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<sst xmlns="http://schemas.openxmlformats.org/spreadsheetml/2006/main" count="469" uniqueCount="180">
  <si>
    <t>法人税等の支払額</t>
  </si>
  <si>
    <t>営業活動によるキャッシュ・フロー</t>
  </si>
  <si>
    <t>有形固定資産の取得による支出</t>
  </si>
  <si>
    <t>固定資産の売却による収入</t>
  </si>
  <si>
    <t>投資有価証券の取得による支出</t>
  </si>
  <si>
    <t>差入保証金の回収による収入</t>
  </si>
  <si>
    <t>その他の支出</t>
  </si>
  <si>
    <t>その他の収入</t>
  </si>
  <si>
    <t>投資活動によるキャッシュ・フロー</t>
  </si>
  <si>
    <t>短期借入金の純増減額（△は減少）</t>
  </si>
  <si>
    <t>長期借入金の返済による支出</t>
  </si>
  <si>
    <t>自己株式の取得による支出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</si>
  <si>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</si>
  <si>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</si>
  <si>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</si>
  <si>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</si>
  <si>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営業収益</t>
  </si>
  <si>
    <t>営業費用</t>
  </si>
  <si>
    <t>営業利益</t>
  </si>
  <si>
    <t>受取保険金</t>
  </si>
  <si>
    <t>助成金収入</t>
  </si>
  <si>
    <t>営業外収益</t>
  </si>
  <si>
    <t>営業外費用</t>
  </si>
  <si>
    <t>経常利益</t>
  </si>
  <si>
    <t>特別利益</t>
  </si>
  <si>
    <t>固定資産売却損</t>
  </si>
  <si>
    <t>固定資産除却損</t>
  </si>
  <si>
    <t>損害賠償金</t>
  </si>
  <si>
    <t>特別損失</t>
  </si>
  <si>
    <t>法人税、住民税及び事業税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</si>
  <si>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</si>
  <si>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</si>
  <si>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</si>
  <si>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</si>
  <si>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</si>
  <si>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</si>
  <si>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</si>
  <si>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</si>
  <si>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</si>
  <si>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</si>
  <si>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2014/02/14</t>
  </si>
  <si>
    <t>四半期</t>
  </si>
  <si>
    <t>2013/12/31</t>
  </si>
  <si>
    <t>2013/11/14</t>
  </si>
  <si>
    <t>2013/09/30</t>
  </si>
  <si>
    <t>2013/08/14</t>
  </si>
  <si>
    <t>2013/06/30</t>
  </si>
  <si>
    <t>通期</t>
  </si>
  <si>
    <t>2013/03/31</t>
  </si>
  <si>
    <t>2013/02/14</t>
  </si>
  <si>
    <t>2012/12/31</t>
  </si>
  <si>
    <t>2012/11/14</t>
  </si>
  <si>
    <t>2012/09/30</t>
  </si>
  <si>
    <t>2012/08/14</t>
  </si>
  <si>
    <t>2012/06/30</t>
  </si>
  <si>
    <t>2013/06/27</t>
  </si>
  <si>
    <t>2012/03/31</t>
  </si>
  <si>
    <t>2012/02/14</t>
  </si>
  <si>
    <t>2011/12/31</t>
  </si>
  <si>
    <t>2011/11/14</t>
  </si>
  <si>
    <t>2011/09/30</t>
  </si>
  <si>
    <t>2011/08/12</t>
  </si>
  <si>
    <t>2011/06/30</t>
  </si>
  <si>
    <t>2012/06/28</t>
  </si>
  <si>
    <t>2011/03/31</t>
  </si>
  <si>
    <t>2011/02/14</t>
  </si>
  <si>
    <t>2010/12/31</t>
  </si>
  <si>
    <t>2010/11/15</t>
  </si>
  <si>
    <t>2010/09/30</t>
  </si>
  <si>
    <t>2010/08/13</t>
  </si>
  <si>
    <t>2010/06/30</t>
  </si>
  <si>
    <t>2011/06/29</t>
  </si>
  <si>
    <t>2010/03/31</t>
  </si>
  <si>
    <t>2010/02/12</t>
  </si>
  <si>
    <t>2009/12/31</t>
  </si>
  <si>
    <t>2009/11/12</t>
  </si>
  <si>
    <t>2009/09/30</t>
  </si>
  <si>
    <t>2009/08/13</t>
  </si>
  <si>
    <t>2009/06/30</t>
  </si>
  <si>
    <t>2010/06/25</t>
  </si>
  <si>
    <t>2009/03/31</t>
  </si>
  <si>
    <t>2009/02/13</t>
  </si>
  <si>
    <t>2008/12/31</t>
  </si>
  <si>
    <t>2008/11/14</t>
  </si>
  <si>
    <t>2008/09/30</t>
  </si>
  <si>
    <t>2008/08/14</t>
  </si>
  <si>
    <t>2008/06/30</t>
  </si>
  <si>
    <t>2009/06/26</t>
  </si>
  <si>
    <t>2008/03/31</t>
  </si>
  <si>
    <t>現金及び預金</t>
  </si>
  <si>
    <t>千円</t>
  </si>
  <si>
    <t>受取手形及び営業未収入金</t>
  </si>
  <si>
    <t>たな卸資産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</si>
  <si>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</si>
  <si>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</si>
  <si>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</si>
  <si>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</si>
  <si>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</si>
  <si>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</si>
  <si>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</si>
  <si>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</si>
  <si>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</si>
  <si>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</si>
  <si>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</si>
  <si>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</si>
  <si>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</si>
  <si>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</si>
  <si>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</si>
  <si>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</si>
  <si>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</si>
  <si>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</si>
  <si>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</si>
  <si>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無形固定資産</t>
  </si>
  <si>
    <t>投資有価証券</t>
  </si>
  <si>
    <t>差入保証金</t>
  </si>
  <si>
    <t>保険積立金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</si>
  <si>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</si>
  <si>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</si>
  <si>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</si>
  <si>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</si>
  <si>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</si>
  <si>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</si>
  <si>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</si>
  <si>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</si>
  <si>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</si>
  <si>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</si>
  <si>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賞与引当金</t>
  </si>
  <si>
    <t>流動負債</t>
  </si>
  <si>
    <t>繰延税金負債</t>
  </si>
  <si>
    <t>退職給付引当金</t>
  </si>
  <si>
    <t>役員退職慰労引当金</t>
  </si>
  <si>
    <t>長期預り保証金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</si>
  <si>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</si>
  <si>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</si>
  <si>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</si>
  <si>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</si>
  <si>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</si>
  <si>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</si>
  <si>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</si>
  <si>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</si>
  <si>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</si>
  <si>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</si>
  <si>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</si>
  <si>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</si>
  <si>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</si>
  <si>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株式会社鴨川グランドホテル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</si>
  <si>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</si>
  <si>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</si>
  <si>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</si>
  <si>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</si>
  <si>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</si>
  <si>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</si>
  <si>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</si>
  <si>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</si>
  <si>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</si>
  <si>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</si>
  <si>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</si>
  <si>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税引前四半期純利益</t>
  </si>
  <si>
    <t>減価償却費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</si>
  <si>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</si>
  <si>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</si>
  <si>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</si>
  <si>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</si>
  <si>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支払利息</t>
  </si>
  <si>
    <t>受取補償金</t>
  </si>
  <si>
    <t>固定資産除売却損益（△は益）</t>
  </si>
  <si>
    <t>売上債権の増減額（△は増加）</t>
  </si>
  <si>
    <t>たな卸資産の増減額（△は増加）</t>
  </si>
  <si>
    <t>前払費用の増減額（△は増加）</t>
  </si>
  <si>
    <t>未収入金の増減額（△は増加）</t>
  </si>
  <si>
    <t>仕入債務の増減額（△は減少）</t>
  </si>
  <si>
    <t>未払金の増減額（△は減少）</t>
  </si>
  <si>
    <t>未払費用の増減額（△は減少）</t>
  </si>
  <si>
    <t>未払消費税等の増減額（△は減少）</t>
  </si>
  <si>
    <t>前受金の増減額（△は減少）</t>
  </si>
  <si>
    <t>預り金の増減額（△は減少）</t>
  </si>
  <si>
    <t>預り保証金の増減額（△は減少）</t>
  </si>
  <si>
    <t>小計</t>
  </si>
  <si>
    <t>利息及び配当金の受取額</t>
  </si>
  <si>
    <t>利息の支払額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</si>
</sst>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143</v>
      </c>
      <c r="B2" s="14">
        <v>9695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144</v>
      </c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33</v>
      </c>
      <c r="B4" s="15" t="str">
        <f>HYPERLINK("http://www.kabupro.jp/mark/20140214/S10013OC.htm","四半期報告書")</f>
        <v>四半期報告書</v>
      </c>
      <c r="C4" s="15" t="str">
        <f>HYPERLINK("http://www.kabupro.jp/mark/20131114/S1000CX0.htm","四半期報告書")</f>
        <v>四半期報告書</v>
      </c>
      <c r="D4" s="15" t="str">
        <f>HYPERLINK("http://www.kabupro.jp/mark/20130814/S000EA8S.htm","四半期報告書")</f>
        <v>四半期報告書</v>
      </c>
      <c r="E4" s="15" t="str">
        <f>HYPERLINK("http://www.kabupro.jp/mark/20130627/S000DSGN.htm","有価証券報告書")</f>
        <v>有価証券報告書</v>
      </c>
      <c r="F4" s="15" t="str">
        <f>HYPERLINK("http://www.kabupro.jp/mark/20140214/S10013OC.htm","四半期報告書")</f>
        <v>四半期報告書</v>
      </c>
      <c r="G4" s="15" t="str">
        <f>HYPERLINK("http://www.kabupro.jp/mark/20131114/S1000CX0.htm","四半期報告書")</f>
        <v>四半期報告書</v>
      </c>
      <c r="H4" s="15" t="str">
        <f>HYPERLINK("http://www.kabupro.jp/mark/20130814/S000EA8S.htm","四半期報告書")</f>
        <v>四半期報告書</v>
      </c>
      <c r="I4" s="15" t="str">
        <f>HYPERLINK("http://www.kabupro.jp/mark/20130627/S000DSGN.htm","有価証券報告書")</f>
        <v>有価証券報告書</v>
      </c>
      <c r="J4" s="15" t="str">
        <f>HYPERLINK("http://www.kabupro.jp/mark/20130214/S000CR46.htm","四半期報告書")</f>
        <v>四半期報告書</v>
      </c>
      <c r="K4" s="15" t="str">
        <f>HYPERLINK("http://www.kabupro.jp/mark/20121114/S000C6G3.htm","四半期報告書")</f>
        <v>四半期報告書</v>
      </c>
      <c r="L4" s="15" t="str">
        <f>HYPERLINK("http://www.kabupro.jp/mark/20120814/S000BMX2.htm","四半期報告書")</f>
        <v>四半期報告書</v>
      </c>
      <c r="M4" s="15" t="str">
        <f>HYPERLINK("http://www.kabupro.jp/mark/20120628/S000B7G0.htm","有価証券報告書")</f>
        <v>有価証券報告書</v>
      </c>
      <c r="N4" s="15" t="str">
        <f>HYPERLINK("http://www.kabupro.jp/mark/20120214/S000A93Y.htm","四半期報告書")</f>
        <v>四半期報告書</v>
      </c>
      <c r="O4" s="15" t="str">
        <f>HYPERLINK("http://www.kabupro.jp/mark/20111114/S0009OB4.htm","四半期報告書")</f>
        <v>四半期報告書</v>
      </c>
      <c r="P4" s="15" t="str">
        <f>HYPERLINK("http://www.kabupro.jp/mark/20110812/S00093YR.htm","四半期報告書")</f>
        <v>四半期報告書</v>
      </c>
      <c r="Q4" s="15" t="str">
        <f>HYPERLINK("http://www.kabupro.jp/mark/20110629/S0008LTB.htm","有価証券報告書")</f>
        <v>有価証券報告書</v>
      </c>
      <c r="R4" s="15" t="str">
        <f>HYPERLINK("http://www.kabupro.jp/mark/20110214/S0007PPO.htm","四半期報告書")</f>
        <v>四半期報告書</v>
      </c>
      <c r="S4" s="15" t="str">
        <f>HYPERLINK("http://www.kabupro.jp/mark/20101115/S0007626.htm","四半期報告書")</f>
        <v>四半期報告書</v>
      </c>
      <c r="T4" s="15" t="str">
        <f>HYPERLINK("http://www.kabupro.jp/mark/20100813/S0006LVX.htm","四半期報告書")</f>
        <v>四半期報告書</v>
      </c>
      <c r="U4" s="15" t="str">
        <f>HYPERLINK("http://www.kabupro.jp/mark/20100625/S000614U.htm","有価証券報告書")</f>
        <v>有価証券報告書</v>
      </c>
      <c r="V4" s="15" t="str">
        <f>HYPERLINK("http://www.kabupro.jp/mark/20100212/S00055H8.htm","四半期報告書")</f>
        <v>四半期報告書</v>
      </c>
      <c r="W4" s="15" t="str">
        <f>HYPERLINK("http://www.kabupro.jp/mark/20091112/S0004IOG.htm","四半期報告書")</f>
        <v>四半期報告書</v>
      </c>
      <c r="X4" s="15" t="str">
        <f>HYPERLINK("http://www.kabupro.jp/mark/20090813/S0003Z0K.htm","四半期報告書")</f>
        <v>四半期報告書</v>
      </c>
      <c r="Y4" s="15" t="str">
        <f>HYPERLINK("http://www.kabupro.jp/mark/20090626/S0003FFP.htm","有価証券報告書")</f>
        <v>有価証券報告書</v>
      </c>
    </row>
    <row r="5" spans="1:25" ht="14.25" thickBot="1">
      <c r="A5" s="11" t="s">
        <v>34</v>
      </c>
      <c r="B5" s="1" t="s">
        <v>40</v>
      </c>
      <c r="C5" s="1" t="s">
        <v>43</v>
      </c>
      <c r="D5" s="1" t="s">
        <v>45</v>
      </c>
      <c r="E5" s="1" t="s">
        <v>55</v>
      </c>
      <c r="F5" s="1" t="s">
        <v>40</v>
      </c>
      <c r="G5" s="1" t="s">
        <v>43</v>
      </c>
      <c r="H5" s="1" t="s">
        <v>45</v>
      </c>
      <c r="I5" s="1" t="s">
        <v>55</v>
      </c>
      <c r="J5" s="1" t="s">
        <v>49</v>
      </c>
      <c r="K5" s="1" t="s">
        <v>51</v>
      </c>
      <c r="L5" s="1" t="s">
        <v>53</v>
      </c>
      <c r="M5" s="1" t="s">
        <v>63</v>
      </c>
      <c r="N5" s="1" t="s">
        <v>57</v>
      </c>
      <c r="O5" s="1" t="s">
        <v>59</v>
      </c>
      <c r="P5" s="1" t="s">
        <v>61</v>
      </c>
      <c r="Q5" s="1" t="s">
        <v>71</v>
      </c>
      <c r="R5" s="1" t="s">
        <v>65</v>
      </c>
      <c r="S5" s="1" t="s">
        <v>67</v>
      </c>
      <c r="T5" s="1" t="s">
        <v>69</v>
      </c>
      <c r="U5" s="1" t="s">
        <v>79</v>
      </c>
      <c r="V5" s="1" t="s">
        <v>73</v>
      </c>
      <c r="W5" s="1" t="s">
        <v>75</v>
      </c>
      <c r="X5" s="1" t="s">
        <v>77</v>
      </c>
      <c r="Y5" s="1" t="s">
        <v>87</v>
      </c>
    </row>
    <row r="6" spans="1:25" ht="15" thickBot="1" thickTop="1">
      <c r="A6" s="10" t="s">
        <v>35</v>
      </c>
      <c r="B6" s="18" t="s">
        <v>32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36</v>
      </c>
      <c r="B7" s="14" t="s">
        <v>149</v>
      </c>
      <c r="C7" s="14" t="s">
        <v>149</v>
      </c>
      <c r="D7" s="14" t="s">
        <v>149</v>
      </c>
      <c r="E7" s="16" t="s">
        <v>47</v>
      </c>
      <c r="F7" s="14" t="s">
        <v>149</v>
      </c>
      <c r="G7" s="14" t="s">
        <v>149</v>
      </c>
      <c r="H7" s="14" t="s">
        <v>149</v>
      </c>
      <c r="I7" s="16" t="s">
        <v>47</v>
      </c>
      <c r="J7" s="14" t="s">
        <v>149</v>
      </c>
      <c r="K7" s="14" t="s">
        <v>149</v>
      </c>
      <c r="L7" s="14" t="s">
        <v>149</v>
      </c>
      <c r="M7" s="16" t="s">
        <v>47</v>
      </c>
      <c r="N7" s="14" t="s">
        <v>149</v>
      </c>
      <c r="O7" s="14" t="s">
        <v>149</v>
      </c>
      <c r="P7" s="14" t="s">
        <v>149</v>
      </c>
      <c r="Q7" s="16" t="s">
        <v>47</v>
      </c>
      <c r="R7" s="14" t="s">
        <v>149</v>
      </c>
      <c r="S7" s="14" t="s">
        <v>149</v>
      </c>
      <c r="T7" s="14" t="s">
        <v>149</v>
      </c>
      <c r="U7" s="16" t="s">
        <v>47</v>
      </c>
      <c r="V7" s="14" t="s">
        <v>149</v>
      </c>
      <c r="W7" s="14" t="s">
        <v>149</v>
      </c>
      <c r="X7" s="14" t="s">
        <v>149</v>
      </c>
      <c r="Y7" s="16" t="s">
        <v>47</v>
      </c>
    </row>
    <row r="8" spans="1:25" ht="13.5">
      <c r="A8" s="13" t="s">
        <v>37</v>
      </c>
      <c r="B8" s="1" t="s">
        <v>150</v>
      </c>
      <c r="C8" s="1" t="s">
        <v>150</v>
      </c>
      <c r="D8" s="1" t="s">
        <v>150</v>
      </c>
      <c r="E8" s="17" t="s">
        <v>151</v>
      </c>
      <c r="F8" s="1" t="s">
        <v>151</v>
      </c>
      <c r="G8" s="1" t="s">
        <v>151</v>
      </c>
      <c r="H8" s="1" t="s">
        <v>151</v>
      </c>
      <c r="I8" s="17" t="s">
        <v>152</v>
      </c>
      <c r="J8" s="1" t="s">
        <v>152</v>
      </c>
      <c r="K8" s="1" t="s">
        <v>152</v>
      </c>
      <c r="L8" s="1" t="s">
        <v>152</v>
      </c>
      <c r="M8" s="17" t="s">
        <v>153</v>
      </c>
      <c r="N8" s="1" t="s">
        <v>153</v>
      </c>
      <c r="O8" s="1" t="s">
        <v>153</v>
      </c>
      <c r="P8" s="1" t="s">
        <v>153</v>
      </c>
      <c r="Q8" s="17" t="s">
        <v>154</v>
      </c>
      <c r="R8" s="1" t="s">
        <v>154</v>
      </c>
      <c r="S8" s="1" t="s">
        <v>154</v>
      </c>
      <c r="T8" s="1" t="s">
        <v>154</v>
      </c>
      <c r="U8" s="17" t="s">
        <v>155</v>
      </c>
      <c r="V8" s="1" t="s">
        <v>155</v>
      </c>
      <c r="W8" s="1" t="s">
        <v>155</v>
      </c>
      <c r="X8" s="1" t="s">
        <v>155</v>
      </c>
      <c r="Y8" s="17" t="s">
        <v>156</v>
      </c>
    </row>
    <row r="9" spans="1:25" ht="13.5">
      <c r="A9" s="13" t="s">
        <v>38</v>
      </c>
      <c r="B9" s="1" t="s">
        <v>42</v>
      </c>
      <c r="C9" s="1" t="s">
        <v>44</v>
      </c>
      <c r="D9" s="1" t="s">
        <v>46</v>
      </c>
      <c r="E9" s="17" t="s">
        <v>48</v>
      </c>
      <c r="F9" s="1" t="s">
        <v>50</v>
      </c>
      <c r="G9" s="1" t="s">
        <v>52</v>
      </c>
      <c r="H9" s="1" t="s">
        <v>54</v>
      </c>
      <c r="I9" s="17" t="s">
        <v>56</v>
      </c>
      <c r="J9" s="1" t="s">
        <v>58</v>
      </c>
      <c r="K9" s="1" t="s">
        <v>60</v>
      </c>
      <c r="L9" s="1" t="s">
        <v>62</v>
      </c>
      <c r="M9" s="17" t="s">
        <v>64</v>
      </c>
      <c r="N9" s="1" t="s">
        <v>66</v>
      </c>
      <c r="O9" s="1" t="s">
        <v>68</v>
      </c>
      <c r="P9" s="1" t="s">
        <v>70</v>
      </c>
      <c r="Q9" s="17" t="s">
        <v>72</v>
      </c>
      <c r="R9" s="1" t="s">
        <v>74</v>
      </c>
      <c r="S9" s="1" t="s">
        <v>76</v>
      </c>
      <c r="T9" s="1" t="s">
        <v>78</v>
      </c>
      <c r="U9" s="17" t="s">
        <v>80</v>
      </c>
      <c r="V9" s="1" t="s">
        <v>82</v>
      </c>
      <c r="W9" s="1" t="s">
        <v>84</v>
      </c>
      <c r="X9" s="1" t="s">
        <v>86</v>
      </c>
      <c r="Y9" s="17" t="s">
        <v>88</v>
      </c>
    </row>
    <row r="10" spans="1:25" ht="14.25" thickBot="1">
      <c r="A10" s="13" t="s">
        <v>39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30" t="s">
        <v>16</v>
      </c>
      <c r="B11" s="21">
        <v>2855761</v>
      </c>
      <c r="C11" s="21">
        <v>1952133</v>
      </c>
      <c r="D11" s="21">
        <v>793673</v>
      </c>
      <c r="E11" s="22">
        <v>3281340</v>
      </c>
      <c r="F11" s="21">
        <v>2510737</v>
      </c>
      <c r="G11" s="21">
        <v>1688062</v>
      </c>
      <c r="H11" s="21">
        <v>702288</v>
      </c>
      <c r="I11" s="22">
        <v>2981916</v>
      </c>
      <c r="J11" s="21">
        <v>2275963</v>
      </c>
      <c r="K11" s="21">
        <v>1504121</v>
      </c>
      <c r="L11" s="21">
        <v>544054</v>
      </c>
      <c r="M11" s="22">
        <v>3557239</v>
      </c>
      <c r="N11" s="21">
        <v>2853364</v>
      </c>
      <c r="O11" s="21">
        <v>1968769</v>
      </c>
      <c r="P11" s="21">
        <v>827340</v>
      </c>
      <c r="Q11" s="22">
        <v>3914691</v>
      </c>
      <c r="R11" s="21">
        <v>3065174</v>
      </c>
      <c r="S11" s="21">
        <v>2126020</v>
      </c>
      <c r="T11" s="21">
        <v>922678</v>
      </c>
      <c r="U11" s="22">
        <v>4536407</v>
      </c>
      <c r="V11" s="21">
        <v>3549727</v>
      </c>
      <c r="W11" s="21">
        <v>2440756</v>
      </c>
      <c r="X11" s="21">
        <v>1067965</v>
      </c>
      <c r="Y11" s="22">
        <v>5078892</v>
      </c>
    </row>
    <row r="12" spans="1:25" ht="13.5">
      <c r="A12" s="7" t="s">
        <v>17</v>
      </c>
      <c r="B12" s="23">
        <v>2752872</v>
      </c>
      <c r="C12" s="23">
        <v>1872439</v>
      </c>
      <c r="D12" s="23">
        <v>836642</v>
      </c>
      <c r="E12" s="24">
        <v>3406261</v>
      </c>
      <c r="F12" s="23">
        <v>2571454</v>
      </c>
      <c r="G12" s="23">
        <v>1727794</v>
      </c>
      <c r="H12" s="23">
        <v>827843</v>
      </c>
      <c r="I12" s="24">
        <v>3170485</v>
      </c>
      <c r="J12" s="23">
        <v>2361383</v>
      </c>
      <c r="K12" s="23">
        <v>1578998</v>
      </c>
      <c r="L12" s="23">
        <v>701901</v>
      </c>
      <c r="M12" s="24">
        <v>3657044</v>
      </c>
      <c r="N12" s="23">
        <v>2827202</v>
      </c>
      <c r="O12" s="23">
        <v>1928510</v>
      </c>
      <c r="P12" s="23">
        <v>906526</v>
      </c>
      <c r="Q12" s="24">
        <v>3971073</v>
      </c>
      <c r="R12" s="23">
        <v>3053330</v>
      </c>
      <c r="S12" s="23">
        <v>2078212</v>
      </c>
      <c r="T12" s="23">
        <v>981521</v>
      </c>
      <c r="U12" s="24">
        <v>4393534</v>
      </c>
      <c r="V12" s="23">
        <v>3369551</v>
      </c>
      <c r="W12" s="23">
        <v>2307185</v>
      </c>
      <c r="X12" s="23">
        <v>1067767</v>
      </c>
      <c r="Y12" s="24">
        <v>4735173</v>
      </c>
    </row>
    <row r="13" spans="1:25" ht="14.25" thickBot="1">
      <c r="A13" s="29" t="s">
        <v>18</v>
      </c>
      <c r="B13" s="25">
        <v>102889</v>
      </c>
      <c r="C13" s="25">
        <v>79693</v>
      </c>
      <c r="D13" s="25">
        <v>-42969</v>
      </c>
      <c r="E13" s="26">
        <v>-124921</v>
      </c>
      <c r="F13" s="25">
        <v>-60716</v>
      </c>
      <c r="G13" s="25">
        <v>-39732</v>
      </c>
      <c r="H13" s="25">
        <v>-125555</v>
      </c>
      <c r="I13" s="26">
        <v>-188569</v>
      </c>
      <c r="J13" s="25">
        <v>-85420</v>
      </c>
      <c r="K13" s="25">
        <v>-74876</v>
      </c>
      <c r="L13" s="25">
        <v>-157846</v>
      </c>
      <c r="M13" s="26">
        <v>-99805</v>
      </c>
      <c r="N13" s="25">
        <v>26162</v>
      </c>
      <c r="O13" s="25">
        <v>40258</v>
      </c>
      <c r="P13" s="25">
        <v>-79185</v>
      </c>
      <c r="Q13" s="26">
        <v>-56381</v>
      </c>
      <c r="R13" s="25">
        <v>11843</v>
      </c>
      <c r="S13" s="25">
        <v>47808</v>
      </c>
      <c r="T13" s="25">
        <v>-58842</v>
      </c>
      <c r="U13" s="26">
        <v>142872</v>
      </c>
      <c r="V13" s="25">
        <v>180176</v>
      </c>
      <c r="W13" s="25">
        <v>133570</v>
      </c>
      <c r="X13" s="25">
        <v>197</v>
      </c>
      <c r="Y13" s="26">
        <v>343719</v>
      </c>
    </row>
    <row r="14" spans="1:25" ht="14.25" thickTop="1">
      <c r="A14" s="6" t="s">
        <v>19</v>
      </c>
      <c r="B14" s="23">
        <v>561</v>
      </c>
      <c r="C14" s="23">
        <v>404</v>
      </c>
      <c r="D14" s="23"/>
      <c r="E14" s="24">
        <v>7759</v>
      </c>
      <c r="F14" s="23">
        <v>5672</v>
      </c>
      <c r="G14" s="23">
        <v>3269</v>
      </c>
      <c r="H14" s="23">
        <v>3269</v>
      </c>
      <c r="I14" s="24">
        <v>974</v>
      </c>
      <c r="J14" s="23">
        <v>974</v>
      </c>
      <c r="K14" s="23"/>
      <c r="L14" s="23"/>
      <c r="M14" s="24">
        <v>966</v>
      </c>
      <c r="N14" s="23">
        <v>53</v>
      </c>
      <c r="O14" s="23"/>
      <c r="P14" s="23"/>
      <c r="Q14" s="24">
        <v>4093</v>
      </c>
      <c r="R14" s="23">
        <v>1426</v>
      </c>
      <c r="S14" s="23"/>
      <c r="T14" s="23"/>
      <c r="U14" s="24">
        <v>18811</v>
      </c>
      <c r="V14" s="23">
        <v>10631</v>
      </c>
      <c r="W14" s="23"/>
      <c r="X14" s="23"/>
      <c r="Y14" s="24">
        <v>5788</v>
      </c>
    </row>
    <row r="15" spans="1:25" ht="13.5">
      <c r="A15" s="6" t="s">
        <v>20</v>
      </c>
      <c r="B15" s="23">
        <v>1348</v>
      </c>
      <c r="C15" s="23">
        <v>500</v>
      </c>
      <c r="D15" s="23"/>
      <c r="E15" s="24">
        <v>4776</v>
      </c>
      <c r="F15" s="23">
        <v>4776</v>
      </c>
      <c r="G15" s="23">
        <v>3628</v>
      </c>
      <c r="H15" s="23">
        <v>672</v>
      </c>
      <c r="I15" s="24">
        <v>33112</v>
      </c>
      <c r="J15" s="23">
        <v>28317</v>
      </c>
      <c r="K15" s="23">
        <v>23321</v>
      </c>
      <c r="L15" s="23">
        <v>9180</v>
      </c>
      <c r="M15" s="24">
        <v>1649</v>
      </c>
      <c r="N15" s="23"/>
      <c r="O15" s="23"/>
      <c r="P15" s="23"/>
      <c r="Q15" s="24">
        <v>550</v>
      </c>
      <c r="R15" s="23"/>
      <c r="S15" s="23"/>
      <c r="T15" s="23"/>
      <c r="U15" s="24">
        <v>1944</v>
      </c>
      <c r="V15" s="23"/>
      <c r="W15" s="23"/>
      <c r="X15" s="23"/>
      <c r="Y15" s="24">
        <v>4231</v>
      </c>
    </row>
    <row r="16" spans="1:25" ht="13.5">
      <c r="A16" s="6" t="s">
        <v>94</v>
      </c>
      <c r="B16" s="23">
        <v>12141</v>
      </c>
      <c r="C16" s="23">
        <v>8785</v>
      </c>
      <c r="D16" s="23">
        <v>5148</v>
      </c>
      <c r="E16" s="24">
        <v>4242</v>
      </c>
      <c r="F16" s="23">
        <v>10906</v>
      </c>
      <c r="G16" s="23">
        <v>7027</v>
      </c>
      <c r="H16" s="23">
        <v>3919</v>
      </c>
      <c r="I16" s="24">
        <v>3177</v>
      </c>
      <c r="J16" s="23">
        <v>13361</v>
      </c>
      <c r="K16" s="23">
        <v>10875</v>
      </c>
      <c r="L16" s="23">
        <v>2677</v>
      </c>
      <c r="M16" s="24">
        <v>14045</v>
      </c>
      <c r="N16" s="23">
        <v>24707</v>
      </c>
      <c r="O16" s="23">
        <v>20535</v>
      </c>
      <c r="P16" s="23">
        <v>6497</v>
      </c>
      <c r="Q16" s="24">
        <v>6970</v>
      </c>
      <c r="R16" s="23">
        <v>9494</v>
      </c>
      <c r="S16" s="23">
        <v>6771</v>
      </c>
      <c r="T16" s="23">
        <v>2723</v>
      </c>
      <c r="U16" s="24">
        <v>12010</v>
      </c>
      <c r="V16" s="23">
        <v>10873</v>
      </c>
      <c r="W16" s="23"/>
      <c r="X16" s="23"/>
      <c r="Y16" s="24">
        <v>8835</v>
      </c>
    </row>
    <row r="17" spans="1:25" ht="13.5">
      <c r="A17" s="6" t="s">
        <v>21</v>
      </c>
      <c r="B17" s="23">
        <v>14051</v>
      </c>
      <c r="C17" s="23">
        <v>9690</v>
      </c>
      <c r="D17" s="23">
        <v>5148</v>
      </c>
      <c r="E17" s="24">
        <v>26257</v>
      </c>
      <c r="F17" s="23">
        <v>21355</v>
      </c>
      <c r="G17" s="23">
        <v>13924</v>
      </c>
      <c r="H17" s="23">
        <v>7860</v>
      </c>
      <c r="I17" s="24">
        <v>49742</v>
      </c>
      <c r="J17" s="23">
        <v>42653</v>
      </c>
      <c r="K17" s="23">
        <v>34197</v>
      </c>
      <c r="L17" s="23">
        <v>11857</v>
      </c>
      <c r="M17" s="24">
        <v>46439</v>
      </c>
      <c r="N17" s="23">
        <v>36664</v>
      </c>
      <c r="O17" s="23">
        <v>32439</v>
      </c>
      <c r="P17" s="23">
        <v>18401</v>
      </c>
      <c r="Q17" s="24">
        <v>18232</v>
      </c>
      <c r="R17" s="23">
        <v>10921</v>
      </c>
      <c r="S17" s="23">
        <v>6771</v>
      </c>
      <c r="T17" s="23">
        <v>2723</v>
      </c>
      <c r="U17" s="24">
        <v>44541</v>
      </c>
      <c r="V17" s="23">
        <v>21504</v>
      </c>
      <c r="W17" s="23">
        <v>6599</v>
      </c>
      <c r="X17" s="23">
        <v>2170</v>
      </c>
      <c r="Y17" s="24">
        <v>22902</v>
      </c>
    </row>
    <row r="18" spans="1:25" ht="13.5">
      <c r="A18" s="6" t="s">
        <v>163</v>
      </c>
      <c r="B18" s="23">
        <v>70988</v>
      </c>
      <c r="C18" s="23">
        <v>47556</v>
      </c>
      <c r="D18" s="23">
        <v>23754</v>
      </c>
      <c r="E18" s="24">
        <v>98607</v>
      </c>
      <c r="F18" s="23">
        <v>75070</v>
      </c>
      <c r="G18" s="23">
        <v>50575</v>
      </c>
      <c r="H18" s="23">
        <v>25070</v>
      </c>
      <c r="I18" s="24">
        <v>101519</v>
      </c>
      <c r="J18" s="23">
        <v>76451</v>
      </c>
      <c r="K18" s="23">
        <v>51123</v>
      </c>
      <c r="L18" s="23">
        <v>25629</v>
      </c>
      <c r="M18" s="24">
        <v>99147</v>
      </c>
      <c r="N18" s="23">
        <v>74641</v>
      </c>
      <c r="O18" s="23">
        <v>50019</v>
      </c>
      <c r="P18" s="23">
        <v>24785</v>
      </c>
      <c r="Q18" s="24">
        <v>79822</v>
      </c>
      <c r="R18" s="23">
        <v>63620</v>
      </c>
      <c r="S18" s="23">
        <v>42271</v>
      </c>
      <c r="T18" s="23">
        <v>20880</v>
      </c>
      <c r="U18" s="24">
        <v>90625</v>
      </c>
      <c r="V18" s="23">
        <v>75232</v>
      </c>
      <c r="W18" s="23">
        <v>45647</v>
      </c>
      <c r="X18" s="23">
        <v>22809</v>
      </c>
      <c r="Y18" s="24">
        <v>94273</v>
      </c>
    </row>
    <row r="19" spans="1:25" ht="13.5">
      <c r="A19" s="6" t="s">
        <v>94</v>
      </c>
      <c r="B19" s="23">
        <v>462</v>
      </c>
      <c r="C19" s="23">
        <v>456</v>
      </c>
      <c r="D19" s="23">
        <v>428</v>
      </c>
      <c r="E19" s="24">
        <v>214</v>
      </c>
      <c r="F19" s="23">
        <v>152</v>
      </c>
      <c r="G19" s="23">
        <v>100</v>
      </c>
      <c r="H19" s="23">
        <v>36</v>
      </c>
      <c r="I19" s="24">
        <v>456</v>
      </c>
      <c r="J19" s="23">
        <v>266</v>
      </c>
      <c r="K19" s="23">
        <v>258</v>
      </c>
      <c r="L19" s="23">
        <v>251</v>
      </c>
      <c r="M19" s="24">
        <v>1143</v>
      </c>
      <c r="N19" s="23">
        <v>692</v>
      </c>
      <c r="O19" s="23">
        <v>645</v>
      </c>
      <c r="P19" s="23">
        <v>569</v>
      </c>
      <c r="Q19" s="24">
        <v>8118</v>
      </c>
      <c r="R19" s="23">
        <v>10551</v>
      </c>
      <c r="S19" s="23">
        <v>7691</v>
      </c>
      <c r="T19" s="23">
        <v>3783</v>
      </c>
      <c r="U19" s="24">
        <v>9524</v>
      </c>
      <c r="V19" s="23">
        <v>13279</v>
      </c>
      <c r="W19" s="23">
        <v>13285</v>
      </c>
      <c r="X19" s="23">
        <v>6678</v>
      </c>
      <c r="Y19" s="24">
        <v>13105</v>
      </c>
    </row>
    <row r="20" spans="1:25" ht="13.5">
      <c r="A20" s="6" t="s">
        <v>22</v>
      </c>
      <c r="B20" s="23">
        <v>71450</v>
      </c>
      <c r="C20" s="23">
        <v>48013</v>
      </c>
      <c r="D20" s="23">
        <v>24183</v>
      </c>
      <c r="E20" s="24">
        <v>98822</v>
      </c>
      <c r="F20" s="23">
        <v>75223</v>
      </c>
      <c r="G20" s="23">
        <v>50676</v>
      </c>
      <c r="H20" s="23">
        <v>25107</v>
      </c>
      <c r="I20" s="24">
        <v>101975</v>
      </c>
      <c r="J20" s="23">
        <v>76718</v>
      </c>
      <c r="K20" s="23">
        <v>51381</v>
      </c>
      <c r="L20" s="23">
        <v>25881</v>
      </c>
      <c r="M20" s="24">
        <v>100290</v>
      </c>
      <c r="N20" s="23">
        <v>75333</v>
      </c>
      <c r="O20" s="23">
        <v>50664</v>
      </c>
      <c r="P20" s="23">
        <v>25355</v>
      </c>
      <c r="Q20" s="24">
        <v>98767</v>
      </c>
      <c r="R20" s="23">
        <v>74172</v>
      </c>
      <c r="S20" s="23">
        <v>49963</v>
      </c>
      <c r="T20" s="23">
        <v>24664</v>
      </c>
      <c r="U20" s="24">
        <v>115974</v>
      </c>
      <c r="V20" s="23">
        <v>88512</v>
      </c>
      <c r="W20" s="23">
        <v>58933</v>
      </c>
      <c r="X20" s="23">
        <v>29487</v>
      </c>
      <c r="Y20" s="24">
        <v>124372</v>
      </c>
    </row>
    <row r="21" spans="1:25" ht="14.25" thickBot="1">
      <c r="A21" s="29" t="s">
        <v>23</v>
      </c>
      <c r="B21" s="25">
        <v>45489</v>
      </c>
      <c r="C21" s="25">
        <v>41370</v>
      </c>
      <c r="D21" s="25">
        <v>-62004</v>
      </c>
      <c r="E21" s="26">
        <v>-197486</v>
      </c>
      <c r="F21" s="25">
        <v>-114585</v>
      </c>
      <c r="G21" s="25">
        <v>-76484</v>
      </c>
      <c r="H21" s="25">
        <v>-142801</v>
      </c>
      <c r="I21" s="26">
        <v>-240802</v>
      </c>
      <c r="J21" s="25">
        <v>-119484</v>
      </c>
      <c r="K21" s="25">
        <v>-92061</v>
      </c>
      <c r="L21" s="25">
        <v>-171870</v>
      </c>
      <c r="M21" s="26">
        <v>-153656</v>
      </c>
      <c r="N21" s="25">
        <v>-12506</v>
      </c>
      <c r="O21" s="25">
        <v>22034</v>
      </c>
      <c r="P21" s="25">
        <v>-86139</v>
      </c>
      <c r="Q21" s="26">
        <v>-136916</v>
      </c>
      <c r="R21" s="25">
        <v>-51407</v>
      </c>
      <c r="S21" s="25">
        <v>4616</v>
      </c>
      <c r="T21" s="25">
        <v>-80783</v>
      </c>
      <c r="U21" s="26">
        <v>71439</v>
      </c>
      <c r="V21" s="25">
        <v>113168</v>
      </c>
      <c r="W21" s="25">
        <v>81237</v>
      </c>
      <c r="X21" s="25">
        <v>-27119</v>
      </c>
      <c r="Y21" s="26">
        <v>242250</v>
      </c>
    </row>
    <row r="22" spans="1:25" ht="14.25" thickTop="1">
      <c r="A22" s="6" t="s">
        <v>164</v>
      </c>
      <c r="B22" s="23">
        <v>86841</v>
      </c>
      <c r="C22" s="23">
        <v>67010</v>
      </c>
      <c r="D22" s="23">
        <v>53270</v>
      </c>
      <c r="E22" s="24">
        <v>238526</v>
      </c>
      <c r="F22" s="23">
        <v>199942</v>
      </c>
      <c r="G22" s="23">
        <v>148948</v>
      </c>
      <c r="H22" s="23">
        <v>84057</v>
      </c>
      <c r="I22" s="24">
        <v>353634</v>
      </c>
      <c r="J22" s="23"/>
      <c r="K22" s="23"/>
      <c r="L22" s="23"/>
      <c r="M22" s="24"/>
      <c r="N22" s="23"/>
      <c r="O22" s="23"/>
      <c r="P22" s="23"/>
      <c r="Q22" s="24"/>
      <c r="R22" s="23"/>
      <c r="S22" s="23"/>
      <c r="T22" s="23"/>
      <c r="U22" s="24"/>
      <c r="V22" s="23"/>
      <c r="W22" s="23"/>
      <c r="X22" s="23"/>
      <c r="Y22" s="24"/>
    </row>
    <row r="23" spans="1:25" ht="13.5">
      <c r="A23" s="6" t="s">
        <v>24</v>
      </c>
      <c r="B23" s="23">
        <v>86841</v>
      </c>
      <c r="C23" s="23">
        <v>67010</v>
      </c>
      <c r="D23" s="23">
        <v>53270</v>
      </c>
      <c r="E23" s="24">
        <v>238526</v>
      </c>
      <c r="F23" s="23">
        <v>199942</v>
      </c>
      <c r="G23" s="23">
        <v>148948</v>
      </c>
      <c r="H23" s="23">
        <v>84057</v>
      </c>
      <c r="I23" s="24">
        <v>353634</v>
      </c>
      <c r="J23" s="23"/>
      <c r="K23" s="23"/>
      <c r="L23" s="23"/>
      <c r="M23" s="24"/>
      <c r="N23" s="23"/>
      <c r="O23" s="23"/>
      <c r="P23" s="23"/>
      <c r="Q23" s="24"/>
      <c r="R23" s="23"/>
      <c r="S23" s="23"/>
      <c r="T23" s="23"/>
      <c r="U23" s="24">
        <v>127345</v>
      </c>
      <c r="V23" s="23">
        <v>90954</v>
      </c>
      <c r="W23" s="23">
        <v>88406</v>
      </c>
      <c r="X23" s="23">
        <v>88406</v>
      </c>
      <c r="Y23" s="24"/>
    </row>
    <row r="24" spans="1:25" ht="13.5">
      <c r="A24" s="6" t="s">
        <v>25</v>
      </c>
      <c r="B24" s="23">
        <v>70</v>
      </c>
      <c r="C24" s="23">
        <v>70</v>
      </c>
      <c r="D24" s="23">
        <v>70</v>
      </c>
      <c r="E24" s="24"/>
      <c r="F24" s="23"/>
      <c r="G24" s="23"/>
      <c r="H24" s="23"/>
      <c r="I24" s="24">
        <v>6419</v>
      </c>
      <c r="J24" s="23">
        <v>6101</v>
      </c>
      <c r="K24" s="23">
        <v>378</v>
      </c>
      <c r="L24" s="23">
        <v>378</v>
      </c>
      <c r="M24" s="24"/>
      <c r="N24" s="23"/>
      <c r="O24" s="23"/>
      <c r="P24" s="23"/>
      <c r="Q24" s="24"/>
      <c r="R24" s="23"/>
      <c r="S24" s="23"/>
      <c r="T24" s="23"/>
      <c r="U24" s="24">
        <v>81497</v>
      </c>
      <c r="V24" s="23">
        <v>81497</v>
      </c>
      <c r="W24" s="23">
        <v>81497</v>
      </c>
      <c r="X24" s="23">
        <v>82287</v>
      </c>
      <c r="Y24" s="24"/>
    </row>
    <row r="25" spans="1:25" ht="13.5">
      <c r="A25" s="6" t="s">
        <v>26</v>
      </c>
      <c r="B25" s="23">
        <v>2215</v>
      </c>
      <c r="C25" s="23">
        <v>2176</v>
      </c>
      <c r="D25" s="23">
        <v>851</v>
      </c>
      <c r="E25" s="24">
        <v>1604</v>
      </c>
      <c r="F25" s="23">
        <v>375</v>
      </c>
      <c r="G25" s="23">
        <v>233</v>
      </c>
      <c r="H25" s="23">
        <v>64</v>
      </c>
      <c r="I25" s="24">
        <v>43487</v>
      </c>
      <c r="J25" s="23">
        <v>1112</v>
      </c>
      <c r="K25" s="23">
        <v>143</v>
      </c>
      <c r="L25" s="23">
        <v>99</v>
      </c>
      <c r="M25" s="24">
        <v>2183</v>
      </c>
      <c r="N25" s="23"/>
      <c r="O25" s="23"/>
      <c r="P25" s="23"/>
      <c r="Q25" s="24">
        <v>21075</v>
      </c>
      <c r="R25" s="23">
        <v>13481</v>
      </c>
      <c r="S25" s="23">
        <v>395</v>
      </c>
      <c r="T25" s="23"/>
      <c r="U25" s="24">
        <v>27841</v>
      </c>
      <c r="V25" s="23">
        <v>27414</v>
      </c>
      <c r="W25" s="23">
        <v>24985</v>
      </c>
      <c r="X25" s="23"/>
      <c r="Y25" s="24">
        <v>36227</v>
      </c>
    </row>
    <row r="26" spans="1:25" ht="13.5">
      <c r="A26" s="6" t="s">
        <v>27</v>
      </c>
      <c r="B26" s="23"/>
      <c r="C26" s="23"/>
      <c r="D26" s="23"/>
      <c r="E26" s="24">
        <v>9300</v>
      </c>
      <c r="F26" s="23">
        <v>9300</v>
      </c>
      <c r="G26" s="23">
        <v>9300</v>
      </c>
      <c r="H26" s="23">
        <v>9300</v>
      </c>
      <c r="I26" s="24"/>
      <c r="J26" s="23"/>
      <c r="K26" s="23"/>
      <c r="L26" s="23"/>
      <c r="M26" s="24"/>
      <c r="N26" s="23"/>
      <c r="O26" s="23"/>
      <c r="P26" s="23"/>
      <c r="Q26" s="24"/>
      <c r="R26" s="23"/>
      <c r="S26" s="23"/>
      <c r="T26" s="23"/>
      <c r="U26" s="24"/>
      <c r="V26" s="23"/>
      <c r="W26" s="23"/>
      <c r="X26" s="23"/>
      <c r="Y26" s="24"/>
    </row>
    <row r="27" spans="1:25" ht="13.5">
      <c r="A27" s="6" t="s">
        <v>28</v>
      </c>
      <c r="B27" s="23">
        <v>2285</v>
      </c>
      <c r="C27" s="23">
        <v>2247</v>
      </c>
      <c r="D27" s="23">
        <v>922</v>
      </c>
      <c r="E27" s="24">
        <v>10904</v>
      </c>
      <c r="F27" s="23">
        <v>9675</v>
      </c>
      <c r="G27" s="23">
        <v>9533</v>
      </c>
      <c r="H27" s="23">
        <v>9364</v>
      </c>
      <c r="I27" s="24">
        <v>58934</v>
      </c>
      <c r="J27" s="23">
        <v>7213</v>
      </c>
      <c r="K27" s="23">
        <v>522</v>
      </c>
      <c r="L27" s="23">
        <v>478</v>
      </c>
      <c r="M27" s="24">
        <v>53512</v>
      </c>
      <c r="N27" s="23">
        <v>32497</v>
      </c>
      <c r="O27" s="23">
        <v>32126</v>
      </c>
      <c r="P27" s="23">
        <v>493</v>
      </c>
      <c r="Q27" s="24">
        <v>308569</v>
      </c>
      <c r="R27" s="23">
        <v>13481</v>
      </c>
      <c r="S27" s="23">
        <v>395</v>
      </c>
      <c r="T27" s="23"/>
      <c r="U27" s="24">
        <v>120778</v>
      </c>
      <c r="V27" s="23">
        <v>108912</v>
      </c>
      <c r="W27" s="23">
        <v>106483</v>
      </c>
      <c r="X27" s="23">
        <v>82287</v>
      </c>
      <c r="Y27" s="24">
        <v>73721</v>
      </c>
    </row>
    <row r="28" spans="1:25" ht="13.5">
      <c r="A28" s="7" t="s">
        <v>157</v>
      </c>
      <c r="B28" s="23">
        <v>130045</v>
      </c>
      <c r="C28" s="23">
        <v>106133</v>
      </c>
      <c r="D28" s="23">
        <v>-9655</v>
      </c>
      <c r="E28" s="24">
        <v>30135</v>
      </c>
      <c r="F28" s="23">
        <v>75681</v>
      </c>
      <c r="G28" s="23">
        <v>62929</v>
      </c>
      <c r="H28" s="23">
        <v>-68108</v>
      </c>
      <c r="I28" s="24">
        <v>53898</v>
      </c>
      <c r="J28" s="23">
        <v>-126698</v>
      </c>
      <c r="K28" s="23">
        <v>-92583</v>
      </c>
      <c r="L28" s="23">
        <v>-172349</v>
      </c>
      <c r="M28" s="24">
        <v>-207168</v>
      </c>
      <c r="N28" s="23">
        <v>-45004</v>
      </c>
      <c r="O28" s="23">
        <v>-10092</v>
      </c>
      <c r="P28" s="23">
        <v>-86632</v>
      </c>
      <c r="Q28" s="24">
        <v>-445486</v>
      </c>
      <c r="R28" s="23">
        <v>-64888</v>
      </c>
      <c r="S28" s="23">
        <v>4221</v>
      </c>
      <c r="T28" s="23">
        <v>-80783</v>
      </c>
      <c r="U28" s="24">
        <v>78006</v>
      </c>
      <c r="V28" s="23">
        <v>95209</v>
      </c>
      <c r="W28" s="23">
        <v>63160</v>
      </c>
      <c r="X28" s="23">
        <v>-21000</v>
      </c>
      <c r="Y28" s="24">
        <v>168528</v>
      </c>
    </row>
    <row r="29" spans="1:25" ht="13.5">
      <c r="A29" s="7" t="s">
        <v>29</v>
      </c>
      <c r="B29" s="23">
        <v>14439</v>
      </c>
      <c r="C29" s="23">
        <v>11330</v>
      </c>
      <c r="D29" s="23">
        <v>2108</v>
      </c>
      <c r="E29" s="24">
        <v>8433</v>
      </c>
      <c r="F29" s="23">
        <v>6324</v>
      </c>
      <c r="G29" s="23">
        <v>4216</v>
      </c>
      <c r="H29" s="23">
        <v>2108</v>
      </c>
      <c r="I29" s="24">
        <v>8524</v>
      </c>
      <c r="J29" s="23">
        <v>6393</v>
      </c>
      <c r="K29" s="23">
        <v>4262</v>
      </c>
      <c r="L29" s="23">
        <v>2210</v>
      </c>
      <c r="M29" s="24">
        <v>8877</v>
      </c>
      <c r="N29" s="23">
        <v>6632</v>
      </c>
      <c r="O29" s="23">
        <v>4421</v>
      </c>
      <c r="P29" s="23">
        <v>2210</v>
      </c>
      <c r="Q29" s="24">
        <v>9663</v>
      </c>
      <c r="R29" s="23">
        <v>7247</v>
      </c>
      <c r="S29" s="23">
        <v>4831</v>
      </c>
      <c r="T29" s="23">
        <v>2415</v>
      </c>
      <c r="U29" s="24">
        <v>9663</v>
      </c>
      <c r="V29" s="23">
        <v>7247</v>
      </c>
      <c r="W29" s="23">
        <v>4831</v>
      </c>
      <c r="X29" s="23">
        <v>2415</v>
      </c>
      <c r="Y29" s="24">
        <v>9965</v>
      </c>
    </row>
    <row r="30" spans="1:25" ht="13.5">
      <c r="A30" s="7" t="s">
        <v>30</v>
      </c>
      <c r="B30" s="23">
        <v>14439</v>
      </c>
      <c r="C30" s="23">
        <v>11330</v>
      </c>
      <c r="D30" s="23">
        <v>2108</v>
      </c>
      <c r="E30" s="24">
        <v>8433</v>
      </c>
      <c r="F30" s="23">
        <v>6324</v>
      </c>
      <c r="G30" s="23">
        <v>4216</v>
      </c>
      <c r="H30" s="23">
        <v>2108</v>
      </c>
      <c r="I30" s="24">
        <v>4870</v>
      </c>
      <c r="J30" s="23">
        <v>5678</v>
      </c>
      <c r="K30" s="23">
        <v>2252</v>
      </c>
      <c r="L30" s="23">
        <v>1557</v>
      </c>
      <c r="M30" s="24">
        <v>12531</v>
      </c>
      <c r="N30" s="23">
        <v>6632</v>
      </c>
      <c r="O30" s="23">
        <v>4421</v>
      </c>
      <c r="P30" s="23">
        <v>2210</v>
      </c>
      <c r="Q30" s="24">
        <v>9663</v>
      </c>
      <c r="R30" s="23">
        <v>7247</v>
      </c>
      <c r="S30" s="23">
        <v>4831</v>
      </c>
      <c r="T30" s="23">
        <v>2415</v>
      </c>
      <c r="U30" s="24">
        <v>9663</v>
      </c>
      <c r="V30" s="23">
        <v>7247</v>
      </c>
      <c r="W30" s="23">
        <v>4831</v>
      </c>
      <c r="X30" s="23">
        <v>2415</v>
      </c>
      <c r="Y30" s="24">
        <v>9965</v>
      </c>
    </row>
    <row r="31" spans="1:25" ht="14.25" thickBot="1">
      <c r="A31" s="7" t="s">
        <v>31</v>
      </c>
      <c r="B31" s="23">
        <v>115605</v>
      </c>
      <c r="C31" s="23">
        <v>94803</v>
      </c>
      <c r="D31" s="23">
        <v>-11764</v>
      </c>
      <c r="E31" s="24">
        <v>21702</v>
      </c>
      <c r="F31" s="23">
        <v>69356</v>
      </c>
      <c r="G31" s="23">
        <v>58712</v>
      </c>
      <c r="H31" s="23">
        <v>-70216</v>
      </c>
      <c r="I31" s="24">
        <v>49028</v>
      </c>
      <c r="J31" s="23">
        <v>-132377</v>
      </c>
      <c r="K31" s="23">
        <v>-94835</v>
      </c>
      <c r="L31" s="23">
        <v>-173907</v>
      </c>
      <c r="M31" s="24">
        <v>-219700</v>
      </c>
      <c r="N31" s="23">
        <v>-51636</v>
      </c>
      <c r="O31" s="23">
        <v>-14513</v>
      </c>
      <c r="P31" s="23">
        <v>-88843</v>
      </c>
      <c r="Q31" s="24">
        <v>-455149</v>
      </c>
      <c r="R31" s="23">
        <v>-72135</v>
      </c>
      <c r="S31" s="23">
        <v>-610</v>
      </c>
      <c r="T31" s="23">
        <v>-83199</v>
      </c>
      <c r="U31" s="24">
        <v>68343</v>
      </c>
      <c r="V31" s="23">
        <v>87962</v>
      </c>
      <c r="W31" s="23">
        <v>58329</v>
      </c>
      <c r="X31" s="23">
        <v>-23416</v>
      </c>
      <c r="Y31" s="24">
        <v>158563</v>
      </c>
    </row>
    <row r="32" spans="1:25" ht="14.25" thickTop="1">
      <c r="A32" s="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4" ht="13.5">
      <c r="A34" s="20" t="s">
        <v>147</v>
      </c>
    </row>
    <row r="35" ht="13.5">
      <c r="A35" s="20" t="s">
        <v>148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S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143</v>
      </c>
      <c r="B2" s="14">
        <v>9695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144</v>
      </c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33</v>
      </c>
      <c r="B4" s="15" t="str">
        <f>HYPERLINK("http://www.kabupro.jp/mark/20131114/S1000CX0.htm","四半期報告書")</f>
        <v>四半期報告書</v>
      </c>
      <c r="C4" s="15" t="str">
        <f>HYPERLINK("http://www.kabupro.jp/mark/20130627/S000DSGN.htm","有価証券報告書")</f>
        <v>有価証券報告書</v>
      </c>
      <c r="D4" s="15" t="str">
        <f>HYPERLINK("http://www.kabupro.jp/mark/20131114/S1000CX0.htm","四半期報告書")</f>
        <v>四半期報告書</v>
      </c>
      <c r="E4" s="15" t="str">
        <f>HYPERLINK("http://www.kabupro.jp/mark/20130627/S000DSGN.htm","有価証券報告書")</f>
        <v>有価証券報告書</v>
      </c>
      <c r="F4" s="15" t="str">
        <f>HYPERLINK("http://www.kabupro.jp/mark/20121114/S000C6G3.htm","四半期報告書")</f>
        <v>四半期報告書</v>
      </c>
      <c r="G4" s="15" t="str">
        <f>HYPERLINK("http://www.kabupro.jp/mark/20120628/S000B7G0.htm","有価証券報告書")</f>
        <v>有価証券報告書</v>
      </c>
      <c r="H4" s="15" t="str">
        <f>HYPERLINK("http://www.kabupro.jp/mark/20110214/S0007PPO.htm","四半期報告書")</f>
        <v>四半期報告書</v>
      </c>
      <c r="I4" s="15" t="str">
        <f>HYPERLINK("http://www.kabupro.jp/mark/20111114/S0009OB4.htm","四半期報告書")</f>
        <v>四半期報告書</v>
      </c>
      <c r="J4" s="15" t="str">
        <f>HYPERLINK("http://www.kabupro.jp/mark/20100813/S0006LVX.htm","四半期報告書")</f>
        <v>四半期報告書</v>
      </c>
      <c r="K4" s="15" t="str">
        <f>HYPERLINK("http://www.kabupro.jp/mark/20110629/S0008LTB.htm","有価証券報告書")</f>
        <v>有価証券報告書</v>
      </c>
      <c r="L4" s="15" t="str">
        <f>HYPERLINK("http://www.kabupro.jp/mark/20110214/S0007PPO.htm","四半期報告書")</f>
        <v>四半期報告書</v>
      </c>
      <c r="M4" s="15" t="str">
        <f>HYPERLINK("http://www.kabupro.jp/mark/20101115/S0007626.htm","四半期報告書")</f>
        <v>四半期報告書</v>
      </c>
      <c r="N4" s="15" t="str">
        <f>HYPERLINK("http://www.kabupro.jp/mark/20100813/S0006LVX.htm","四半期報告書")</f>
        <v>四半期報告書</v>
      </c>
      <c r="O4" s="15" t="str">
        <f>HYPERLINK("http://www.kabupro.jp/mark/20100625/S000614U.htm","有価証券報告書")</f>
        <v>有価証券報告書</v>
      </c>
      <c r="P4" s="15" t="str">
        <f>HYPERLINK("http://www.kabupro.jp/mark/20100212/S00055H8.htm","四半期報告書")</f>
        <v>四半期報告書</v>
      </c>
      <c r="Q4" s="15" t="str">
        <f>HYPERLINK("http://www.kabupro.jp/mark/20091112/S0004IOG.htm","四半期報告書")</f>
        <v>四半期報告書</v>
      </c>
      <c r="R4" s="15" t="str">
        <f>HYPERLINK("http://www.kabupro.jp/mark/20090813/S0003Z0K.htm","四半期報告書")</f>
        <v>四半期報告書</v>
      </c>
      <c r="S4" s="15" t="str">
        <f>HYPERLINK("http://www.kabupro.jp/mark/20090626/S0003FFP.htm","有価証券報告書")</f>
        <v>有価証券報告書</v>
      </c>
    </row>
    <row r="5" spans="1:19" ht="14.25" thickBot="1">
      <c r="A5" s="11" t="s">
        <v>34</v>
      </c>
      <c r="B5" s="1" t="s">
        <v>43</v>
      </c>
      <c r="C5" s="1" t="s">
        <v>55</v>
      </c>
      <c r="D5" s="1" t="s">
        <v>43</v>
      </c>
      <c r="E5" s="1" t="s">
        <v>55</v>
      </c>
      <c r="F5" s="1" t="s">
        <v>51</v>
      </c>
      <c r="G5" s="1" t="s">
        <v>63</v>
      </c>
      <c r="H5" s="1" t="s">
        <v>65</v>
      </c>
      <c r="I5" s="1" t="s">
        <v>59</v>
      </c>
      <c r="J5" s="1" t="s">
        <v>69</v>
      </c>
      <c r="K5" s="1" t="s">
        <v>71</v>
      </c>
      <c r="L5" s="1" t="s">
        <v>65</v>
      </c>
      <c r="M5" s="1" t="s">
        <v>67</v>
      </c>
      <c r="N5" s="1" t="s">
        <v>69</v>
      </c>
      <c r="O5" s="1" t="s">
        <v>79</v>
      </c>
      <c r="P5" s="1" t="s">
        <v>73</v>
      </c>
      <c r="Q5" s="1" t="s">
        <v>75</v>
      </c>
      <c r="R5" s="1" t="s">
        <v>77</v>
      </c>
      <c r="S5" s="1" t="s">
        <v>87</v>
      </c>
    </row>
    <row r="6" spans="1:19" ht="15" thickBot="1" thickTop="1">
      <c r="A6" s="10" t="s">
        <v>35</v>
      </c>
      <c r="B6" s="18" t="s">
        <v>15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36</v>
      </c>
      <c r="B7" s="14" t="s">
        <v>149</v>
      </c>
      <c r="C7" s="16" t="s">
        <v>47</v>
      </c>
      <c r="D7" s="14" t="s">
        <v>149</v>
      </c>
      <c r="E7" s="16" t="s">
        <v>47</v>
      </c>
      <c r="F7" s="14" t="s">
        <v>149</v>
      </c>
      <c r="G7" s="16" t="s">
        <v>47</v>
      </c>
      <c r="H7" s="14" t="s">
        <v>149</v>
      </c>
      <c r="I7" s="14" t="s">
        <v>149</v>
      </c>
      <c r="J7" s="14" t="s">
        <v>149</v>
      </c>
      <c r="K7" s="16" t="s">
        <v>47</v>
      </c>
      <c r="L7" s="14" t="s">
        <v>149</v>
      </c>
      <c r="M7" s="14" t="s">
        <v>149</v>
      </c>
      <c r="N7" s="14" t="s">
        <v>149</v>
      </c>
      <c r="O7" s="16" t="s">
        <v>47</v>
      </c>
      <c r="P7" s="14" t="s">
        <v>149</v>
      </c>
      <c r="Q7" s="14" t="s">
        <v>149</v>
      </c>
      <c r="R7" s="14" t="s">
        <v>149</v>
      </c>
      <c r="S7" s="16" t="s">
        <v>47</v>
      </c>
    </row>
    <row r="8" spans="1:19" ht="13.5">
      <c r="A8" s="13" t="s">
        <v>37</v>
      </c>
      <c r="B8" s="1" t="s">
        <v>150</v>
      </c>
      <c r="C8" s="17" t="s">
        <v>151</v>
      </c>
      <c r="D8" s="1" t="s">
        <v>151</v>
      </c>
      <c r="E8" s="17" t="s">
        <v>152</v>
      </c>
      <c r="F8" s="1" t="s">
        <v>152</v>
      </c>
      <c r="G8" s="17" t="s">
        <v>153</v>
      </c>
      <c r="H8" s="1" t="s">
        <v>153</v>
      </c>
      <c r="I8" s="1" t="s">
        <v>153</v>
      </c>
      <c r="J8" s="1" t="s">
        <v>153</v>
      </c>
      <c r="K8" s="17" t="s">
        <v>154</v>
      </c>
      <c r="L8" s="1" t="s">
        <v>154</v>
      </c>
      <c r="M8" s="1" t="s">
        <v>154</v>
      </c>
      <c r="N8" s="1" t="s">
        <v>154</v>
      </c>
      <c r="O8" s="17" t="s">
        <v>155</v>
      </c>
      <c r="P8" s="1" t="s">
        <v>155</v>
      </c>
      <c r="Q8" s="1" t="s">
        <v>155</v>
      </c>
      <c r="R8" s="1" t="s">
        <v>155</v>
      </c>
      <c r="S8" s="17" t="s">
        <v>156</v>
      </c>
    </row>
    <row r="9" spans="1:19" ht="13.5">
      <c r="A9" s="13" t="s">
        <v>38</v>
      </c>
      <c r="B9" s="1" t="s">
        <v>44</v>
      </c>
      <c r="C9" s="17" t="s">
        <v>48</v>
      </c>
      <c r="D9" s="1" t="s">
        <v>52</v>
      </c>
      <c r="E9" s="17" t="s">
        <v>56</v>
      </c>
      <c r="F9" s="1" t="s">
        <v>60</v>
      </c>
      <c r="G9" s="17" t="s">
        <v>64</v>
      </c>
      <c r="H9" s="1" t="s">
        <v>66</v>
      </c>
      <c r="I9" s="1" t="s">
        <v>68</v>
      </c>
      <c r="J9" s="1" t="s">
        <v>70</v>
      </c>
      <c r="K9" s="17" t="s">
        <v>72</v>
      </c>
      <c r="L9" s="1" t="s">
        <v>74</v>
      </c>
      <c r="M9" s="1" t="s">
        <v>76</v>
      </c>
      <c r="N9" s="1" t="s">
        <v>78</v>
      </c>
      <c r="O9" s="17" t="s">
        <v>80</v>
      </c>
      <c r="P9" s="1" t="s">
        <v>82</v>
      </c>
      <c r="Q9" s="1" t="s">
        <v>84</v>
      </c>
      <c r="R9" s="1" t="s">
        <v>86</v>
      </c>
      <c r="S9" s="17" t="s">
        <v>88</v>
      </c>
    </row>
    <row r="10" spans="1:19" ht="14.25" thickBot="1">
      <c r="A10" s="13" t="s">
        <v>39</v>
      </c>
      <c r="B10" s="1" t="s">
        <v>90</v>
      </c>
      <c r="C10" s="17" t="s">
        <v>90</v>
      </c>
      <c r="D10" s="1" t="s">
        <v>90</v>
      </c>
      <c r="E10" s="17" t="s">
        <v>90</v>
      </c>
      <c r="F10" s="1" t="s">
        <v>90</v>
      </c>
      <c r="G10" s="17" t="s">
        <v>90</v>
      </c>
      <c r="H10" s="1" t="s">
        <v>90</v>
      </c>
      <c r="I10" s="1" t="s">
        <v>90</v>
      </c>
      <c r="J10" s="1" t="s">
        <v>90</v>
      </c>
      <c r="K10" s="17" t="s">
        <v>90</v>
      </c>
      <c r="L10" s="1" t="s">
        <v>90</v>
      </c>
      <c r="M10" s="1" t="s">
        <v>90</v>
      </c>
      <c r="N10" s="1" t="s">
        <v>90</v>
      </c>
      <c r="O10" s="17" t="s">
        <v>90</v>
      </c>
      <c r="P10" s="1" t="s">
        <v>90</v>
      </c>
      <c r="Q10" s="1" t="s">
        <v>90</v>
      </c>
      <c r="R10" s="1" t="s">
        <v>90</v>
      </c>
      <c r="S10" s="17" t="s">
        <v>90</v>
      </c>
    </row>
    <row r="11" spans="1:19" ht="14.25" thickTop="1">
      <c r="A11" s="28" t="s">
        <v>157</v>
      </c>
      <c r="B11" s="21">
        <v>106133</v>
      </c>
      <c r="C11" s="22">
        <v>30135</v>
      </c>
      <c r="D11" s="21">
        <v>62929</v>
      </c>
      <c r="E11" s="22">
        <v>53898</v>
      </c>
      <c r="F11" s="21">
        <v>-92583</v>
      </c>
      <c r="G11" s="22">
        <v>-207168</v>
      </c>
      <c r="H11" s="21">
        <v>-45004</v>
      </c>
      <c r="I11" s="21">
        <v>-10092</v>
      </c>
      <c r="J11" s="21">
        <v>-86632</v>
      </c>
      <c r="K11" s="22">
        <v>-445486</v>
      </c>
      <c r="L11" s="21">
        <v>-64888</v>
      </c>
      <c r="M11" s="21">
        <v>4221</v>
      </c>
      <c r="N11" s="21">
        <v>-80783</v>
      </c>
      <c r="O11" s="22">
        <v>78006</v>
      </c>
      <c r="P11" s="21">
        <v>95209</v>
      </c>
      <c r="Q11" s="21">
        <v>63160</v>
      </c>
      <c r="R11" s="21">
        <v>-21000</v>
      </c>
      <c r="S11" s="22">
        <v>168528</v>
      </c>
    </row>
    <row r="12" spans="1:19" ht="13.5">
      <c r="A12" s="6" t="s">
        <v>158</v>
      </c>
      <c r="B12" s="23">
        <v>121557</v>
      </c>
      <c r="C12" s="24">
        <v>266962</v>
      </c>
      <c r="D12" s="23">
        <v>125744</v>
      </c>
      <c r="E12" s="24">
        <v>261472</v>
      </c>
      <c r="F12" s="23">
        <v>132363</v>
      </c>
      <c r="G12" s="24">
        <v>278503</v>
      </c>
      <c r="H12" s="23">
        <v>203143</v>
      </c>
      <c r="I12" s="23">
        <v>135042</v>
      </c>
      <c r="J12" s="23">
        <v>64680</v>
      </c>
      <c r="K12" s="24">
        <v>260229</v>
      </c>
      <c r="L12" s="23">
        <v>194696</v>
      </c>
      <c r="M12" s="23">
        <v>129141</v>
      </c>
      <c r="N12" s="23">
        <v>64266</v>
      </c>
      <c r="O12" s="24">
        <v>272763</v>
      </c>
      <c r="P12" s="23">
        <v>204002</v>
      </c>
      <c r="Q12" s="23">
        <v>135006</v>
      </c>
      <c r="R12" s="23">
        <v>66371</v>
      </c>
      <c r="S12" s="24">
        <v>270568</v>
      </c>
    </row>
    <row r="13" spans="1:19" ht="13.5">
      <c r="A13" s="6" t="s">
        <v>159</v>
      </c>
      <c r="B13" s="23">
        <v>-105</v>
      </c>
      <c r="C13" s="24">
        <v>630</v>
      </c>
      <c r="D13" s="23">
        <v>-9</v>
      </c>
      <c r="E13" s="24">
        <v>307</v>
      </c>
      <c r="F13" s="23">
        <v>188</v>
      </c>
      <c r="G13" s="24">
        <v>-908</v>
      </c>
      <c r="H13" s="23">
        <v>-66</v>
      </c>
      <c r="I13" s="23">
        <v>-15</v>
      </c>
      <c r="J13" s="23">
        <v>-111</v>
      </c>
      <c r="K13" s="24">
        <v>-159</v>
      </c>
      <c r="L13" s="23">
        <v>-186</v>
      </c>
      <c r="M13" s="23">
        <v>-194</v>
      </c>
      <c r="N13" s="23">
        <v>-260</v>
      </c>
      <c r="O13" s="24">
        <v>-4148</v>
      </c>
      <c r="P13" s="23">
        <v>-5699</v>
      </c>
      <c r="Q13" s="23">
        <v>-1093</v>
      </c>
      <c r="R13" s="23">
        <v>736</v>
      </c>
      <c r="S13" s="24">
        <v>1516</v>
      </c>
    </row>
    <row r="14" spans="1:19" ht="13.5">
      <c r="A14" s="6" t="s">
        <v>160</v>
      </c>
      <c r="B14" s="23">
        <v>22423</v>
      </c>
      <c r="C14" s="24"/>
      <c r="D14" s="23">
        <v>14031</v>
      </c>
      <c r="E14" s="24"/>
      <c r="F14" s="23"/>
      <c r="G14" s="24">
        <v>-17494</v>
      </c>
      <c r="H14" s="23">
        <v>-8762</v>
      </c>
      <c r="I14" s="23">
        <v>-191</v>
      </c>
      <c r="J14" s="23">
        <v>-8805</v>
      </c>
      <c r="K14" s="24">
        <v>-18072</v>
      </c>
      <c r="L14" s="23">
        <v>-17535</v>
      </c>
      <c r="M14" s="23">
        <v>-456</v>
      </c>
      <c r="N14" s="23">
        <v>-17722</v>
      </c>
      <c r="O14" s="24">
        <v>-235</v>
      </c>
      <c r="P14" s="23">
        <v>-18024</v>
      </c>
      <c r="Q14" s="23"/>
      <c r="R14" s="23">
        <v>-17498</v>
      </c>
      <c r="S14" s="24">
        <v>-990</v>
      </c>
    </row>
    <row r="15" spans="1:19" ht="13.5">
      <c r="A15" s="6" t="s">
        <v>161</v>
      </c>
      <c r="B15" s="23">
        <v>-3173</v>
      </c>
      <c r="C15" s="24">
        <v>-14674</v>
      </c>
      <c r="D15" s="23">
        <v>-9717</v>
      </c>
      <c r="E15" s="24">
        <v>13261</v>
      </c>
      <c r="F15" s="23">
        <v>-1681</v>
      </c>
      <c r="G15" s="24">
        <v>14291</v>
      </c>
      <c r="H15" s="23">
        <v>22186</v>
      </c>
      <c r="I15" s="23">
        <v>11847</v>
      </c>
      <c r="J15" s="23">
        <v>6886</v>
      </c>
      <c r="K15" s="24">
        <v>11268</v>
      </c>
      <c r="L15" s="23">
        <v>4917</v>
      </c>
      <c r="M15" s="23">
        <v>3453</v>
      </c>
      <c r="N15" s="23">
        <v>-565</v>
      </c>
      <c r="O15" s="24">
        <v>14645</v>
      </c>
      <c r="P15" s="23">
        <v>9475</v>
      </c>
      <c r="Q15" s="23">
        <v>4406</v>
      </c>
      <c r="R15" s="23">
        <v>-753</v>
      </c>
      <c r="S15" s="24">
        <v>28394</v>
      </c>
    </row>
    <row r="16" spans="1:19" ht="13.5">
      <c r="A16" s="6" t="s">
        <v>162</v>
      </c>
      <c r="B16" s="23">
        <v>-877</v>
      </c>
      <c r="C16" s="24">
        <v>-1503</v>
      </c>
      <c r="D16" s="23">
        <v>-755</v>
      </c>
      <c r="E16" s="24">
        <v>-1368</v>
      </c>
      <c r="F16" s="23">
        <v>-703</v>
      </c>
      <c r="G16" s="24">
        <v>-1328</v>
      </c>
      <c r="H16" s="23">
        <v>-1307</v>
      </c>
      <c r="I16" s="23">
        <v>-689</v>
      </c>
      <c r="J16" s="23">
        <v>-590</v>
      </c>
      <c r="K16" s="24">
        <v>-1252</v>
      </c>
      <c r="L16" s="23">
        <v>-1207</v>
      </c>
      <c r="M16" s="23">
        <v>-626</v>
      </c>
      <c r="N16" s="23">
        <v>-519</v>
      </c>
      <c r="O16" s="24">
        <v>-1502</v>
      </c>
      <c r="P16" s="23"/>
      <c r="Q16" s="23"/>
      <c r="R16" s="23"/>
      <c r="S16" s="24"/>
    </row>
    <row r="17" spans="1:19" ht="13.5">
      <c r="A17" s="6" t="s">
        <v>163</v>
      </c>
      <c r="B17" s="23">
        <v>47556</v>
      </c>
      <c r="C17" s="24">
        <v>98607</v>
      </c>
      <c r="D17" s="23">
        <v>50575</v>
      </c>
      <c r="E17" s="24">
        <v>101519</v>
      </c>
      <c r="F17" s="23">
        <v>51123</v>
      </c>
      <c r="G17" s="24">
        <v>99147</v>
      </c>
      <c r="H17" s="23">
        <v>74641</v>
      </c>
      <c r="I17" s="23">
        <v>50019</v>
      </c>
      <c r="J17" s="23">
        <v>24785</v>
      </c>
      <c r="K17" s="24">
        <v>79822</v>
      </c>
      <c r="L17" s="23">
        <v>59938</v>
      </c>
      <c r="M17" s="23">
        <v>39601</v>
      </c>
      <c r="N17" s="23">
        <v>19545</v>
      </c>
      <c r="O17" s="24">
        <v>90625</v>
      </c>
      <c r="P17" s="23">
        <v>69235</v>
      </c>
      <c r="Q17" s="23">
        <v>45647</v>
      </c>
      <c r="R17" s="23">
        <v>22809</v>
      </c>
      <c r="S17" s="24">
        <v>94273</v>
      </c>
    </row>
    <row r="18" spans="1:19" ht="13.5">
      <c r="A18" s="6" t="s">
        <v>164</v>
      </c>
      <c r="B18" s="23">
        <v>-13739</v>
      </c>
      <c r="C18" s="24">
        <v>-89578</v>
      </c>
      <c r="D18" s="23">
        <v>-64890</v>
      </c>
      <c r="E18" s="24">
        <v>-47908</v>
      </c>
      <c r="F18" s="23"/>
      <c r="G18" s="24"/>
      <c r="H18" s="23"/>
      <c r="I18" s="23"/>
      <c r="J18" s="23"/>
      <c r="K18" s="24"/>
      <c r="L18" s="23"/>
      <c r="M18" s="23"/>
      <c r="N18" s="23"/>
      <c r="O18" s="24"/>
      <c r="P18" s="23"/>
      <c r="Q18" s="23"/>
      <c r="R18" s="23"/>
      <c r="S18" s="24"/>
    </row>
    <row r="19" spans="1:19" ht="13.5">
      <c r="A19" s="6" t="s">
        <v>165</v>
      </c>
      <c r="B19" s="23">
        <v>2247</v>
      </c>
      <c r="C19" s="24"/>
      <c r="D19" s="23">
        <v>233</v>
      </c>
      <c r="E19" s="24"/>
      <c r="F19" s="23">
        <v>827</v>
      </c>
      <c r="G19" s="24"/>
      <c r="H19" s="23"/>
      <c r="I19" s="23">
        <v>1022</v>
      </c>
      <c r="J19" s="23"/>
      <c r="K19" s="24"/>
      <c r="L19" s="23"/>
      <c r="M19" s="23"/>
      <c r="N19" s="23"/>
      <c r="O19" s="24"/>
      <c r="P19" s="23"/>
      <c r="Q19" s="23"/>
      <c r="R19" s="23"/>
      <c r="S19" s="24"/>
    </row>
    <row r="20" spans="1:19" ht="13.5">
      <c r="A20" s="6" t="s">
        <v>166</v>
      </c>
      <c r="B20" s="23">
        <v>7739</v>
      </c>
      <c r="C20" s="24">
        <v>-21557</v>
      </c>
      <c r="D20" s="23">
        <v>22727</v>
      </c>
      <c r="E20" s="24">
        <v>-54031</v>
      </c>
      <c r="F20" s="23">
        <v>-27894</v>
      </c>
      <c r="G20" s="24">
        <v>78319</v>
      </c>
      <c r="H20" s="23">
        <v>23168</v>
      </c>
      <c r="I20" s="23">
        <v>24309</v>
      </c>
      <c r="J20" s="23">
        <v>50045</v>
      </c>
      <c r="K20" s="24">
        <v>34128</v>
      </c>
      <c r="L20" s="23">
        <v>48072</v>
      </c>
      <c r="M20" s="23">
        <v>48771</v>
      </c>
      <c r="N20" s="23">
        <v>70371</v>
      </c>
      <c r="O20" s="24">
        <v>13283</v>
      </c>
      <c r="P20" s="23">
        <v>39469</v>
      </c>
      <c r="Q20" s="23">
        <v>36358</v>
      </c>
      <c r="R20" s="23">
        <v>60150</v>
      </c>
      <c r="S20" s="24">
        <v>-5165</v>
      </c>
    </row>
    <row r="21" spans="1:19" ht="13.5">
      <c r="A21" s="6" t="s">
        <v>167</v>
      </c>
      <c r="B21" s="23">
        <v>-3803</v>
      </c>
      <c r="C21" s="24">
        <v>2635</v>
      </c>
      <c r="D21" s="23">
        <v>1928</v>
      </c>
      <c r="E21" s="24">
        <v>3037</v>
      </c>
      <c r="F21" s="23">
        <v>3729</v>
      </c>
      <c r="G21" s="24">
        <v>-5322</v>
      </c>
      <c r="H21" s="23">
        <v>-18787</v>
      </c>
      <c r="I21" s="23">
        <v>-578</v>
      </c>
      <c r="J21" s="23">
        <v>-3127</v>
      </c>
      <c r="K21" s="24">
        <v>3773</v>
      </c>
      <c r="L21" s="23">
        <v>-15331</v>
      </c>
      <c r="M21" s="23">
        <v>4</v>
      </c>
      <c r="N21" s="23">
        <v>-2016</v>
      </c>
      <c r="O21" s="24">
        <v>5521</v>
      </c>
      <c r="P21" s="23">
        <v>-10275</v>
      </c>
      <c r="Q21" s="23">
        <v>-3181</v>
      </c>
      <c r="R21" s="23">
        <v>-7983</v>
      </c>
      <c r="S21" s="24">
        <v>3993</v>
      </c>
    </row>
    <row r="22" spans="1:19" ht="13.5">
      <c r="A22" s="6" t="s">
        <v>168</v>
      </c>
      <c r="B22" s="23">
        <v>-5227</v>
      </c>
      <c r="C22" s="24">
        <v>-440</v>
      </c>
      <c r="D22" s="23">
        <v>-6111</v>
      </c>
      <c r="E22" s="24">
        <v>2441</v>
      </c>
      <c r="F22" s="23">
        <v>-3497</v>
      </c>
      <c r="G22" s="24">
        <v>1538</v>
      </c>
      <c r="H22" s="23">
        <v>-3190</v>
      </c>
      <c r="I22" s="23">
        <v>-4611</v>
      </c>
      <c r="J22" s="23">
        <v>-12370</v>
      </c>
      <c r="K22" s="24">
        <v>7108</v>
      </c>
      <c r="L22" s="23">
        <v>-6949</v>
      </c>
      <c r="M22" s="23">
        <v>-8318</v>
      </c>
      <c r="N22" s="23">
        <v>-13655</v>
      </c>
      <c r="O22" s="24">
        <v>10663</v>
      </c>
      <c r="P22" s="23">
        <v>3462</v>
      </c>
      <c r="Q22" s="23">
        <v>2262</v>
      </c>
      <c r="R22" s="23">
        <v>-5233</v>
      </c>
      <c r="S22" s="24">
        <v>16184</v>
      </c>
    </row>
    <row r="23" spans="1:19" ht="13.5">
      <c r="A23" s="6" t="s">
        <v>169</v>
      </c>
      <c r="B23" s="23">
        <v>91186</v>
      </c>
      <c r="C23" s="24">
        <v>49083</v>
      </c>
      <c r="D23" s="23">
        <v>48742</v>
      </c>
      <c r="E23" s="24">
        <v>-3192</v>
      </c>
      <c r="F23" s="23">
        <v>-492</v>
      </c>
      <c r="G23" s="24">
        <v>1573</v>
      </c>
      <c r="H23" s="23">
        <v>1516</v>
      </c>
      <c r="I23" s="23">
        <v>-21425</v>
      </c>
      <c r="J23" s="23">
        <v>-1573</v>
      </c>
      <c r="K23" s="24">
        <v>-1493</v>
      </c>
      <c r="L23" s="23">
        <v>-2979</v>
      </c>
      <c r="M23" s="23">
        <v>-283</v>
      </c>
      <c r="N23" s="23">
        <v>49</v>
      </c>
      <c r="O23" s="24">
        <v>4953</v>
      </c>
      <c r="P23" s="23">
        <v>7060</v>
      </c>
      <c r="Q23" s="23">
        <v>1386</v>
      </c>
      <c r="R23" s="23">
        <v>2806</v>
      </c>
      <c r="S23" s="24">
        <v>600</v>
      </c>
    </row>
    <row r="24" spans="1:19" ht="13.5">
      <c r="A24" s="6" t="s">
        <v>170</v>
      </c>
      <c r="B24" s="23">
        <v>31767</v>
      </c>
      <c r="C24" s="24">
        <v>-1175</v>
      </c>
      <c r="D24" s="23">
        <v>28427</v>
      </c>
      <c r="E24" s="24">
        <v>5579</v>
      </c>
      <c r="F24" s="23">
        <v>19306</v>
      </c>
      <c r="G24" s="24">
        <v>-17850</v>
      </c>
      <c r="H24" s="23">
        <v>42488</v>
      </c>
      <c r="I24" s="23">
        <v>28868</v>
      </c>
      <c r="J24" s="23">
        <v>15548</v>
      </c>
      <c r="K24" s="24">
        <v>-25299</v>
      </c>
      <c r="L24" s="23">
        <v>27109</v>
      </c>
      <c r="M24" s="23">
        <v>6341</v>
      </c>
      <c r="N24" s="23">
        <v>-10132</v>
      </c>
      <c r="O24" s="24">
        <v>-11960</v>
      </c>
      <c r="P24" s="23">
        <v>13245</v>
      </c>
      <c r="Q24" s="23">
        <v>1462</v>
      </c>
      <c r="R24" s="23">
        <v>-13537</v>
      </c>
      <c r="S24" s="24">
        <v>-18162</v>
      </c>
    </row>
    <row r="25" spans="1:19" ht="13.5">
      <c r="A25" s="6" t="s">
        <v>171</v>
      </c>
      <c r="B25" s="23">
        <v>-793</v>
      </c>
      <c r="C25" s="24">
        <v>-1077</v>
      </c>
      <c r="D25" s="23">
        <v>-1875</v>
      </c>
      <c r="E25" s="24">
        <v>-10636</v>
      </c>
      <c r="F25" s="23">
        <v>-4354</v>
      </c>
      <c r="G25" s="24">
        <v>-215217</v>
      </c>
      <c r="H25" s="23">
        <v>-218749</v>
      </c>
      <c r="I25" s="23">
        <v>-219259</v>
      </c>
      <c r="J25" s="23">
        <v>-204522</v>
      </c>
      <c r="K25" s="24">
        <v>1138</v>
      </c>
      <c r="L25" s="23">
        <v>-694</v>
      </c>
      <c r="M25" s="23">
        <v>-1294</v>
      </c>
      <c r="N25" s="23">
        <v>-1894</v>
      </c>
      <c r="O25" s="24">
        <v>-35592</v>
      </c>
      <c r="P25" s="23">
        <v>-16638</v>
      </c>
      <c r="Q25" s="23">
        <v>-17389</v>
      </c>
      <c r="R25" s="23">
        <v>-2535</v>
      </c>
      <c r="S25" s="24">
        <v>-13171</v>
      </c>
    </row>
    <row r="26" spans="1:19" ht="13.5">
      <c r="A26" s="6" t="s">
        <v>172</v>
      </c>
      <c r="B26" s="23">
        <v>-2859</v>
      </c>
      <c r="C26" s="24">
        <v>1270</v>
      </c>
      <c r="D26" s="23">
        <v>-6278</v>
      </c>
      <c r="E26" s="24">
        <v>39720</v>
      </c>
      <c r="F26" s="23">
        <v>-1100</v>
      </c>
      <c r="G26" s="24">
        <v>-24296</v>
      </c>
      <c r="H26" s="23">
        <v>1211</v>
      </c>
      <c r="I26" s="23">
        <v>5466</v>
      </c>
      <c r="J26" s="23">
        <v>-12272</v>
      </c>
      <c r="K26" s="24">
        <v>-13668</v>
      </c>
      <c r="L26" s="23">
        <v>198</v>
      </c>
      <c r="M26" s="23">
        <v>2821</v>
      </c>
      <c r="N26" s="23">
        <v>-9241</v>
      </c>
      <c r="O26" s="24">
        <v>-14808</v>
      </c>
      <c r="P26" s="23">
        <v>18297</v>
      </c>
      <c r="Q26" s="23">
        <v>18778</v>
      </c>
      <c r="R26" s="23">
        <v>-7110</v>
      </c>
      <c r="S26" s="24">
        <v>-21182</v>
      </c>
    </row>
    <row r="27" spans="1:19" ht="13.5">
      <c r="A27" s="6" t="s">
        <v>173</v>
      </c>
      <c r="B27" s="23">
        <v>-716</v>
      </c>
      <c r="C27" s="24">
        <v>13725</v>
      </c>
      <c r="D27" s="23">
        <v>14156</v>
      </c>
      <c r="E27" s="24">
        <v>-134</v>
      </c>
      <c r="F27" s="23">
        <v>1127</v>
      </c>
      <c r="G27" s="24">
        <v>2559</v>
      </c>
      <c r="H27" s="23">
        <v>17228</v>
      </c>
      <c r="I27" s="23">
        <v>12415</v>
      </c>
      <c r="J27" s="23">
        <v>10937</v>
      </c>
      <c r="K27" s="24">
        <v>-4302</v>
      </c>
      <c r="L27" s="23">
        <v>11077</v>
      </c>
      <c r="M27" s="23">
        <v>7994</v>
      </c>
      <c r="N27" s="23">
        <v>9439</v>
      </c>
      <c r="O27" s="24">
        <v>8842</v>
      </c>
      <c r="P27" s="23">
        <v>19260</v>
      </c>
      <c r="Q27" s="23">
        <v>12702</v>
      </c>
      <c r="R27" s="23">
        <v>19217</v>
      </c>
      <c r="S27" s="24">
        <v>-33404</v>
      </c>
    </row>
    <row r="28" spans="1:19" ht="13.5">
      <c r="A28" s="6" t="s">
        <v>174</v>
      </c>
      <c r="B28" s="23">
        <v>-18867</v>
      </c>
      <c r="C28" s="24">
        <v>-13406</v>
      </c>
      <c r="D28" s="23">
        <v>-31117</v>
      </c>
      <c r="E28" s="24">
        <v>10182</v>
      </c>
      <c r="F28" s="23">
        <v>-20493</v>
      </c>
      <c r="G28" s="24">
        <v>-1310</v>
      </c>
      <c r="H28" s="23">
        <v>-30059</v>
      </c>
      <c r="I28" s="23">
        <v>-21375</v>
      </c>
      <c r="J28" s="23">
        <v>-6104</v>
      </c>
      <c r="K28" s="24">
        <v>-3033</v>
      </c>
      <c r="L28" s="23">
        <v>-35530</v>
      </c>
      <c r="M28" s="23">
        <v>-26409</v>
      </c>
      <c r="N28" s="23">
        <v>-7498</v>
      </c>
      <c r="O28" s="24">
        <v>-4178</v>
      </c>
      <c r="P28" s="23">
        <v>-38110</v>
      </c>
      <c r="Q28" s="23">
        <v>-27682</v>
      </c>
      <c r="R28" s="23">
        <v>-9917</v>
      </c>
      <c r="S28" s="24">
        <v>-7319</v>
      </c>
    </row>
    <row r="29" spans="1:19" ht="13.5">
      <c r="A29" s="6" t="s">
        <v>175</v>
      </c>
      <c r="B29" s="23">
        <v>3702</v>
      </c>
      <c r="C29" s="24">
        <v>-345</v>
      </c>
      <c r="D29" s="23">
        <v>3086</v>
      </c>
      <c r="E29" s="24">
        <v>4381</v>
      </c>
      <c r="F29" s="23">
        <v>4264</v>
      </c>
      <c r="G29" s="24">
        <v>-3782</v>
      </c>
      <c r="H29" s="23">
        <v>-5134</v>
      </c>
      <c r="I29" s="23">
        <v>-1501</v>
      </c>
      <c r="J29" s="23">
        <v>-1125</v>
      </c>
      <c r="K29" s="24">
        <v>-3362</v>
      </c>
      <c r="L29" s="23">
        <v>-4225</v>
      </c>
      <c r="M29" s="23">
        <v>-631</v>
      </c>
      <c r="N29" s="23">
        <v>378</v>
      </c>
      <c r="O29" s="24">
        <v>-5861</v>
      </c>
      <c r="P29" s="23">
        <v>-8639</v>
      </c>
      <c r="Q29" s="23">
        <v>412</v>
      </c>
      <c r="R29" s="23">
        <v>3766</v>
      </c>
      <c r="S29" s="24">
        <v>-2611</v>
      </c>
    </row>
    <row r="30" spans="1:19" ht="13.5">
      <c r="A30" s="6" t="s">
        <v>176</v>
      </c>
      <c r="B30" s="23">
        <v>-5600</v>
      </c>
      <c r="C30" s="24">
        <v>-25283</v>
      </c>
      <c r="D30" s="23">
        <v>-10933</v>
      </c>
      <c r="E30" s="24">
        <v>-31340</v>
      </c>
      <c r="F30" s="23">
        <v>-11700</v>
      </c>
      <c r="G30" s="24">
        <v>-36570</v>
      </c>
      <c r="H30" s="23">
        <v>-20970</v>
      </c>
      <c r="I30" s="23">
        <v>-10570</v>
      </c>
      <c r="J30" s="23">
        <v>-6770</v>
      </c>
      <c r="K30" s="24">
        <v>-36940</v>
      </c>
      <c r="L30" s="23">
        <v>-18950</v>
      </c>
      <c r="M30" s="23">
        <v>-11600</v>
      </c>
      <c r="N30" s="23">
        <v>-7000</v>
      </c>
      <c r="O30" s="24">
        <v>-89070</v>
      </c>
      <c r="P30" s="23">
        <v>-54385</v>
      </c>
      <c r="Q30" s="23">
        <v>-35650</v>
      </c>
      <c r="R30" s="23">
        <v>-16400</v>
      </c>
      <c r="S30" s="24">
        <v>-122015</v>
      </c>
    </row>
    <row r="31" spans="1:19" ht="13.5">
      <c r="A31" s="6" t="s">
        <v>94</v>
      </c>
      <c r="B31" s="23">
        <v>2419</v>
      </c>
      <c r="C31" s="24">
        <v>21</v>
      </c>
      <c r="D31" s="23">
        <v>-3459</v>
      </c>
      <c r="E31" s="24">
        <v>-3336</v>
      </c>
      <c r="F31" s="23">
        <v>5221</v>
      </c>
      <c r="G31" s="24">
        <v>-843</v>
      </c>
      <c r="H31" s="23">
        <v>-2491</v>
      </c>
      <c r="I31" s="23">
        <v>3765</v>
      </c>
      <c r="J31" s="23">
        <v>5337</v>
      </c>
      <c r="K31" s="24">
        <v>-1362</v>
      </c>
      <c r="L31" s="23">
        <v>3468</v>
      </c>
      <c r="M31" s="23">
        <v>5974</v>
      </c>
      <c r="N31" s="23">
        <v>5420</v>
      </c>
      <c r="O31" s="24">
        <v>-4155</v>
      </c>
      <c r="P31" s="23">
        <v>3252</v>
      </c>
      <c r="Q31" s="23">
        <v>-5354</v>
      </c>
      <c r="R31" s="23">
        <v>-462</v>
      </c>
      <c r="S31" s="24">
        <v>2335</v>
      </c>
    </row>
    <row r="32" spans="1:19" ht="13.5">
      <c r="A32" s="6" t="s">
        <v>177</v>
      </c>
      <c r="B32" s="23">
        <v>380970</v>
      </c>
      <c r="C32" s="24">
        <v>295634</v>
      </c>
      <c r="D32" s="23">
        <v>237435</v>
      </c>
      <c r="E32" s="24">
        <v>402235</v>
      </c>
      <c r="F32" s="23">
        <v>53651</v>
      </c>
      <c r="G32" s="24">
        <v>-31873</v>
      </c>
      <c r="H32" s="23">
        <v>34932</v>
      </c>
      <c r="I32" s="23">
        <v>-15323</v>
      </c>
      <c r="J32" s="23">
        <v>-165292</v>
      </c>
      <c r="K32" s="24">
        <v>139883</v>
      </c>
      <c r="L32" s="23">
        <v>185848</v>
      </c>
      <c r="M32" s="23">
        <v>193393</v>
      </c>
      <c r="N32" s="23">
        <v>23752</v>
      </c>
      <c r="O32" s="24">
        <v>429230</v>
      </c>
      <c r="P32" s="23">
        <v>448607</v>
      </c>
      <c r="Q32" s="23">
        <v>323396</v>
      </c>
      <c r="R32" s="23">
        <v>73298</v>
      </c>
      <c r="S32" s="24">
        <v>433100</v>
      </c>
    </row>
    <row r="33" spans="1:19" ht="13.5">
      <c r="A33" s="6" t="s">
        <v>178</v>
      </c>
      <c r="B33" s="23">
        <v>602</v>
      </c>
      <c r="C33" s="24">
        <v>1005</v>
      </c>
      <c r="D33" s="23">
        <v>513</v>
      </c>
      <c r="E33" s="24">
        <v>935</v>
      </c>
      <c r="F33" s="23">
        <v>487</v>
      </c>
      <c r="G33" s="24">
        <v>923</v>
      </c>
      <c r="H33" s="23">
        <v>908</v>
      </c>
      <c r="I33" s="23">
        <v>489</v>
      </c>
      <c r="J33" s="23">
        <v>402</v>
      </c>
      <c r="K33" s="24">
        <v>868</v>
      </c>
      <c r="L33" s="23">
        <v>834</v>
      </c>
      <c r="M33" s="23">
        <v>434</v>
      </c>
      <c r="N33" s="23">
        <v>340</v>
      </c>
      <c r="O33" s="24">
        <v>1209</v>
      </c>
      <c r="P33" s="23">
        <v>1102</v>
      </c>
      <c r="Q33" s="23">
        <v>648</v>
      </c>
      <c r="R33" s="23">
        <v>378</v>
      </c>
      <c r="S33" s="24">
        <v>1169</v>
      </c>
    </row>
    <row r="34" spans="1:19" ht="13.5">
      <c r="A34" s="6" t="s">
        <v>179</v>
      </c>
      <c r="B34" s="23">
        <v>-52858</v>
      </c>
      <c r="C34" s="24">
        <v>-100856</v>
      </c>
      <c r="D34" s="23">
        <v>-52284</v>
      </c>
      <c r="E34" s="24">
        <v>-92125</v>
      </c>
      <c r="F34" s="23">
        <v>-48940</v>
      </c>
      <c r="G34" s="24">
        <v>-95139</v>
      </c>
      <c r="H34" s="23">
        <v>-65978</v>
      </c>
      <c r="I34" s="23">
        <v>-46354</v>
      </c>
      <c r="J34" s="23">
        <v>-17665</v>
      </c>
      <c r="K34" s="24">
        <v>-83352</v>
      </c>
      <c r="L34" s="23">
        <v>-53835</v>
      </c>
      <c r="M34" s="23">
        <v>-42815</v>
      </c>
      <c r="N34" s="23">
        <v>-16138</v>
      </c>
      <c r="O34" s="24">
        <v>-94490</v>
      </c>
      <c r="P34" s="23">
        <v>-61929</v>
      </c>
      <c r="Q34" s="23">
        <v>-49920</v>
      </c>
      <c r="R34" s="23">
        <v>-18041</v>
      </c>
      <c r="S34" s="24">
        <v>-102524</v>
      </c>
    </row>
    <row r="35" spans="1:19" ht="13.5">
      <c r="A35" s="6" t="s">
        <v>0</v>
      </c>
      <c r="B35" s="23">
        <v>-8433</v>
      </c>
      <c r="C35" s="24">
        <v>-8524</v>
      </c>
      <c r="D35" s="23">
        <v>-8524</v>
      </c>
      <c r="E35" s="24">
        <v>-8877</v>
      </c>
      <c r="F35" s="23">
        <v>-8877</v>
      </c>
      <c r="G35" s="24">
        <v>-9663</v>
      </c>
      <c r="H35" s="23">
        <v>-9663</v>
      </c>
      <c r="I35" s="23">
        <v>-9663</v>
      </c>
      <c r="J35" s="23">
        <v>-9663</v>
      </c>
      <c r="K35" s="24">
        <v>-9663</v>
      </c>
      <c r="L35" s="23">
        <v>-9663</v>
      </c>
      <c r="M35" s="23">
        <v>-9663</v>
      </c>
      <c r="N35" s="23">
        <v>-9663</v>
      </c>
      <c r="O35" s="24">
        <v>-9802</v>
      </c>
      <c r="P35" s="23">
        <v>-9802</v>
      </c>
      <c r="Q35" s="23">
        <v>-9802</v>
      </c>
      <c r="R35" s="23">
        <v>-9802</v>
      </c>
      <c r="S35" s="24">
        <v>-9237</v>
      </c>
    </row>
    <row r="36" spans="1:19" ht="14.25" thickBot="1">
      <c r="A36" s="5" t="s">
        <v>1</v>
      </c>
      <c r="B36" s="25">
        <v>320281</v>
      </c>
      <c r="C36" s="26">
        <v>187258</v>
      </c>
      <c r="D36" s="25">
        <v>177140</v>
      </c>
      <c r="E36" s="26">
        <v>302167</v>
      </c>
      <c r="F36" s="25">
        <v>-3678</v>
      </c>
      <c r="G36" s="26">
        <v>-135753</v>
      </c>
      <c r="H36" s="25">
        <v>-39800</v>
      </c>
      <c r="I36" s="25">
        <v>-70851</v>
      </c>
      <c r="J36" s="25">
        <v>-192218</v>
      </c>
      <c r="K36" s="26">
        <v>47736</v>
      </c>
      <c r="L36" s="25">
        <v>123185</v>
      </c>
      <c r="M36" s="25">
        <v>141349</v>
      </c>
      <c r="N36" s="25">
        <v>-1707</v>
      </c>
      <c r="O36" s="26">
        <v>326147</v>
      </c>
      <c r="P36" s="25">
        <v>377978</v>
      </c>
      <c r="Q36" s="25">
        <v>264322</v>
      </c>
      <c r="R36" s="25">
        <v>45833</v>
      </c>
      <c r="S36" s="26">
        <v>322507</v>
      </c>
    </row>
    <row r="37" spans="1:19" ht="14.25" thickTop="1">
      <c r="A37" s="6" t="s">
        <v>2</v>
      </c>
      <c r="B37" s="23">
        <v>-77797</v>
      </c>
      <c r="C37" s="24">
        <v>-47197</v>
      </c>
      <c r="D37" s="23">
        <v>-21550</v>
      </c>
      <c r="E37" s="24">
        <v>-41493</v>
      </c>
      <c r="F37" s="23">
        <v>-25484</v>
      </c>
      <c r="G37" s="24">
        <v>-52733</v>
      </c>
      <c r="H37" s="23">
        <v>-35746</v>
      </c>
      <c r="I37" s="23">
        <v>-26377</v>
      </c>
      <c r="J37" s="23">
        <v>-15671</v>
      </c>
      <c r="K37" s="24">
        <v>-40894</v>
      </c>
      <c r="L37" s="23">
        <v>-35578</v>
      </c>
      <c r="M37" s="23">
        <v>-29894</v>
      </c>
      <c r="N37" s="23">
        <v>-8231</v>
      </c>
      <c r="O37" s="24">
        <v>-354959</v>
      </c>
      <c r="P37" s="23">
        <v>-346038</v>
      </c>
      <c r="Q37" s="23">
        <v>-296892</v>
      </c>
      <c r="R37" s="23">
        <v>-58878</v>
      </c>
      <c r="S37" s="24">
        <v>-133686</v>
      </c>
    </row>
    <row r="38" spans="1:19" ht="13.5">
      <c r="A38" s="6" t="s">
        <v>3</v>
      </c>
      <c r="B38" s="23">
        <v>65</v>
      </c>
      <c r="C38" s="24"/>
      <c r="D38" s="23"/>
      <c r="E38" s="24">
        <v>5253</v>
      </c>
      <c r="F38" s="23"/>
      <c r="G38" s="24"/>
      <c r="H38" s="23"/>
      <c r="I38" s="23"/>
      <c r="J38" s="23"/>
      <c r="K38" s="24"/>
      <c r="L38" s="23"/>
      <c r="M38" s="23"/>
      <c r="N38" s="23"/>
      <c r="O38" s="24">
        <v>41576</v>
      </c>
      <c r="P38" s="23">
        <v>41576</v>
      </c>
      <c r="Q38" s="23">
        <v>29100</v>
      </c>
      <c r="R38" s="23"/>
      <c r="S38" s="24"/>
    </row>
    <row r="39" spans="1:19" ht="13.5">
      <c r="A39" s="6" t="s">
        <v>4</v>
      </c>
      <c r="B39" s="23">
        <v>-599</v>
      </c>
      <c r="C39" s="24">
        <v>-1199</v>
      </c>
      <c r="D39" s="23">
        <v>-599</v>
      </c>
      <c r="E39" s="24">
        <v>-1099</v>
      </c>
      <c r="F39" s="23">
        <v>-599</v>
      </c>
      <c r="G39" s="24">
        <v>-1099</v>
      </c>
      <c r="H39" s="23">
        <v>-899</v>
      </c>
      <c r="I39" s="23">
        <v>-599</v>
      </c>
      <c r="J39" s="23">
        <v>-299</v>
      </c>
      <c r="K39" s="24">
        <v>-1099</v>
      </c>
      <c r="L39" s="23">
        <v>-799</v>
      </c>
      <c r="M39" s="23">
        <v>-499</v>
      </c>
      <c r="N39" s="23">
        <v>-199</v>
      </c>
      <c r="O39" s="24">
        <v>-1399</v>
      </c>
      <c r="P39" s="23">
        <v>-1099</v>
      </c>
      <c r="Q39" s="23">
        <v>-749</v>
      </c>
      <c r="R39" s="23">
        <v>-299</v>
      </c>
      <c r="S39" s="24">
        <v>-1549</v>
      </c>
    </row>
    <row r="40" spans="1:19" ht="13.5">
      <c r="A40" s="6" t="s">
        <v>5</v>
      </c>
      <c r="B40" s="23">
        <v>79</v>
      </c>
      <c r="C40" s="24"/>
      <c r="D40" s="23"/>
      <c r="E40" s="24">
        <v>15675</v>
      </c>
      <c r="F40" s="23">
        <v>8885</v>
      </c>
      <c r="G40" s="24">
        <v>24075</v>
      </c>
      <c r="H40" s="23">
        <v>24075</v>
      </c>
      <c r="I40" s="23">
        <v>24075</v>
      </c>
      <c r="J40" s="23">
        <v>23939</v>
      </c>
      <c r="K40" s="24">
        <v>40640</v>
      </c>
      <c r="L40" s="23">
        <v>40622</v>
      </c>
      <c r="M40" s="23">
        <v>22</v>
      </c>
      <c r="N40" s="23"/>
      <c r="O40" s="24">
        <v>29024</v>
      </c>
      <c r="P40" s="23"/>
      <c r="Q40" s="23"/>
      <c r="R40" s="23"/>
      <c r="S40" s="24">
        <v>193014</v>
      </c>
    </row>
    <row r="41" spans="1:19" ht="13.5">
      <c r="A41" s="6" t="s">
        <v>6</v>
      </c>
      <c r="B41" s="23"/>
      <c r="C41" s="24">
        <v>-2022</v>
      </c>
      <c r="D41" s="23">
        <v>-22</v>
      </c>
      <c r="E41" s="24">
        <v>-260</v>
      </c>
      <c r="F41" s="23">
        <v>-226</v>
      </c>
      <c r="G41" s="24">
        <v>-2202</v>
      </c>
      <c r="H41" s="23">
        <v>-1993</v>
      </c>
      <c r="I41" s="23">
        <v>-1783</v>
      </c>
      <c r="J41" s="23">
        <v>-209</v>
      </c>
      <c r="K41" s="24">
        <v>-2202</v>
      </c>
      <c r="L41" s="23">
        <v>-1993</v>
      </c>
      <c r="M41" s="23">
        <v>-1783</v>
      </c>
      <c r="N41" s="23">
        <v>-209</v>
      </c>
      <c r="O41" s="24">
        <v>-2202</v>
      </c>
      <c r="P41" s="23">
        <v>-1993</v>
      </c>
      <c r="Q41" s="23">
        <v>-1783</v>
      </c>
      <c r="R41" s="23">
        <v>-209</v>
      </c>
      <c r="S41" s="24">
        <v>-839</v>
      </c>
    </row>
    <row r="42" spans="1:19" ht="13.5">
      <c r="A42" s="6" t="s">
        <v>7</v>
      </c>
      <c r="B42" s="23">
        <v>2366</v>
      </c>
      <c r="C42" s="24">
        <v>8418</v>
      </c>
      <c r="D42" s="23">
        <v>4393</v>
      </c>
      <c r="E42" s="24">
        <v>86831</v>
      </c>
      <c r="F42" s="23">
        <v>82939</v>
      </c>
      <c r="G42" s="24">
        <v>51513</v>
      </c>
      <c r="H42" s="23">
        <v>49568</v>
      </c>
      <c r="I42" s="23">
        <v>47622</v>
      </c>
      <c r="J42" s="23">
        <v>45676</v>
      </c>
      <c r="K42" s="24">
        <v>35115</v>
      </c>
      <c r="L42" s="23">
        <v>33169</v>
      </c>
      <c r="M42" s="23">
        <v>3891</v>
      </c>
      <c r="N42" s="23">
        <v>1945</v>
      </c>
      <c r="O42" s="24">
        <v>7783</v>
      </c>
      <c r="P42" s="23">
        <v>5837</v>
      </c>
      <c r="Q42" s="23">
        <v>3891</v>
      </c>
      <c r="R42" s="23">
        <v>1945</v>
      </c>
      <c r="S42" s="24">
        <v>17663</v>
      </c>
    </row>
    <row r="43" spans="1:19" ht="14.25" thickBot="1">
      <c r="A43" s="5" t="s">
        <v>8</v>
      </c>
      <c r="B43" s="25">
        <v>-75886</v>
      </c>
      <c r="C43" s="26">
        <v>-42000</v>
      </c>
      <c r="D43" s="25">
        <v>-17779</v>
      </c>
      <c r="E43" s="26">
        <v>64174</v>
      </c>
      <c r="F43" s="25">
        <v>65514</v>
      </c>
      <c r="G43" s="26">
        <v>18890</v>
      </c>
      <c r="H43" s="25">
        <v>34341</v>
      </c>
      <c r="I43" s="25">
        <v>42273</v>
      </c>
      <c r="J43" s="25">
        <v>53372</v>
      </c>
      <c r="K43" s="26">
        <v>31538</v>
      </c>
      <c r="L43" s="25">
        <v>35400</v>
      </c>
      <c r="M43" s="25">
        <v>-28263</v>
      </c>
      <c r="N43" s="25">
        <v>-6695</v>
      </c>
      <c r="O43" s="26">
        <v>-280662</v>
      </c>
      <c r="P43" s="25">
        <v>-302054</v>
      </c>
      <c r="Q43" s="25">
        <v>-266711</v>
      </c>
      <c r="R43" s="25">
        <v>-57442</v>
      </c>
      <c r="S43" s="26">
        <v>74377</v>
      </c>
    </row>
    <row r="44" spans="1:19" ht="14.25" thickTop="1">
      <c r="A44" s="6" t="s">
        <v>9</v>
      </c>
      <c r="B44" s="23">
        <v>-18937</v>
      </c>
      <c r="C44" s="24">
        <v>-102141</v>
      </c>
      <c r="D44" s="23">
        <v>-47343</v>
      </c>
      <c r="E44" s="24">
        <v>21191</v>
      </c>
      <c r="F44" s="23">
        <v>26391</v>
      </c>
      <c r="G44" s="24"/>
      <c r="H44" s="23"/>
      <c r="I44" s="23"/>
      <c r="J44" s="23"/>
      <c r="K44" s="24">
        <v>372800</v>
      </c>
      <c r="L44" s="23">
        <v>-17100</v>
      </c>
      <c r="M44" s="23">
        <v>-11400</v>
      </c>
      <c r="N44" s="23">
        <v>-5700</v>
      </c>
      <c r="O44" s="24">
        <v>-27200</v>
      </c>
      <c r="P44" s="23">
        <v>-17100</v>
      </c>
      <c r="Q44" s="23">
        <v>-11400</v>
      </c>
      <c r="R44" s="23">
        <v>-5700</v>
      </c>
      <c r="S44" s="24">
        <v>-37800</v>
      </c>
    </row>
    <row r="45" spans="1:19" ht="13.5">
      <c r="A45" s="6" t="s">
        <v>10</v>
      </c>
      <c r="B45" s="23">
        <v>-31070</v>
      </c>
      <c r="C45" s="24">
        <v>-108746</v>
      </c>
      <c r="D45" s="23">
        <v>-77676</v>
      </c>
      <c r="E45" s="24">
        <v>-15535</v>
      </c>
      <c r="F45" s="23">
        <v>-15535</v>
      </c>
      <c r="G45" s="24">
        <v>-43765</v>
      </c>
      <c r="H45" s="23">
        <v>-32914</v>
      </c>
      <c r="I45" s="23">
        <v>-22063</v>
      </c>
      <c r="J45" s="23">
        <v>-11212</v>
      </c>
      <c r="K45" s="24">
        <v>-119800</v>
      </c>
      <c r="L45" s="23">
        <v>-88130</v>
      </c>
      <c r="M45" s="23">
        <v>-56460</v>
      </c>
      <c r="N45" s="23">
        <v>-26510</v>
      </c>
      <c r="O45" s="24">
        <v>-75570</v>
      </c>
      <c r="P45" s="23">
        <v>-54600</v>
      </c>
      <c r="Q45" s="23">
        <v>-36400</v>
      </c>
      <c r="R45" s="23">
        <v>-18200</v>
      </c>
      <c r="S45" s="24">
        <v>-83200</v>
      </c>
    </row>
    <row r="46" spans="1:19" ht="13.5">
      <c r="A46" s="6" t="s">
        <v>11</v>
      </c>
      <c r="B46" s="23">
        <v>-32</v>
      </c>
      <c r="C46" s="24">
        <v>-84</v>
      </c>
      <c r="D46" s="23">
        <v>-28</v>
      </c>
      <c r="E46" s="24">
        <v>-29</v>
      </c>
      <c r="F46" s="23"/>
      <c r="G46" s="24">
        <v>-83</v>
      </c>
      <c r="H46" s="23">
        <v>-44</v>
      </c>
      <c r="I46" s="23"/>
      <c r="J46" s="23"/>
      <c r="K46" s="24">
        <v>-173</v>
      </c>
      <c r="L46" s="23">
        <v>-78</v>
      </c>
      <c r="M46" s="23">
        <v>-78</v>
      </c>
      <c r="N46" s="23"/>
      <c r="O46" s="24">
        <v>-198</v>
      </c>
      <c r="P46" s="23">
        <v>-198</v>
      </c>
      <c r="Q46" s="23">
        <v>-119</v>
      </c>
      <c r="R46" s="23"/>
      <c r="S46" s="24">
        <v>-547</v>
      </c>
    </row>
    <row r="47" spans="1:19" ht="14.25" thickBot="1">
      <c r="A47" s="5" t="s">
        <v>12</v>
      </c>
      <c r="B47" s="25">
        <v>-50040</v>
      </c>
      <c r="C47" s="26">
        <v>-210972</v>
      </c>
      <c r="D47" s="25">
        <v>-125048</v>
      </c>
      <c r="E47" s="26">
        <v>5626</v>
      </c>
      <c r="F47" s="25">
        <v>10856</v>
      </c>
      <c r="G47" s="26">
        <v>99901</v>
      </c>
      <c r="H47" s="25">
        <v>110792</v>
      </c>
      <c r="I47" s="25">
        <v>121687</v>
      </c>
      <c r="J47" s="25">
        <v>132538</v>
      </c>
      <c r="K47" s="26">
        <v>-260529</v>
      </c>
      <c r="L47" s="25">
        <v>-118664</v>
      </c>
      <c r="M47" s="25">
        <v>-81294</v>
      </c>
      <c r="N47" s="25">
        <v>54434</v>
      </c>
      <c r="O47" s="26">
        <v>-217296</v>
      </c>
      <c r="P47" s="25">
        <v>-186226</v>
      </c>
      <c r="Q47" s="25">
        <v>-162247</v>
      </c>
      <c r="R47" s="25">
        <v>-38228</v>
      </c>
      <c r="S47" s="26">
        <v>-321547</v>
      </c>
    </row>
    <row r="48" spans="1:19" ht="14.25" thickTop="1">
      <c r="A48" s="7" t="s">
        <v>13</v>
      </c>
      <c r="B48" s="23">
        <v>194353</v>
      </c>
      <c r="C48" s="24">
        <v>-65714</v>
      </c>
      <c r="D48" s="23">
        <v>34312</v>
      </c>
      <c r="E48" s="24">
        <v>371968</v>
      </c>
      <c r="F48" s="23">
        <v>72692</v>
      </c>
      <c r="G48" s="24">
        <v>-16961</v>
      </c>
      <c r="H48" s="23">
        <v>105332</v>
      </c>
      <c r="I48" s="23">
        <v>93108</v>
      </c>
      <c r="J48" s="23">
        <v>-6308</v>
      </c>
      <c r="K48" s="24">
        <v>-181253</v>
      </c>
      <c r="L48" s="23">
        <v>39920</v>
      </c>
      <c r="M48" s="23">
        <v>31790</v>
      </c>
      <c r="N48" s="23">
        <v>46030</v>
      </c>
      <c r="O48" s="24">
        <v>-171810</v>
      </c>
      <c r="P48" s="23">
        <v>-110302</v>
      </c>
      <c r="Q48" s="23">
        <v>-164637</v>
      </c>
      <c r="R48" s="23">
        <v>-49836</v>
      </c>
      <c r="S48" s="24">
        <v>75336</v>
      </c>
    </row>
    <row r="49" spans="1:19" ht="13.5">
      <c r="A49" s="7" t="s">
        <v>14</v>
      </c>
      <c r="B49" s="23">
        <v>550583</v>
      </c>
      <c r="C49" s="24">
        <v>616298</v>
      </c>
      <c r="D49" s="23">
        <v>616298</v>
      </c>
      <c r="E49" s="24">
        <v>244329</v>
      </c>
      <c r="F49" s="23">
        <v>244329</v>
      </c>
      <c r="G49" s="24">
        <v>261290</v>
      </c>
      <c r="H49" s="23">
        <v>261290</v>
      </c>
      <c r="I49" s="23">
        <v>261290</v>
      </c>
      <c r="J49" s="23">
        <v>261290</v>
      </c>
      <c r="K49" s="24">
        <v>442544</v>
      </c>
      <c r="L49" s="23">
        <v>442544</v>
      </c>
      <c r="M49" s="23">
        <v>442544</v>
      </c>
      <c r="N49" s="23">
        <v>442544</v>
      </c>
      <c r="O49" s="24">
        <v>614355</v>
      </c>
      <c r="P49" s="23">
        <v>614355</v>
      </c>
      <c r="Q49" s="23">
        <v>614355</v>
      </c>
      <c r="R49" s="23">
        <v>614355</v>
      </c>
      <c r="S49" s="24">
        <v>539018</v>
      </c>
    </row>
    <row r="50" spans="1:19" ht="14.25" thickBot="1">
      <c r="A50" s="7" t="s">
        <v>14</v>
      </c>
      <c r="B50" s="23">
        <v>744937</v>
      </c>
      <c r="C50" s="24">
        <v>550583</v>
      </c>
      <c r="D50" s="23">
        <v>650610</v>
      </c>
      <c r="E50" s="24">
        <v>616298</v>
      </c>
      <c r="F50" s="23">
        <v>317021</v>
      </c>
      <c r="G50" s="24">
        <v>244329</v>
      </c>
      <c r="H50" s="23">
        <v>366623</v>
      </c>
      <c r="I50" s="23">
        <v>354399</v>
      </c>
      <c r="J50" s="23">
        <v>254982</v>
      </c>
      <c r="K50" s="24">
        <v>261290</v>
      </c>
      <c r="L50" s="23">
        <v>482465</v>
      </c>
      <c r="M50" s="23">
        <v>474335</v>
      </c>
      <c r="N50" s="23">
        <v>488575</v>
      </c>
      <c r="O50" s="24">
        <v>442544</v>
      </c>
      <c r="P50" s="23">
        <v>504053</v>
      </c>
      <c r="Q50" s="23">
        <v>449718</v>
      </c>
      <c r="R50" s="23">
        <v>564518</v>
      </c>
      <c r="S50" s="24">
        <v>614355</v>
      </c>
    </row>
    <row r="51" spans="1:19" ht="14.25" thickTop="1">
      <c r="A51" s="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3" ht="13.5">
      <c r="A53" s="20" t="s">
        <v>147</v>
      </c>
    </row>
    <row r="54" ht="13.5">
      <c r="A54" s="20" t="s">
        <v>148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7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143</v>
      </c>
      <c r="B2" s="14">
        <v>9695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144</v>
      </c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33</v>
      </c>
      <c r="B4" s="15" t="str">
        <f>HYPERLINK("http://www.kabupro.jp/mark/20140214/S10013OC.htm","四半期報告書")</f>
        <v>四半期報告書</v>
      </c>
      <c r="C4" s="15" t="str">
        <f>HYPERLINK("http://www.kabupro.jp/mark/20131114/S1000CX0.htm","四半期報告書")</f>
        <v>四半期報告書</v>
      </c>
      <c r="D4" s="15" t="str">
        <f>HYPERLINK("http://www.kabupro.jp/mark/20130814/S000EA8S.htm","四半期報告書")</f>
        <v>四半期報告書</v>
      </c>
      <c r="E4" s="15" t="str">
        <f>HYPERLINK("http://www.kabupro.jp/mark/20140214/S10013OC.htm","四半期報告書")</f>
        <v>四半期報告書</v>
      </c>
      <c r="F4" s="15" t="str">
        <f>HYPERLINK("http://www.kabupro.jp/mark/20130214/S000CR46.htm","四半期報告書")</f>
        <v>四半期報告書</v>
      </c>
      <c r="G4" s="15" t="str">
        <f>HYPERLINK("http://www.kabupro.jp/mark/20121114/S000C6G3.htm","四半期報告書")</f>
        <v>四半期報告書</v>
      </c>
      <c r="H4" s="15" t="str">
        <f>HYPERLINK("http://www.kabupro.jp/mark/20120814/S000BMX2.htm","四半期報告書")</f>
        <v>四半期報告書</v>
      </c>
      <c r="I4" s="15" t="str">
        <f>HYPERLINK("http://www.kabupro.jp/mark/20130627/S000DSGN.htm","有価証券報告書")</f>
        <v>有価証券報告書</v>
      </c>
      <c r="J4" s="15" t="str">
        <f>HYPERLINK("http://www.kabupro.jp/mark/20120214/S000A93Y.htm","四半期報告書")</f>
        <v>四半期報告書</v>
      </c>
      <c r="K4" s="15" t="str">
        <f>HYPERLINK("http://www.kabupro.jp/mark/20111114/S0009OB4.htm","四半期報告書")</f>
        <v>四半期報告書</v>
      </c>
      <c r="L4" s="15" t="str">
        <f>HYPERLINK("http://www.kabupro.jp/mark/20110812/S00093YR.htm","四半期報告書")</f>
        <v>四半期報告書</v>
      </c>
      <c r="M4" s="15" t="str">
        <f>HYPERLINK("http://www.kabupro.jp/mark/20120628/S000B7G0.htm","有価証券報告書")</f>
        <v>有価証券報告書</v>
      </c>
      <c r="N4" s="15" t="str">
        <f>HYPERLINK("http://www.kabupro.jp/mark/20110214/S0007PPO.htm","四半期報告書")</f>
        <v>四半期報告書</v>
      </c>
      <c r="O4" s="15" t="str">
        <f>HYPERLINK("http://www.kabupro.jp/mark/20101115/S0007626.htm","四半期報告書")</f>
        <v>四半期報告書</v>
      </c>
      <c r="P4" s="15" t="str">
        <f>HYPERLINK("http://www.kabupro.jp/mark/20100813/S0006LVX.htm","四半期報告書")</f>
        <v>四半期報告書</v>
      </c>
      <c r="Q4" s="15" t="str">
        <f>HYPERLINK("http://www.kabupro.jp/mark/20110629/S0008LTB.htm","有価証券報告書")</f>
        <v>有価証券報告書</v>
      </c>
      <c r="R4" s="15" t="str">
        <f>HYPERLINK("http://www.kabupro.jp/mark/20100212/S00055H8.htm","四半期報告書")</f>
        <v>四半期報告書</v>
      </c>
      <c r="S4" s="15" t="str">
        <f>HYPERLINK("http://www.kabupro.jp/mark/20091112/S0004IOG.htm","四半期報告書")</f>
        <v>四半期報告書</v>
      </c>
      <c r="T4" s="15" t="str">
        <f>HYPERLINK("http://www.kabupro.jp/mark/20090813/S0003Z0K.htm","四半期報告書")</f>
        <v>四半期報告書</v>
      </c>
      <c r="U4" s="15" t="str">
        <f>HYPERLINK("http://www.kabupro.jp/mark/20100625/S000614U.htm","有価証券報告書")</f>
        <v>有価証券報告書</v>
      </c>
      <c r="V4" s="15" t="str">
        <f>HYPERLINK("http://www.kabupro.jp/mark/20090213/S0002GUV.htm","四半期報告書")</f>
        <v>四半期報告書</v>
      </c>
      <c r="W4" s="15" t="str">
        <f>HYPERLINK("http://www.kabupro.jp/mark/20081114/S0001UCK.htm","四半期報告書")</f>
        <v>四半期報告書</v>
      </c>
      <c r="X4" s="15" t="str">
        <f>HYPERLINK("http://www.kabupro.jp/mark/20080814/S0001607.htm","四半期報告書")</f>
        <v>四半期報告書</v>
      </c>
      <c r="Y4" s="15" t="str">
        <f>HYPERLINK("http://www.kabupro.jp/mark/20090626/S0003FFP.htm","有価証券報告書")</f>
        <v>有価証券報告書</v>
      </c>
    </row>
    <row r="5" spans="1:25" ht="14.25" thickBot="1">
      <c r="A5" s="11" t="s">
        <v>34</v>
      </c>
      <c r="B5" s="1" t="s">
        <v>40</v>
      </c>
      <c r="C5" s="1" t="s">
        <v>43</v>
      </c>
      <c r="D5" s="1" t="s">
        <v>45</v>
      </c>
      <c r="E5" s="1" t="s">
        <v>40</v>
      </c>
      <c r="F5" s="1" t="s">
        <v>49</v>
      </c>
      <c r="G5" s="1" t="s">
        <v>51</v>
      </c>
      <c r="H5" s="1" t="s">
        <v>53</v>
      </c>
      <c r="I5" s="1" t="s">
        <v>55</v>
      </c>
      <c r="J5" s="1" t="s">
        <v>57</v>
      </c>
      <c r="K5" s="1" t="s">
        <v>59</v>
      </c>
      <c r="L5" s="1" t="s">
        <v>61</v>
      </c>
      <c r="M5" s="1" t="s">
        <v>63</v>
      </c>
      <c r="N5" s="1" t="s">
        <v>65</v>
      </c>
      <c r="O5" s="1" t="s">
        <v>67</v>
      </c>
      <c r="P5" s="1" t="s">
        <v>69</v>
      </c>
      <c r="Q5" s="1" t="s">
        <v>71</v>
      </c>
      <c r="R5" s="1" t="s">
        <v>73</v>
      </c>
      <c r="S5" s="1" t="s">
        <v>75</v>
      </c>
      <c r="T5" s="1" t="s">
        <v>77</v>
      </c>
      <c r="U5" s="1" t="s">
        <v>79</v>
      </c>
      <c r="V5" s="1" t="s">
        <v>81</v>
      </c>
      <c r="W5" s="1" t="s">
        <v>83</v>
      </c>
      <c r="X5" s="1" t="s">
        <v>85</v>
      </c>
      <c r="Y5" s="1" t="s">
        <v>87</v>
      </c>
    </row>
    <row r="6" spans="1:25" ht="15" thickBot="1" thickTop="1">
      <c r="A6" s="10" t="s">
        <v>35</v>
      </c>
      <c r="B6" s="18" t="s">
        <v>146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36</v>
      </c>
      <c r="B7" s="14" t="s">
        <v>41</v>
      </c>
      <c r="C7" s="14" t="s">
        <v>41</v>
      </c>
      <c r="D7" s="14" t="s">
        <v>41</v>
      </c>
      <c r="E7" s="16" t="s">
        <v>47</v>
      </c>
      <c r="F7" s="14" t="s">
        <v>41</v>
      </c>
      <c r="G7" s="14" t="s">
        <v>41</v>
      </c>
      <c r="H7" s="14" t="s">
        <v>41</v>
      </c>
      <c r="I7" s="16" t="s">
        <v>47</v>
      </c>
      <c r="J7" s="14" t="s">
        <v>41</v>
      </c>
      <c r="K7" s="14" t="s">
        <v>41</v>
      </c>
      <c r="L7" s="14" t="s">
        <v>41</v>
      </c>
      <c r="M7" s="16" t="s">
        <v>47</v>
      </c>
      <c r="N7" s="14" t="s">
        <v>41</v>
      </c>
      <c r="O7" s="14" t="s">
        <v>41</v>
      </c>
      <c r="P7" s="14" t="s">
        <v>41</v>
      </c>
      <c r="Q7" s="16" t="s">
        <v>47</v>
      </c>
      <c r="R7" s="14" t="s">
        <v>41</v>
      </c>
      <c r="S7" s="14" t="s">
        <v>41</v>
      </c>
      <c r="T7" s="14" t="s">
        <v>41</v>
      </c>
      <c r="U7" s="16" t="s">
        <v>47</v>
      </c>
      <c r="V7" s="14" t="s">
        <v>41</v>
      </c>
      <c r="W7" s="14" t="s">
        <v>41</v>
      </c>
      <c r="X7" s="14" t="s">
        <v>41</v>
      </c>
      <c r="Y7" s="16" t="s">
        <v>47</v>
      </c>
    </row>
    <row r="8" spans="1:25" ht="13.5">
      <c r="A8" s="13" t="s">
        <v>37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38</v>
      </c>
      <c r="B9" s="1" t="s">
        <v>42</v>
      </c>
      <c r="C9" s="1" t="s">
        <v>44</v>
      </c>
      <c r="D9" s="1" t="s">
        <v>46</v>
      </c>
      <c r="E9" s="17" t="s">
        <v>48</v>
      </c>
      <c r="F9" s="1" t="s">
        <v>50</v>
      </c>
      <c r="G9" s="1" t="s">
        <v>52</v>
      </c>
      <c r="H9" s="1" t="s">
        <v>54</v>
      </c>
      <c r="I9" s="17" t="s">
        <v>56</v>
      </c>
      <c r="J9" s="1" t="s">
        <v>58</v>
      </c>
      <c r="K9" s="1" t="s">
        <v>60</v>
      </c>
      <c r="L9" s="1" t="s">
        <v>62</v>
      </c>
      <c r="M9" s="17" t="s">
        <v>64</v>
      </c>
      <c r="N9" s="1" t="s">
        <v>66</v>
      </c>
      <c r="O9" s="1" t="s">
        <v>68</v>
      </c>
      <c r="P9" s="1" t="s">
        <v>70</v>
      </c>
      <c r="Q9" s="17" t="s">
        <v>72</v>
      </c>
      <c r="R9" s="1" t="s">
        <v>74</v>
      </c>
      <c r="S9" s="1" t="s">
        <v>76</v>
      </c>
      <c r="T9" s="1" t="s">
        <v>78</v>
      </c>
      <c r="U9" s="17" t="s">
        <v>80</v>
      </c>
      <c r="V9" s="1" t="s">
        <v>82</v>
      </c>
      <c r="W9" s="1" t="s">
        <v>84</v>
      </c>
      <c r="X9" s="1" t="s">
        <v>86</v>
      </c>
      <c r="Y9" s="17" t="s">
        <v>88</v>
      </c>
    </row>
    <row r="10" spans="1:25" ht="14.25" thickBot="1">
      <c r="A10" s="13" t="s">
        <v>39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9" t="s">
        <v>89</v>
      </c>
      <c r="B11" s="21">
        <v>761818</v>
      </c>
      <c r="C11" s="21">
        <v>744937</v>
      </c>
      <c r="D11" s="21">
        <v>569922</v>
      </c>
      <c r="E11" s="22">
        <v>550583</v>
      </c>
      <c r="F11" s="21">
        <v>627592</v>
      </c>
      <c r="G11" s="21">
        <v>650610</v>
      </c>
      <c r="H11" s="21">
        <v>597186</v>
      </c>
      <c r="I11" s="22">
        <v>616298</v>
      </c>
      <c r="J11" s="21">
        <v>342287</v>
      </c>
      <c r="K11" s="21">
        <v>317021</v>
      </c>
      <c r="L11" s="21">
        <v>118218</v>
      </c>
      <c r="M11" s="22">
        <v>244329</v>
      </c>
      <c r="N11" s="21">
        <v>366623</v>
      </c>
      <c r="O11" s="21">
        <v>354399</v>
      </c>
      <c r="P11" s="21">
        <v>254982</v>
      </c>
      <c r="Q11" s="22">
        <v>261290</v>
      </c>
      <c r="R11" s="21">
        <v>482465</v>
      </c>
      <c r="S11" s="21">
        <v>474335</v>
      </c>
      <c r="T11" s="21">
        <v>488575</v>
      </c>
      <c r="U11" s="22">
        <v>442544</v>
      </c>
      <c r="V11" s="21">
        <v>504053</v>
      </c>
      <c r="W11" s="21">
        <v>449718</v>
      </c>
      <c r="X11" s="21">
        <v>564518</v>
      </c>
      <c r="Y11" s="22">
        <v>614355</v>
      </c>
    </row>
    <row r="12" spans="1:25" ht="13.5">
      <c r="A12" s="2" t="s">
        <v>91</v>
      </c>
      <c r="B12" s="23">
        <v>139463</v>
      </c>
      <c r="C12" s="23">
        <v>147002</v>
      </c>
      <c r="D12" s="23">
        <v>131455</v>
      </c>
      <c r="E12" s="24">
        <v>154741</v>
      </c>
      <c r="F12" s="23">
        <v>126633</v>
      </c>
      <c r="G12" s="23">
        <v>110959</v>
      </c>
      <c r="H12" s="23">
        <v>86672</v>
      </c>
      <c r="I12" s="24"/>
      <c r="J12" s="23">
        <v>114476</v>
      </c>
      <c r="K12" s="23">
        <v>107550</v>
      </c>
      <c r="L12" s="23">
        <v>72903</v>
      </c>
      <c r="M12" s="24"/>
      <c r="N12" s="23">
        <v>134983</v>
      </c>
      <c r="O12" s="23">
        <v>133842</v>
      </c>
      <c r="P12" s="23">
        <v>108106</v>
      </c>
      <c r="Q12" s="24"/>
      <c r="R12" s="23">
        <v>144471</v>
      </c>
      <c r="S12" s="23">
        <v>143772</v>
      </c>
      <c r="T12" s="23">
        <v>122173</v>
      </c>
      <c r="U12" s="24"/>
      <c r="V12" s="23">
        <v>166358</v>
      </c>
      <c r="W12" s="23">
        <v>169469</v>
      </c>
      <c r="X12" s="23">
        <v>145676</v>
      </c>
      <c r="Y12" s="24"/>
    </row>
    <row r="13" spans="1:25" ht="13.5">
      <c r="A13" s="2" t="s">
        <v>92</v>
      </c>
      <c r="B13" s="23">
        <v>71056</v>
      </c>
      <c r="C13" s="23">
        <v>51570</v>
      </c>
      <c r="D13" s="23">
        <v>50973</v>
      </c>
      <c r="E13" s="24">
        <v>47767</v>
      </c>
      <c r="F13" s="23">
        <v>66515</v>
      </c>
      <c r="G13" s="23">
        <v>48474</v>
      </c>
      <c r="H13" s="23">
        <v>51314</v>
      </c>
      <c r="I13" s="24">
        <v>50403</v>
      </c>
      <c r="J13" s="23">
        <v>63496</v>
      </c>
      <c r="K13" s="23">
        <v>49711</v>
      </c>
      <c r="L13" s="23">
        <v>52491</v>
      </c>
      <c r="M13" s="24">
        <v>53440</v>
      </c>
      <c r="N13" s="23">
        <v>66906</v>
      </c>
      <c r="O13" s="23">
        <v>48697</v>
      </c>
      <c r="P13" s="23">
        <v>51246</v>
      </c>
      <c r="Q13" s="24">
        <v>48118</v>
      </c>
      <c r="R13" s="23">
        <v>67223</v>
      </c>
      <c r="S13" s="23">
        <v>51887</v>
      </c>
      <c r="T13" s="23">
        <v>53908</v>
      </c>
      <c r="U13" s="24">
        <v>51892</v>
      </c>
      <c r="V13" s="23"/>
      <c r="W13" s="23"/>
      <c r="X13" s="23"/>
      <c r="Y13" s="24"/>
    </row>
    <row r="14" spans="1:25" ht="13.5">
      <c r="A14" s="2" t="s">
        <v>93</v>
      </c>
      <c r="B14" s="23">
        <v>27313</v>
      </c>
      <c r="C14" s="23">
        <v>23228</v>
      </c>
      <c r="D14" s="23">
        <v>63238</v>
      </c>
      <c r="E14" s="24">
        <v>100675</v>
      </c>
      <c r="F14" s="23">
        <v>62482</v>
      </c>
      <c r="G14" s="23">
        <v>76328</v>
      </c>
      <c r="H14" s="23">
        <v>94230</v>
      </c>
      <c r="I14" s="24">
        <v>60179</v>
      </c>
      <c r="J14" s="23">
        <v>10559</v>
      </c>
      <c r="K14" s="23">
        <v>9571</v>
      </c>
      <c r="L14" s="23">
        <v>17950</v>
      </c>
      <c r="M14" s="24">
        <v>9078</v>
      </c>
      <c r="N14" s="23">
        <v>9135</v>
      </c>
      <c r="O14" s="23">
        <v>32076</v>
      </c>
      <c r="P14" s="23">
        <v>12225</v>
      </c>
      <c r="Q14" s="24">
        <v>10751</v>
      </c>
      <c r="R14" s="23">
        <v>12137</v>
      </c>
      <c r="S14" s="23">
        <v>9441</v>
      </c>
      <c r="T14" s="23">
        <v>9108</v>
      </c>
      <c r="U14" s="24">
        <v>9158</v>
      </c>
      <c r="V14" s="23">
        <v>9142</v>
      </c>
      <c r="W14" s="23">
        <v>53819</v>
      </c>
      <c r="X14" s="23">
        <v>143379</v>
      </c>
      <c r="Y14" s="24">
        <v>16202</v>
      </c>
    </row>
    <row r="15" spans="1:25" ht="13.5">
      <c r="A15" s="2" t="s">
        <v>94</v>
      </c>
      <c r="B15" s="23">
        <v>67566</v>
      </c>
      <c r="C15" s="23">
        <v>75332</v>
      </c>
      <c r="D15" s="23">
        <v>76493</v>
      </c>
      <c r="E15" s="24">
        <v>67735</v>
      </c>
      <c r="F15" s="23">
        <v>65016</v>
      </c>
      <c r="G15" s="23">
        <v>75526</v>
      </c>
      <c r="H15" s="23">
        <v>71650</v>
      </c>
      <c r="I15" s="24">
        <v>29515</v>
      </c>
      <c r="J15" s="23">
        <v>66449</v>
      </c>
      <c r="K15" s="23">
        <v>66945</v>
      </c>
      <c r="L15" s="23">
        <v>71854</v>
      </c>
      <c r="M15" s="24">
        <v>23851</v>
      </c>
      <c r="N15" s="23">
        <v>66618</v>
      </c>
      <c r="O15" s="23">
        <v>71374</v>
      </c>
      <c r="P15" s="23">
        <v>69889</v>
      </c>
      <c r="Q15" s="24">
        <v>22378</v>
      </c>
      <c r="R15" s="23">
        <v>73850</v>
      </c>
      <c r="S15" s="23">
        <v>84525</v>
      </c>
      <c r="T15" s="23">
        <v>83294</v>
      </c>
      <c r="U15" s="24">
        <v>23103</v>
      </c>
      <c r="V15" s="23">
        <v>82191</v>
      </c>
      <c r="W15" s="23">
        <v>105851</v>
      </c>
      <c r="X15" s="23">
        <v>100432</v>
      </c>
      <c r="Y15" s="24">
        <v>29842</v>
      </c>
    </row>
    <row r="16" spans="1:25" ht="13.5">
      <c r="A16" s="2" t="s">
        <v>95</v>
      </c>
      <c r="B16" s="23">
        <v>-201</v>
      </c>
      <c r="C16" s="23">
        <v>-204</v>
      </c>
      <c r="D16" s="23">
        <v>-234</v>
      </c>
      <c r="E16" s="24">
        <v>-307</v>
      </c>
      <c r="F16" s="23">
        <v>-171</v>
      </c>
      <c r="G16" s="23">
        <v>-168</v>
      </c>
      <c r="H16" s="23">
        <v>-162</v>
      </c>
      <c r="I16" s="24">
        <v>-174</v>
      </c>
      <c r="J16" s="23">
        <v>-62</v>
      </c>
      <c r="K16" s="23">
        <v>-58</v>
      </c>
      <c r="L16" s="23">
        <v>-45</v>
      </c>
      <c r="M16" s="24">
        <v>-44</v>
      </c>
      <c r="N16" s="23">
        <v>-318</v>
      </c>
      <c r="O16" s="23">
        <v>-365</v>
      </c>
      <c r="P16" s="23">
        <v>-264</v>
      </c>
      <c r="Q16" s="24">
        <v>-372</v>
      </c>
      <c r="R16" s="23">
        <v>-566</v>
      </c>
      <c r="S16" s="23">
        <v>-551</v>
      </c>
      <c r="T16" s="23">
        <v>-472</v>
      </c>
      <c r="U16" s="24">
        <v>-726</v>
      </c>
      <c r="V16" s="23">
        <v>-2028</v>
      </c>
      <c r="W16" s="23">
        <v>-6567</v>
      </c>
      <c r="X16" s="23">
        <v>-7370</v>
      </c>
      <c r="Y16" s="24">
        <v>-6601</v>
      </c>
    </row>
    <row r="17" spans="1:25" ht="13.5">
      <c r="A17" s="2" t="s">
        <v>96</v>
      </c>
      <c r="B17" s="23">
        <v>1067016</v>
      </c>
      <c r="C17" s="23">
        <v>1041865</v>
      </c>
      <c r="D17" s="23">
        <v>891848</v>
      </c>
      <c r="E17" s="24">
        <v>921194</v>
      </c>
      <c r="F17" s="23">
        <v>948069</v>
      </c>
      <c r="G17" s="23">
        <v>961730</v>
      </c>
      <c r="H17" s="23">
        <v>900891</v>
      </c>
      <c r="I17" s="24">
        <v>924209</v>
      </c>
      <c r="J17" s="23">
        <v>597206</v>
      </c>
      <c r="K17" s="23">
        <v>550741</v>
      </c>
      <c r="L17" s="23">
        <v>333373</v>
      </c>
      <c r="M17" s="24">
        <v>454839</v>
      </c>
      <c r="N17" s="23">
        <v>643949</v>
      </c>
      <c r="O17" s="23">
        <v>640025</v>
      </c>
      <c r="P17" s="23">
        <v>496186</v>
      </c>
      <c r="Q17" s="24">
        <v>550196</v>
      </c>
      <c r="R17" s="23">
        <v>779582</v>
      </c>
      <c r="S17" s="23">
        <v>763411</v>
      </c>
      <c r="T17" s="23">
        <v>756587</v>
      </c>
      <c r="U17" s="24">
        <v>776654</v>
      </c>
      <c r="V17" s="23">
        <v>837406</v>
      </c>
      <c r="W17" s="23">
        <v>842886</v>
      </c>
      <c r="X17" s="23">
        <v>1022034</v>
      </c>
      <c r="Y17" s="24">
        <v>998318</v>
      </c>
    </row>
    <row r="18" spans="1:25" ht="13.5">
      <c r="A18" s="3" t="s">
        <v>97</v>
      </c>
      <c r="B18" s="23">
        <v>12177134</v>
      </c>
      <c r="C18" s="23">
        <v>12176131</v>
      </c>
      <c r="D18" s="23">
        <v>12167367</v>
      </c>
      <c r="E18" s="24">
        <v>12166417</v>
      </c>
      <c r="F18" s="23">
        <v>12164859</v>
      </c>
      <c r="G18" s="23">
        <v>12158421</v>
      </c>
      <c r="H18" s="23">
        <v>12154702</v>
      </c>
      <c r="I18" s="24">
        <v>12148520</v>
      </c>
      <c r="J18" s="23">
        <v>12389011</v>
      </c>
      <c r="K18" s="23">
        <v>12400426</v>
      </c>
      <c r="L18" s="23">
        <v>12400501</v>
      </c>
      <c r="M18" s="24">
        <v>12401185</v>
      </c>
      <c r="N18" s="23">
        <v>12424691</v>
      </c>
      <c r="O18" s="23">
        <v>12423967</v>
      </c>
      <c r="P18" s="23">
        <v>12417178</v>
      </c>
      <c r="Q18" s="24">
        <v>12457375</v>
      </c>
      <c r="R18" s="23">
        <v>12451571</v>
      </c>
      <c r="S18" s="23">
        <v>12487583</v>
      </c>
      <c r="T18" s="23">
        <v>12485669</v>
      </c>
      <c r="U18" s="24">
        <v>12484474</v>
      </c>
      <c r="V18" s="23">
        <v>12605001</v>
      </c>
      <c r="W18" s="23">
        <v>12596433</v>
      </c>
      <c r="X18" s="23">
        <v>12568450</v>
      </c>
      <c r="Y18" s="24">
        <v>12565572</v>
      </c>
    </row>
    <row r="19" spans="1:25" ht="13.5">
      <c r="A19" s="4" t="s">
        <v>98</v>
      </c>
      <c r="B19" s="23">
        <v>-8522623</v>
      </c>
      <c r="C19" s="23">
        <v>-8470472</v>
      </c>
      <c r="D19" s="23">
        <v>-8421001</v>
      </c>
      <c r="E19" s="24">
        <v>-8369841</v>
      </c>
      <c r="F19" s="23">
        <v>-8312819</v>
      </c>
      <c r="G19" s="23">
        <v>-8260536</v>
      </c>
      <c r="H19" s="23">
        <v>-8210836</v>
      </c>
      <c r="I19" s="24">
        <v>-8159427</v>
      </c>
      <c r="J19" s="23">
        <v>-8320707</v>
      </c>
      <c r="K19" s="23">
        <v>-8270433</v>
      </c>
      <c r="L19" s="23">
        <v>-8216737</v>
      </c>
      <c r="M19" s="24">
        <v>-8164934</v>
      </c>
      <c r="N19" s="23">
        <v>-8134666</v>
      </c>
      <c r="O19" s="23">
        <v>-8084463</v>
      </c>
      <c r="P19" s="23">
        <v>-8038867</v>
      </c>
      <c r="Q19" s="24">
        <v>-8009700</v>
      </c>
      <c r="R19" s="23">
        <v>-7957294</v>
      </c>
      <c r="S19" s="23">
        <v>-7935154</v>
      </c>
      <c r="T19" s="23">
        <v>-7883884</v>
      </c>
      <c r="U19" s="24">
        <v>-7829633</v>
      </c>
      <c r="V19" s="23">
        <v>-7891013</v>
      </c>
      <c r="W19" s="23">
        <v>-7834711</v>
      </c>
      <c r="X19" s="23">
        <v>-7816572</v>
      </c>
      <c r="Y19" s="24">
        <v>-7764375</v>
      </c>
    </row>
    <row r="20" spans="1:25" ht="13.5">
      <c r="A20" s="4" t="s">
        <v>99</v>
      </c>
      <c r="B20" s="23">
        <v>3654510</v>
      </c>
      <c r="C20" s="23">
        <v>3705658</v>
      </c>
      <c r="D20" s="23">
        <v>3746365</v>
      </c>
      <c r="E20" s="24">
        <v>3796576</v>
      </c>
      <c r="F20" s="23">
        <v>3852039</v>
      </c>
      <c r="G20" s="23">
        <v>3897884</v>
      </c>
      <c r="H20" s="23">
        <v>3943865</v>
      </c>
      <c r="I20" s="24">
        <v>3989093</v>
      </c>
      <c r="J20" s="23">
        <v>4068304</v>
      </c>
      <c r="K20" s="23">
        <v>4129993</v>
      </c>
      <c r="L20" s="23">
        <v>4183764</v>
      </c>
      <c r="M20" s="24">
        <v>4236250</v>
      </c>
      <c r="N20" s="23">
        <v>4290024</v>
      </c>
      <c r="O20" s="23">
        <v>4339503</v>
      </c>
      <c r="P20" s="23">
        <v>4378311</v>
      </c>
      <c r="Q20" s="24">
        <v>4447675</v>
      </c>
      <c r="R20" s="23">
        <v>4494276</v>
      </c>
      <c r="S20" s="23">
        <v>4552429</v>
      </c>
      <c r="T20" s="23">
        <v>4601785</v>
      </c>
      <c r="U20" s="24">
        <v>4654840</v>
      </c>
      <c r="V20" s="23">
        <v>4713988</v>
      </c>
      <c r="W20" s="23">
        <v>4761722</v>
      </c>
      <c r="X20" s="23">
        <v>4751877</v>
      </c>
      <c r="Y20" s="24">
        <v>4801196</v>
      </c>
    </row>
    <row r="21" spans="1:25" ht="13.5">
      <c r="A21" s="3" t="s">
        <v>100</v>
      </c>
      <c r="B21" s="23">
        <v>519826</v>
      </c>
      <c r="C21" s="23">
        <v>519826</v>
      </c>
      <c r="D21" s="23">
        <v>519826</v>
      </c>
      <c r="E21" s="24">
        <v>519826</v>
      </c>
      <c r="F21" s="23">
        <v>519826</v>
      </c>
      <c r="G21" s="23">
        <v>519826</v>
      </c>
      <c r="H21" s="23">
        <v>519826</v>
      </c>
      <c r="I21" s="24">
        <v>519826</v>
      </c>
      <c r="J21" s="23">
        <v>531508</v>
      </c>
      <c r="K21" s="23">
        <v>531508</v>
      </c>
      <c r="L21" s="23">
        <v>531508</v>
      </c>
      <c r="M21" s="24">
        <v>531508</v>
      </c>
      <c r="N21" s="23">
        <v>530994</v>
      </c>
      <c r="O21" s="23">
        <v>530994</v>
      </c>
      <c r="P21" s="23">
        <v>530994</v>
      </c>
      <c r="Q21" s="24">
        <v>534230</v>
      </c>
      <c r="R21" s="23">
        <v>537911</v>
      </c>
      <c r="S21" s="23">
        <v>537911</v>
      </c>
      <c r="T21" s="23">
        <v>537911</v>
      </c>
      <c r="U21" s="24">
        <v>537911</v>
      </c>
      <c r="V21" s="23">
        <v>546039</v>
      </c>
      <c r="W21" s="23">
        <v>559173</v>
      </c>
      <c r="X21" s="23">
        <v>559173</v>
      </c>
      <c r="Y21" s="24">
        <v>554872</v>
      </c>
    </row>
    <row r="22" spans="1:25" ht="13.5">
      <c r="A22" s="4" t="s">
        <v>98</v>
      </c>
      <c r="B22" s="23">
        <v>-468973</v>
      </c>
      <c r="C22" s="23">
        <v>-468017</v>
      </c>
      <c r="D22" s="23">
        <v>-467061</v>
      </c>
      <c r="E22" s="24">
        <v>-466105</v>
      </c>
      <c r="F22" s="23">
        <v>-463697</v>
      </c>
      <c r="G22" s="23">
        <v>-462303</v>
      </c>
      <c r="H22" s="23">
        <v>-460909</v>
      </c>
      <c r="I22" s="24">
        <v>-459515</v>
      </c>
      <c r="J22" s="23">
        <v>-469005</v>
      </c>
      <c r="K22" s="23">
        <v>-467446</v>
      </c>
      <c r="L22" s="23">
        <v>-465886</v>
      </c>
      <c r="M22" s="24">
        <v>-464327</v>
      </c>
      <c r="N22" s="23">
        <v>-462664</v>
      </c>
      <c r="O22" s="23">
        <v>-461041</v>
      </c>
      <c r="P22" s="23">
        <v>-459417</v>
      </c>
      <c r="Q22" s="24">
        <v>-461003</v>
      </c>
      <c r="R22" s="23">
        <v>-459845</v>
      </c>
      <c r="S22" s="23">
        <v>-458024</v>
      </c>
      <c r="T22" s="23">
        <v>-456204</v>
      </c>
      <c r="U22" s="24">
        <v>-454384</v>
      </c>
      <c r="V22" s="23">
        <v>-459964</v>
      </c>
      <c r="W22" s="23">
        <v>-470454</v>
      </c>
      <c r="X22" s="23">
        <v>-468467</v>
      </c>
      <c r="Y22" s="24">
        <v>-466480</v>
      </c>
    </row>
    <row r="23" spans="1:25" ht="13.5">
      <c r="A23" s="4" t="s">
        <v>101</v>
      </c>
      <c r="B23" s="23">
        <v>50853</v>
      </c>
      <c r="C23" s="23">
        <v>51809</v>
      </c>
      <c r="D23" s="23">
        <v>52765</v>
      </c>
      <c r="E23" s="24">
        <v>53721</v>
      </c>
      <c r="F23" s="23">
        <v>56128</v>
      </c>
      <c r="G23" s="23">
        <v>57522</v>
      </c>
      <c r="H23" s="23">
        <v>58916</v>
      </c>
      <c r="I23" s="24">
        <v>60310</v>
      </c>
      <c r="J23" s="23">
        <v>62502</v>
      </c>
      <c r="K23" s="23">
        <v>64062</v>
      </c>
      <c r="L23" s="23">
        <v>65621</v>
      </c>
      <c r="M23" s="24">
        <v>67181</v>
      </c>
      <c r="N23" s="23">
        <v>68329</v>
      </c>
      <c r="O23" s="23">
        <v>69952</v>
      </c>
      <c r="P23" s="23">
        <v>71576</v>
      </c>
      <c r="Q23" s="24">
        <v>73227</v>
      </c>
      <c r="R23" s="23">
        <v>78066</v>
      </c>
      <c r="S23" s="23">
        <v>79886</v>
      </c>
      <c r="T23" s="23">
        <v>81706</v>
      </c>
      <c r="U23" s="24">
        <v>83527</v>
      </c>
      <c r="V23" s="23">
        <v>86075</v>
      </c>
      <c r="W23" s="23">
        <v>88719</v>
      </c>
      <c r="X23" s="23">
        <v>90706</v>
      </c>
      <c r="Y23" s="24">
        <v>88392</v>
      </c>
    </row>
    <row r="24" spans="1:25" ht="13.5">
      <c r="A24" s="3" t="s">
        <v>102</v>
      </c>
      <c r="B24" s="23">
        <v>228129</v>
      </c>
      <c r="C24" s="23">
        <v>227540</v>
      </c>
      <c r="D24" s="23">
        <v>227540</v>
      </c>
      <c r="E24" s="24">
        <v>227936</v>
      </c>
      <c r="F24" s="23">
        <v>227936</v>
      </c>
      <c r="G24" s="23">
        <v>227936</v>
      </c>
      <c r="H24" s="23">
        <v>227936</v>
      </c>
      <c r="I24" s="24">
        <v>227936</v>
      </c>
      <c r="J24" s="23">
        <v>267002</v>
      </c>
      <c r="K24" s="23">
        <v>267002</v>
      </c>
      <c r="L24" s="23">
        <v>266608</v>
      </c>
      <c r="M24" s="24">
        <v>266608</v>
      </c>
      <c r="N24" s="23">
        <v>266608</v>
      </c>
      <c r="O24" s="23">
        <v>266608</v>
      </c>
      <c r="P24" s="23">
        <v>266608</v>
      </c>
      <c r="Q24" s="24">
        <v>266608</v>
      </c>
      <c r="R24" s="23">
        <v>266608</v>
      </c>
      <c r="S24" s="23">
        <v>266608</v>
      </c>
      <c r="T24" s="23">
        <v>266608</v>
      </c>
      <c r="U24" s="24">
        <v>266608</v>
      </c>
      <c r="V24" s="23">
        <v>266608</v>
      </c>
      <c r="W24" s="23">
        <v>267261</v>
      </c>
      <c r="X24" s="23">
        <v>267261</v>
      </c>
      <c r="Y24" s="24">
        <v>261871</v>
      </c>
    </row>
    <row r="25" spans="1:25" ht="13.5">
      <c r="A25" s="4" t="s">
        <v>98</v>
      </c>
      <c r="B25" s="23">
        <v>-202980</v>
      </c>
      <c r="C25" s="23">
        <v>-202471</v>
      </c>
      <c r="D25" s="23">
        <v>-201955</v>
      </c>
      <c r="E25" s="24">
        <v>-203399</v>
      </c>
      <c r="F25" s="23">
        <v>-202877</v>
      </c>
      <c r="G25" s="23">
        <v>-202356</v>
      </c>
      <c r="H25" s="23">
        <v>-201835</v>
      </c>
      <c r="I25" s="24">
        <v>-201314</v>
      </c>
      <c r="J25" s="23">
        <v>-237546</v>
      </c>
      <c r="K25" s="23">
        <v>-237005</v>
      </c>
      <c r="L25" s="23">
        <v>-236641</v>
      </c>
      <c r="M25" s="24">
        <v>-236121</v>
      </c>
      <c r="N25" s="23">
        <v>-235475</v>
      </c>
      <c r="O25" s="23">
        <v>-234905</v>
      </c>
      <c r="P25" s="23">
        <v>-234316</v>
      </c>
      <c r="Q25" s="24">
        <v>-233765</v>
      </c>
      <c r="R25" s="23">
        <v>-233138</v>
      </c>
      <c r="S25" s="23">
        <v>-232511</v>
      </c>
      <c r="T25" s="23">
        <v>-231885</v>
      </c>
      <c r="U25" s="24">
        <v>-231258</v>
      </c>
      <c r="V25" s="23">
        <v>-230357</v>
      </c>
      <c r="W25" s="23">
        <v>-229686</v>
      </c>
      <c r="X25" s="23">
        <v>-229334</v>
      </c>
      <c r="Y25" s="24">
        <v>-235520</v>
      </c>
    </row>
    <row r="26" spans="1:25" ht="13.5">
      <c r="A26" s="4" t="s">
        <v>103</v>
      </c>
      <c r="B26" s="23">
        <v>25148</v>
      </c>
      <c r="C26" s="23">
        <v>25068</v>
      </c>
      <c r="D26" s="23">
        <v>25585</v>
      </c>
      <c r="E26" s="24">
        <v>24537</v>
      </c>
      <c r="F26" s="23">
        <v>25058</v>
      </c>
      <c r="G26" s="23">
        <v>25579</v>
      </c>
      <c r="H26" s="23">
        <v>26101</v>
      </c>
      <c r="I26" s="24">
        <v>26622</v>
      </c>
      <c r="J26" s="23">
        <v>29455</v>
      </c>
      <c r="K26" s="23">
        <v>29996</v>
      </c>
      <c r="L26" s="23">
        <v>29966</v>
      </c>
      <c r="M26" s="24">
        <v>30486</v>
      </c>
      <c r="N26" s="23">
        <v>31133</v>
      </c>
      <c r="O26" s="23">
        <v>31702</v>
      </c>
      <c r="P26" s="23">
        <v>32291</v>
      </c>
      <c r="Q26" s="24">
        <v>32842</v>
      </c>
      <c r="R26" s="23">
        <v>33469</v>
      </c>
      <c r="S26" s="23">
        <v>34096</v>
      </c>
      <c r="T26" s="23">
        <v>34723</v>
      </c>
      <c r="U26" s="24">
        <v>35350</v>
      </c>
      <c r="V26" s="23">
        <v>36250</v>
      </c>
      <c r="W26" s="23">
        <v>37574</v>
      </c>
      <c r="X26" s="23">
        <v>37926</v>
      </c>
      <c r="Y26" s="24">
        <v>26350</v>
      </c>
    </row>
    <row r="27" spans="1:25" ht="13.5">
      <c r="A27" s="3" t="s">
        <v>104</v>
      </c>
      <c r="B27" s="23">
        <v>35169</v>
      </c>
      <c r="C27" s="23">
        <v>35169</v>
      </c>
      <c r="D27" s="23">
        <v>36507</v>
      </c>
      <c r="E27" s="24">
        <v>38090</v>
      </c>
      <c r="F27" s="23">
        <v>42804</v>
      </c>
      <c r="G27" s="23">
        <v>42804</v>
      </c>
      <c r="H27" s="23">
        <v>42804</v>
      </c>
      <c r="I27" s="24">
        <v>42595</v>
      </c>
      <c r="J27" s="23">
        <v>45527</v>
      </c>
      <c r="K27" s="23">
        <v>45409</v>
      </c>
      <c r="L27" s="23">
        <v>45409</v>
      </c>
      <c r="M27" s="24">
        <v>59079</v>
      </c>
      <c r="N27" s="23">
        <v>59079</v>
      </c>
      <c r="O27" s="23">
        <v>59079</v>
      </c>
      <c r="P27" s="23">
        <v>59079</v>
      </c>
      <c r="Q27" s="24">
        <v>58311</v>
      </c>
      <c r="R27" s="23">
        <v>57635</v>
      </c>
      <c r="S27" s="23">
        <v>57862</v>
      </c>
      <c r="T27" s="23">
        <v>57722</v>
      </c>
      <c r="U27" s="24">
        <v>51859</v>
      </c>
      <c r="V27" s="23">
        <v>51859</v>
      </c>
      <c r="W27" s="23">
        <v>51859</v>
      </c>
      <c r="X27" s="23">
        <v>51859</v>
      </c>
      <c r="Y27" s="24">
        <v>51859</v>
      </c>
    </row>
    <row r="28" spans="1:25" ht="13.5">
      <c r="A28" s="4" t="s">
        <v>98</v>
      </c>
      <c r="B28" s="23">
        <v>-29528</v>
      </c>
      <c r="C28" s="23">
        <v>-28622</v>
      </c>
      <c r="D28" s="23">
        <v>-28988</v>
      </c>
      <c r="E28" s="24">
        <v>-30677</v>
      </c>
      <c r="F28" s="23">
        <v>-37495</v>
      </c>
      <c r="G28" s="23">
        <v>-37044</v>
      </c>
      <c r="H28" s="23">
        <v>-36593</v>
      </c>
      <c r="I28" s="24">
        <v>-36141</v>
      </c>
      <c r="J28" s="23">
        <v>-38859</v>
      </c>
      <c r="K28" s="23">
        <v>-38732</v>
      </c>
      <c r="L28" s="23">
        <v>-38365</v>
      </c>
      <c r="M28" s="24">
        <v>-50985</v>
      </c>
      <c r="N28" s="23">
        <v>-50512</v>
      </c>
      <c r="O28" s="23">
        <v>-50039</v>
      </c>
      <c r="P28" s="23">
        <v>-49486</v>
      </c>
      <c r="Q28" s="24">
        <v>-49092</v>
      </c>
      <c r="R28" s="23">
        <v>-48724</v>
      </c>
      <c r="S28" s="23">
        <v>-49857</v>
      </c>
      <c r="T28" s="23">
        <v>-49537</v>
      </c>
      <c r="U28" s="24">
        <v>-49242</v>
      </c>
      <c r="V28" s="23">
        <v>-49185</v>
      </c>
      <c r="W28" s="23">
        <v>-49128</v>
      </c>
      <c r="X28" s="23">
        <v>-49071</v>
      </c>
      <c r="Y28" s="24">
        <v>-49014</v>
      </c>
    </row>
    <row r="29" spans="1:25" ht="13.5">
      <c r="A29" s="4" t="s">
        <v>105</v>
      </c>
      <c r="B29" s="23">
        <v>5641</v>
      </c>
      <c r="C29" s="23">
        <v>6546</v>
      </c>
      <c r="D29" s="23">
        <v>7519</v>
      </c>
      <c r="E29" s="24">
        <v>7413</v>
      </c>
      <c r="F29" s="23">
        <v>5308</v>
      </c>
      <c r="G29" s="23">
        <v>5760</v>
      </c>
      <c r="H29" s="23">
        <v>6211</v>
      </c>
      <c r="I29" s="24">
        <v>6453</v>
      </c>
      <c r="J29" s="23">
        <v>6668</v>
      </c>
      <c r="K29" s="23">
        <v>6677</v>
      </c>
      <c r="L29" s="23">
        <v>7043</v>
      </c>
      <c r="M29" s="24">
        <v>8094</v>
      </c>
      <c r="N29" s="23">
        <v>8567</v>
      </c>
      <c r="O29" s="23">
        <v>9040</v>
      </c>
      <c r="P29" s="23">
        <v>9593</v>
      </c>
      <c r="Q29" s="24">
        <v>9219</v>
      </c>
      <c r="R29" s="23">
        <v>8911</v>
      </c>
      <c r="S29" s="23">
        <v>8005</v>
      </c>
      <c r="T29" s="23">
        <v>8184</v>
      </c>
      <c r="U29" s="24">
        <v>2617</v>
      </c>
      <c r="V29" s="23">
        <v>2674</v>
      </c>
      <c r="W29" s="23">
        <v>2731</v>
      </c>
      <c r="X29" s="23">
        <v>2788</v>
      </c>
      <c r="Y29" s="24">
        <v>2845</v>
      </c>
    </row>
    <row r="30" spans="1:25" ht="13.5">
      <c r="A30" s="3" t="s">
        <v>106</v>
      </c>
      <c r="B30" s="23">
        <v>852209</v>
      </c>
      <c r="C30" s="23">
        <v>849307</v>
      </c>
      <c r="D30" s="23">
        <v>846489</v>
      </c>
      <c r="E30" s="24">
        <v>846489</v>
      </c>
      <c r="F30" s="23">
        <v>844773</v>
      </c>
      <c r="G30" s="23">
        <v>843021</v>
      </c>
      <c r="H30" s="23">
        <v>841450</v>
      </c>
      <c r="I30" s="24">
        <v>839661</v>
      </c>
      <c r="J30" s="23">
        <v>984391</v>
      </c>
      <c r="K30" s="23">
        <v>986345</v>
      </c>
      <c r="L30" s="23">
        <v>984793</v>
      </c>
      <c r="M30" s="24">
        <v>983435</v>
      </c>
      <c r="N30" s="23">
        <v>985701</v>
      </c>
      <c r="O30" s="23">
        <v>983535</v>
      </c>
      <c r="P30" s="23">
        <v>980457</v>
      </c>
      <c r="Q30" s="24">
        <v>980197</v>
      </c>
      <c r="R30" s="23">
        <v>979075</v>
      </c>
      <c r="S30" s="23">
        <v>979045</v>
      </c>
      <c r="T30" s="23">
        <v>969156</v>
      </c>
      <c r="U30" s="24">
        <v>966748</v>
      </c>
      <c r="V30" s="23">
        <v>980282</v>
      </c>
      <c r="W30" s="23">
        <v>970211</v>
      </c>
      <c r="X30" s="23">
        <v>975342</v>
      </c>
      <c r="Y30" s="24">
        <v>970021</v>
      </c>
    </row>
    <row r="31" spans="1:25" ht="13.5">
      <c r="A31" s="4" t="s">
        <v>98</v>
      </c>
      <c r="B31" s="23">
        <v>-773782</v>
      </c>
      <c r="C31" s="23">
        <v>-771865</v>
      </c>
      <c r="D31" s="23">
        <v>-771723</v>
      </c>
      <c r="E31" s="24">
        <v>-769661</v>
      </c>
      <c r="F31" s="23">
        <v>-767110</v>
      </c>
      <c r="G31" s="23">
        <v>-763702</v>
      </c>
      <c r="H31" s="23">
        <v>-760770</v>
      </c>
      <c r="I31" s="24">
        <v>-757774</v>
      </c>
      <c r="J31" s="23">
        <v>-891138</v>
      </c>
      <c r="K31" s="23">
        <v>-889586</v>
      </c>
      <c r="L31" s="23">
        <v>-884912</v>
      </c>
      <c r="M31" s="24">
        <v>-879749</v>
      </c>
      <c r="N31" s="23">
        <v>-872506</v>
      </c>
      <c r="O31" s="23">
        <v>-866633</v>
      </c>
      <c r="P31" s="23">
        <v>-859077</v>
      </c>
      <c r="Q31" s="24">
        <v>-854564</v>
      </c>
      <c r="R31" s="23">
        <v>-848741</v>
      </c>
      <c r="S31" s="23">
        <v>-842386</v>
      </c>
      <c r="T31" s="23">
        <v>-836951</v>
      </c>
      <c r="U31" s="24">
        <v>-831459</v>
      </c>
      <c r="V31" s="23">
        <v>-838144</v>
      </c>
      <c r="W31" s="23">
        <v>-831487</v>
      </c>
      <c r="X31" s="23">
        <v>-854799</v>
      </c>
      <c r="Y31" s="24">
        <v>-849372</v>
      </c>
    </row>
    <row r="32" spans="1:25" ht="13.5">
      <c r="A32" s="4" t="s">
        <v>107</v>
      </c>
      <c r="B32" s="23">
        <v>78426</v>
      </c>
      <c r="C32" s="23">
        <v>77442</v>
      </c>
      <c r="D32" s="23">
        <v>74765</v>
      </c>
      <c r="E32" s="24">
        <v>76828</v>
      </c>
      <c r="F32" s="23">
        <v>77662</v>
      </c>
      <c r="G32" s="23">
        <v>79318</v>
      </c>
      <c r="H32" s="23">
        <v>80680</v>
      </c>
      <c r="I32" s="24">
        <v>81887</v>
      </c>
      <c r="J32" s="23">
        <v>93252</v>
      </c>
      <c r="K32" s="23">
        <v>96759</v>
      </c>
      <c r="L32" s="23">
        <v>99880</v>
      </c>
      <c r="M32" s="24">
        <v>103686</v>
      </c>
      <c r="N32" s="23">
        <v>113195</v>
      </c>
      <c r="O32" s="23">
        <v>116902</v>
      </c>
      <c r="P32" s="23">
        <v>121380</v>
      </c>
      <c r="Q32" s="24">
        <v>125632</v>
      </c>
      <c r="R32" s="23">
        <v>130334</v>
      </c>
      <c r="S32" s="23">
        <v>136659</v>
      </c>
      <c r="T32" s="23">
        <v>132205</v>
      </c>
      <c r="U32" s="24">
        <v>135288</v>
      </c>
      <c r="V32" s="23">
        <v>142138</v>
      </c>
      <c r="W32" s="23">
        <v>138723</v>
      </c>
      <c r="X32" s="23">
        <v>120543</v>
      </c>
      <c r="Y32" s="24">
        <v>120649</v>
      </c>
    </row>
    <row r="33" spans="1:25" ht="13.5">
      <c r="A33" s="3" t="s">
        <v>108</v>
      </c>
      <c r="B33" s="23">
        <v>1086529</v>
      </c>
      <c r="C33" s="23">
        <v>1086529</v>
      </c>
      <c r="D33" s="23">
        <v>1086529</v>
      </c>
      <c r="E33" s="24">
        <v>1086529</v>
      </c>
      <c r="F33" s="23">
        <v>1086529</v>
      </c>
      <c r="G33" s="23">
        <v>1086529</v>
      </c>
      <c r="H33" s="23">
        <v>1086529</v>
      </c>
      <c r="I33" s="24">
        <v>1086529</v>
      </c>
      <c r="J33" s="23">
        <v>1086529</v>
      </c>
      <c r="K33" s="23">
        <v>1087858</v>
      </c>
      <c r="L33" s="23">
        <v>1087858</v>
      </c>
      <c r="M33" s="24">
        <v>1087858</v>
      </c>
      <c r="N33" s="23">
        <v>1087858</v>
      </c>
      <c r="O33" s="23">
        <v>1087858</v>
      </c>
      <c r="P33" s="23">
        <v>1087858</v>
      </c>
      <c r="Q33" s="24">
        <v>1087858</v>
      </c>
      <c r="R33" s="23">
        <v>1087858</v>
      </c>
      <c r="S33" s="23">
        <v>1087858</v>
      </c>
      <c r="T33" s="23">
        <v>1087858</v>
      </c>
      <c r="U33" s="24">
        <v>1087858</v>
      </c>
      <c r="V33" s="23">
        <v>1087708</v>
      </c>
      <c r="W33" s="23">
        <v>1087708</v>
      </c>
      <c r="X33" s="23">
        <v>1087708</v>
      </c>
      <c r="Y33" s="24">
        <v>1210783</v>
      </c>
    </row>
    <row r="34" spans="1:25" ht="13.5">
      <c r="A34" s="3" t="s">
        <v>109</v>
      </c>
      <c r="B34" s="23">
        <v>66640</v>
      </c>
      <c r="C34" s="23">
        <v>66640</v>
      </c>
      <c r="D34" s="23">
        <v>62160</v>
      </c>
      <c r="E34" s="24">
        <v>62160</v>
      </c>
      <c r="F34" s="23">
        <v>62160</v>
      </c>
      <c r="G34" s="23">
        <v>62160</v>
      </c>
      <c r="H34" s="23">
        <v>62160</v>
      </c>
      <c r="I34" s="24">
        <v>62160</v>
      </c>
      <c r="J34" s="23">
        <v>62160</v>
      </c>
      <c r="K34" s="23">
        <v>62050</v>
      </c>
      <c r="L34" s="23">
        <v>62050</v>
      </c>
      <c r="M34" s="24">
        <v>62050</v>
      </c>
      <c r="N34" s="23">
        <v>59413</v>
      </c>
      <c r="O34" s="23">
        <v>59413</v>
      </c>
      <c r="P34" s="23">
        <v>58525</v>
      </c>
      <c r="Q34" s="24">
        <v>46016</v>
      </c>
      <c r="R34" s="23">
        <v>12771</v>
      </c>
      <c r="S34" s="23">
        <v>12771</v>
      </c>
      <c r="T34" s="23">
        <v>12771</v>
      </c>
      <c r="U34" s="24">
        <v>9684</v>
      </c>
      <c r="V34" s="23">
        <v>9684</v>
      </c>
      <c r="W34" s="23">
        <v>7686</v>
      </c>
      <c r="X34" s="23"/>
      <c r="Y34" s="24"/>
    </row>
    <row r="35" spans="1:25" ht="13.5">
      <c r="A35" s="4" t="s">
        <v>98</v>
      </c>
      <c r="B35" s="23">
        <v>-48623</v>
      </c>
      <c r="C35" s="23">
        <v>-45740</v>
      </c>
      <c r="D35" s="23">
        <v>-42744</v>
      </c>
      <c r="E35" s="24">
        <v>-39636</v>
      </c>
      <c r="F35" s="23">
        <v>-36528</v>
      </c>
      <c r="G35" s="23">
        <v>-33420</v>
      </c>
      <c r="H35" s="23">
        <v>-30312</v>
      </c>
      <c r="I35" s="24">
        <v>-27204</v>
      </c>
      <c r="J35" s="23">
        <v>-24096</v>
      </c>
      <c r="K35" s="23">
        <v>-23056</v>
      </c>
      <c r="L35" s="23">
        <v>-19887</v>
      </c>
      <c r="M35" s="24">
        <v>-16718</v>
      </c>
      <c r="N35" s="23">
        <v>-13549</v>
      </c>
      <c r="O35" s="23">
        <v>-10512</v>
      </c>
      <c r="P35" s="23">
        <v>-7504</v>
      </c>
      <c r="Q35" s="24">
        <v>-4727</v>
      </c>
      <c r="R35" s="23">
        <v>-3425</v>
      </c>
      <c r="S35" s="23">
        <v>-2720</v>
      </c>
      <c r="T35" s="23">
        <v>-2015</v>
      </c>
      <c r="U35" s="24">
        <v>-1374</v>
      </c>
      <c r="V35" s="23">
        <v>-823</v>
      </c>
      <c r="W35" s="23">
        <v>-272</v>
      </c>
      <c r="X35" s="23"/>
      <c r="Y35" s="24"/>
    </row>
    <row r="36" spans="1:25" ht="13.5">
      <c r="A36" s="4" t="s">
        <v>109</v>
      </c>
      <c r="B36" s="23">
        <v>18017</v>
      </c>
      <c r="C36" s="23">
        <v>20900</v>
      </c>
      <c r="D36" s="23">
        <v>19415</v>
      </c>
      <c r="E36" s="24">
        <v>22524</v>
      </c>
      <c r="F36" s="23">
        <v>25632</v>
      </c>
      <c r="G36" s="23">
        <v>28740</v>
      </c>
      <c r="H36" s="23">
        <v>31848</v>
      </c>
      <c r="I36" s="24">
        <v>34956</v>
      </c>
      <c r="J36" s="23">
        <v>38064</v>
      </c>
      <c r="K36" s="23">
        <v>38993</v>
      </c>
      <c r="L36" s="23">
        <v>42162</v>
      </c>
      <c r="M36" s="24">
        <v>45331</v>
      </c>
      <c r="N36" s="23">
        <v>45864</v>
      </c>
      <c r="O36" s="23">
        <v>48901</v>
      </c>
      <c r="P36" s="23">
        <v>51021</v>
      </c>
      <c r="Q36" s="24">
        <v>41288</v>
      </c>
      <c r="R36" s="23">
        <v>9345</v>
      </c>
      <c r="S36" s="23">
        <v>10050</v>
      </c>
      <c r="T36" s="23">
        <v>10755</v>
      </c>
      <c r="U36" s="24">
        <v>8310</v>
      </c>
      <c r="V36" s="23">
        <v>8860</v>
      </c>
      <c r="W36" s="23">
        <v>7413</v>
      </c>
      <c r="X36" s="23"/>
      <c r="Y36" s="24"/>
    </row>
    <row r="37" spans="1:25" ht="13.5">
      <c r="A37" s="3" t="s">
        <v>110</v>
      </c>
      <c r="B37" s="23">
        <v>35700</v>
      </c>
      <c r="C37" s="23">
        <v>35700</v>
      </c>
      <c r="D37" s="23">
        <v>35700</v>
      </c>
      <c r="E37" s="24"/>
      <c r="F37" s="23"/>
      <c r="G37" s="23"/>
      <c r="H37" s="23"/>
      <c r="I37" s="24"/>
      <c r="J37" s="23"/>
      <c r="K37" s="23"/>
      <c r="L37" s="23"/>
      <c r="M37" s="24"/>
      <c r="N37" s="23"/>
      <c r="O37" s="23"/>
      <c r="P37" s="23"/>
      <c r="Q37" s="24"/>
      <c r="R37" s="23"/>
      <c r="S37" s="23"/>
      <c r="T37" s="23"/>
      <c r="U37" s="24"/>
      <c r="V37" s="23"/>
      <c r="W37" s="23"/>
      <c r="X37" s="23">
        <v>42147</v>
      </c>
      <c r="Y37" s="24">
        <v>19700</v>
      </c>
    </row>
    <row r="38" spans="1:25" ht="13.5">
      <c r="A38" s="3" t="s">
        <v>111</v>
      </c>
      <c r="B38" s="23">
        <v>4954827</v>
      </c>
      <c r="C38" s="23">
        <v>5009656</v>
      </c>
      <c r="D38" s="23">
        <v>5048647</v>
      </c>
      <c r="E38" s="24">
        <v>5068130</v>
      </c>
      <c r="F38" s="23">
        <v>5128360</v>
      </c>
      <c r="G38" s="23">
        <v>5181336</v>
      </c>
      <c r="H38" s="23">
        <v>5234154</v>
      </c>
      <c r="I38" s="24">
        <v>5285853</v>
      </c>
      <c r="J38" s="23">
        <v>5384776</v>
      </c>
      <c r="K38" s="23">
        <v>5454339</v>
      </c>
      <c r="L38" s="23">
        <v>5516298</v>
      </c>
      <c r="M38" s="24">
        <v>5578889</v>
      </c>
      <c r="N38" s="23">
        <v>5644973</v>
      </c>
      <c r="O38" s="23">
        <v>5703861</v>
      </c>
      <c r="P38" s="23">
        <v>5752033</v>
      </c>
      <c r="Q38" s="24">
        <v>5817743</v>
      </c>
      <c r="R38" s="23">
        <v>5842260</v>
      </c>
      <c r="S38" s="23">
        <v>5908985</v>
      </c>
      <c r="T38" s="23">
        <v>5957219</v>
      </c>
      <c r="U38" s="24">
        <v>6007792</v>
      </c>
      <c r="V38" s="23">
        <v>6077696</v>
      </c>
      <c r="W38" s="23">
        <v>6124592</v>
      </c>
      <c r="X38" s="23">
        <v>6133698</v>
      </c>
      <c r="Y38" s="24">
        <v>6269917</v>
      </c>
    </row>
    <row r="39" spans="1:25" ht="13.5">
      <c r="A39" s="2" t="s">
        <v>112</v>
      </c>
      <c r="B39" s="23">
        <v>32046</v>
      </c>
      <c r="C39" s="23">
        <v>26479</v>
      </c>
      <c r="D39" s="23">
        <v>27110</v>
      </c>
      <c r="E39" s="24">
        <v>27741</v>
      </c>
      <c r="F39" s="23">
        <v>29089</v>
      </c>
      <c r="G39" s="23">
        <v>30437</v>
      </c>
      <c r="H39" s="23">
        <v>31786</v>
      </c>
      <c r="I39" s="24">
        <v>33134</v>
      </c>
      <c r="J39" s="23">
        <v>34482</v>
      </c>
      <c r="K39" s="23">
        <v>34931</v>
      </c>
      <c r="L39" s="23">
        <v>36234</v>
      </c>
      <c r="M39" s="24">
        <v>37537</v>
      </c>
      <c r="N39" s="23">
        <v>39027</v>
      </c>
      <c r="O39" s="23">
        <v>37980</v>
      </c>
      <c r="P39" s="23">
        <v>39166</v>
      </c>
      <c r="Q39" s="24">
        <v>40352</v>
      </c>
      <c r="R39" s="23">
        <v>42062</v>
      </c>
      <c r="S39" s="23">
        <v>42919</v>
      </c>
      <c r="T39" s="23">
        <v>43082</v>
      </c>
      <c r="U39" s="24">
        <v>44062</v>
      </c>
      <c r="V39" s="23">
        <v>42311</v>
      </c>
      <c r="W39" s="23">
        <v>38054</v>
      </c>
      <c r="X39" s="23">
        <v>38772</v>
      </c>
      <c r="Y39" s="24">
        <v>25145</v>
      </c>
    </row>
    <row r="40" spans="1:25" ht="13.5">
      <c r="A40" s="3" t="s">
        <v>113</v>
      </c>
      <c r="B40" s="23">
        <v>120708</v>
      </c>
      <c r="C40" s="23">
        <v>119543</v>
      </c>
      <c r="D40" s="23">
        <v>113408</v>
      </c>
      <c r="E40" s="24">
        <v>118689</v>
      </c>
      <c r="F40" s="23">
        <v>88331</v>
      </c>
      <c r="G40" s="23">
        <v>77528</v>
      </c>
      <c r="H40" s="23">
        <v>78467</v>
      </c>
      <c r="I40" s="24">
        <v>83323</v>
      </c>
      <c r="J40" s="23">
        <v>75636</v>
      </c>
      <c r="K40" s="23">
        <v>80265</v>
      </c>
      <c r="L40" s="23">
        <v>76610</v>
      </c>
      <c r="M40" s="24">
        <v>74542</v>
      </c>
      <c r="N40" s="23">
        <v>79600</v>
      </c>
      <c r="O40" s="23">
        <v>75497</v>
      </c>
      <c r="P40" s="23">
        <v>83568</v>
      </c>
      <c r="Q40" s="24">
        <v>90032</v>
      </c>
      <c r="R40" s="23">
        <v>87906</v>
      </c>
      <c r="S40" s="23">
        <v>89645</v>
      </c>
      <c r="T40" s="23">
        <v>104237</v>
      </c>
      <c r="U40" s="24">
        <v>92722</v>
      </c>
      <c r="V40" s="23">
        <v>111475</v>
      </c>
      <c r="W40" s="23">
        <v>111467</v>
      </c>
      <c r="X40" s="23">
        <v>134033</v>
      </c>
      <c r="Y40" s="24">
        <v>124654</v>
      </c>
    </row>
    <row r="41" spans="1:25" ht="13.5">
      <c r="A41" s="3" t="s">
        <v>114</v>
      </c>
      <c r="B41" s="23">
        <v>240089</v>
      </c>
      <c r="C41" s="23">
        <v>240152</v>
      </c>
      <c r="D41" s="23">
        <v>240152</v>
      </c>
      <c r="E41" s="24">
        <v>240305</v>
      </c>
      <c r="F41" s="23">
        <v>240305</v>
      </c>
      <c r="G41" s="23">
        <v>240305</v>
      </c>
      <c r="H41" s="23">
        <v>240305</v>
      </c>
      <c r="I41" s="24">
        <v>240425</v>
      </c>
      <c r="J41" s="23">
        <v>240507</v>
      </c>
      <c r="K41" s="23">
        <v>246577</v>
      </c>
      <c r="L41" s="23">
        <v>246577</v>
      </c>
      <c r="M41" s="24">
        <v>255491</v>
      </c>
      <c r="N41" s="23">
        <v>255491</v>
      </c>
      <c r="O41" s="23">
        <v>255491</v>
      </c>
      <c r="P41" s="23">
        <v>255091</v>
      </c>
      <c r="Q41" s="24">
        <v>278888</v>
      </c>
      <c r="R41" s="23">
        <v>349762</v>
      </c>
      <c r="S41" s="23">
        <v>390342</v>
      </c>
      <c r="T41" s="23">
        <v>390402</v>
      </c>
      <c r="U41" s="24">
        <v>390402</v>
      </c>
      <c r="V41" s="23">
        <v>409279</v>
      </c>
      <c r="W41" s="23">
        <v>409219</v>
      </c>
      <c r="X41" s="23">
        <v>409285</v>
      </c>
      <c r="Y41" s="24">
        <v>409285</v>
      </c>
    </row>
    <row r="42" spans="1:25" ht="13.5">
      <c r="A42" s="3" t="s">
        <v>115</v>
      </c>
      <c r="B42" s="23">
        <v>143150</v>
      </c>
      <c r="C42" s="23">
        <v>143150</v>
      </c>
      <c r="D42" s="23">
        <v>143150</v>
      </c>
      <c r="E42" s="24">
        <v>143150</v>
      </c>
      <c r="F42" s="23">
        <v>143150</v>
      </c>
      <c r="G42" s="23">
        <v>143150</v>
      </c>
      <c r="H42" s="23">
        <v>143646</v>
      </c>
      <c r="I42" s="24">
        <v>143629</v>
      </c>
      <c r="J42" s="23">
        <v>143612</v>
      </c>
      <c r="K42" s="23">
        <v>143595</v>
      </c>
      <c r="L42" s="23">
        <v>224753</v>
      </c>
      <c r="M42" s="24">
        <v>224543</v>
      </c>
      <c r="N42" s="23">
        <v>224333</v>
      </c>
      <c r="O42" s="23">
        <v>224123</v>
      </c>
      <c r="P42" s="23">
        <v>222550</v>
      </c>
      <c r="Q42" s="24">
        <v>266070</v>
      </c>
      <c r="R42" s="23">
        <v>265861</v>
      </c>
      <c r="S42" s="23">
        <v>292982</v>
      </c>
      <c r="T42" s="23">
        <v>291409</v>
      </c>
      <c r="U42" s="24">
        <v>291199</v>
      </c>
      <c r="V42" s="23">
        <v>290989</v>
      </c>
      <c r="W42" s="23">
        <v>290779</v>
      </c>
      <c r="X42" s="23">
        <v>289206</v>
      </c>
      <c r="Y42" s="24">
        <v>288996</v>
      </c>
    </row>
    <row r="43" spans="1:25" ht="13.5">
      <c r="A43" s="3" t="s">
        <v>94</v>
      </c>
      <c r="B43" s="23">
        <v>30405</v>
      </c>
      <c r="C43" s="23">
        <v>30783</v>
      </c>
      <c r="D43" s="23">
        <v>31582</v>
      </c>
      <c r="E43" s="24">
        <v>33906</v>
      </c>
      <c r="F43" s="23">
        <v>33887</v>
      </c>
      <c r="G43" s="23">
        <v>36316</v>
      </c>
      <c r="H43" s="23">
        <v>38612</v>
      </c>
      <c r="I43" s="24">
        <v>30922</v>
      </c>
      <c r="J43" s="23">
        <v>43226</v>
      </c>
      <c r="K43" s="23">
        <v>45544</v>
      </c>
      <c r="L43" s="23">
        <v>47862</v>
      </c>
      <c r="M43" s="24">
        <v>40025</v>
      </c>
      <c r="N43" s="23">
        <v>54372</v>
      </c>
      <c r="O43" s="23">
        <v>58203</v>
      </c>
      <c r="P43" s="23">
        <v>57594</v>
      </c>
      <c r="Q43" s="24">
        <v>26113</v>
      </c>
      <c r="R43" s="23">
        <v>38543</v>
      </c>
      <c r="S43" s="23">
        <v>40531</v>
      </c>
      <c r="T43" s="23">
        <v>42524</v>
      </c>
      <c r="U43" s="24">
        <v>33897</v>
      </c>
      <c r="V43" s="23">
        <v>48520</v>
      </c>
      <c r="W43" s="23">
        <v>50511</v>
      </c>
      <c r="X43" s="23">
        <v>53562</v>
      </c>
      <c r="Y43" s="24">
        <v>43697</v>
      </c>
    </row>
    <row r="44" spans="1:25" ht="13.5">
      <c r="A44" s="3" t="s">
        <v>95</v>
      </c>
      <c r="B44" s="23">
        <v>-7004</v>
      </c>
      <c r="C44" s="23">
        <v>-7004</v>
      </c>
      <c r="D44" s="23">
        <v>-7005</v>
      </c>
      <c r="E44" s="24">
        <v>-7007</v>
      </c>
      <c r="F44" s="23">
        <v>-6504</v>
      </c>
      <c r="G44" s="23">
        <v>-6506</v>
      </c>
      <c r="H44" s="23">
        <v>-6508</v>
      </c>
      <c r="I44" s="24">
        <v>-6510</v>
      </c>
      <c r="J44" s="23">
        <v>-6507</v>
      </c>
      <c r="K44" s="23">
        <v>-6508</v>
      </c>
      <c r="L44" s="23">
        <v>-6509</v>
      </c>
      <c r="M44" s="24">
        <v>-6333</v>
      </c>
      <c r="N44" s="23">
        <v>-6901</v>
      </c>
      <c r="O44" s="23">
        <v>-6906</v>
      </c>
      <c r="P44" s="23">
        <v>-6910</v>
      </c>
      <c r="Q44" s="24">
        <v>-6914</v>
      </c>
      <c r="R44" s="23">
        <v>-6694</v>
      </c>
      <c r="S44" s="23">
        <v>-6701</v>
      </c>
      <c r="T44" s="23">
        <v>-6713</v>
      </c>
      <c r="U44" s="24">
        <v>-6720</v>
      </c>
      <c r="V44" s="23">
        <v>-7008</v>
      </c>
      <c r="W44" s="23">
        <v>-7075</v>
      </c>
      <c r="X44" s="23">
        <v>-8102</v>
      </c>
      <c r="Y44" s="24">
        <v>-8135</v>
      </c>
    </row>
    <row r="45" spans="1:25" ht="13.5">
      <c r="A45" s="3" t="s">
        <v>116</v>
      </c>
      <c r="B45" s="23">
        <v>527348</v>
      </c>
      <c r="C45" s="23">
        <v>526625</v>
      </c>
      <c r="D45" s="23">
        <v>521287</v>
      </c>
      <c r="E45" s="24">
        <v>529043</v>
      </c>
      <c r="F45" s="23">
        <v>499169</v>
      </c>
      <c r="G45" s="23">
        <v>490794</v>
      </c>
      <c r="H45" s="23">
        <v>494523</v>
      </c>
      <c r="I45" s="24">
        <v>501776</v>
      </c>
      <c r="J45" s="23">
        <v>496476</v>
      </c>
      <c r="K45" s="23">
        <v>509475</v>
      </c>
      <c r="L45" s="23">
        <v>589295</v>
      </c>
      <c r="M45" s="24">
        <v>598248</v>
      </c>
      <c r="N45" s="23">
        <v>606897</v>
      </c>
      <c r="O45" s="23">
        <v>606409</v>
      </c>
      <c r="P45" s="23">
        <v>611894</v>
      </c>
      <c r="Q45" s="24">
        <v>664872</v>
      </c>
      <c r="R45" s="23">
        <v>735379</v>
      </c>
      <c r="S45" s="23">
        <v>806801</v>
      </c>
      <c r="T45" s="23">
        <v>821860</v>
      </c>
      <c r="U45" s="24">
        <v>812117</v>
      </c>
      <c r="V45" s="23">
        <v>853256</v>
      </c>
      <c r="W45" s="23">
        <v>854903</v>
      </c>
      <c r="X45" s="23">
        <v>877984</v>
      </c>
      <c r="Y45" s="24">
        <v>871945</v>
      </c>
    </row>
    <row r="46" spans="1:25" ht="13.5">
      <c r="A46" s="2" t="s">
        <v>117</v>
      </c>
      <c r="B46" s="23">
        <v>5514222</v>
      </c>
      <c r="C46" s="23">
        <v>5562760</v>
      </c>
      <c r="D46" s="23">
        <v>5597045</v>
      </c>
      <c r="E46" s="24">
        <v>5624915</v>
      </c>
      <c r="F46" s="23">
        <v>5656619</v>
      </c>
      <c r="G46" s="23">
        <v>5702568</v>
      </c>
      <c r="H46" s="23">
        <v>5760463</v>
      </c>
      <c r="I46" s="24">
        <v>5820764</v>
      </c>
      <c r="J46" s="23">
        <v>5915736</v>
      </c>
      <c r="K46" s="23">
        <v>5998746</v>
      </c>
      <c r="L46" s="23">
        <v>6141827</v>
      </c>
      <c r="M46" s="24">
        <v>6214675</v>
      </c>
      <c r="N46" s="23">
        <v>6290898</v>
      </c>
      <c r="O46" s="23">
        <v>6348252</v>
      </c>
      <c r="P46" s="23">
        <v>6403094</v>
      </c>
      <c r="Q46" s="24">
        <v>6522968</v>
      </c>
      <c r="R46" s="23">
        <v>6619702</v>
      </c>
      <c r="S46" s="23">
        <v>6758706</v>
      </c>
      <c r="T46" s="23">
        <v>6822162</v>
      </c>
      <c r="U46" s="24">
        <v>6863971</v>
      </c>
      <c r="V46" s="23">
        <v>6973264</v>
      </c>
      <c r="W46" s="23">
        <v>7017550</v>
      </c>
      <c r="X46" s="23">
        <v>7050455</v>
      </c>
      <c r="Y46" s="24">
        <v>7167008</v>
      </c>
    </row>
    <row r="47" spans="1:25" ht="14.25" thickBot="1">
      <c r="A47" s="5" t="s">
        <v>118</v>
      </c>
      <c r="B47" s="25">
        <v>6581239</v>
      </c>
      <c r="C47" s="25">
        <v>6604626</v>
      </c>
      <c r="D47" s="25">
        <v>6488893</v>
      </c>
      <c r="E47" s="26">
        <v>6546110</v>
      </c>
      <c r="F47" s="25">
        <v>6604689</v>
      </c>
      <c r="G47" s="25">
        <v>6664298</v>
      </c>
      <c r="H47" s="25">
        <v>6661354</v>
      </c>
      <c r="I47" s="26">
        <v>6744973</v>
      </c>
      <c r="J47" s="25">
        <v>6512942</v>
      </c>
      <c r="K47" s="25">
        <v>6549488</v>
      </c>
      <c r="L47" s="25">
        <v>6475201</v>
      </c>
      <c r="M47" s="26">
        <v>6669514</v>
      </c>
      <c r="N47" s="25">
        <v>6934847</v>
      </c>
      <c r="O47" s="25">
        <v>6988277</v>
      </c>
      <c r="P47" s="25">
        <v>6899280</v>
      </c>
      <c r="Q47" s="26">
        <v>7073164</v>
      </c>
      <c r="R47" s="25">
        <v>7400353</v>
      </c>
      <c r="S47" s="25">
        <v>7524254</v>
      </c>
      <c r="T47" s="25">
        <v>7582883</v>
      </c>
      <c r="U47" s="26">
        <v>7646757</v>
      </c>
      <c r="V47" s="25">
        <v>7818799</v>
      </c>
      <c r="W47" s="25">
        <v>7870563</v>
      </c>
      <c r="X47" s="25">
        <v>8084612</v>
      </c>
      <c r="Y47" s="26">
        <v>8179448</v>
      </c>
    </row>
    <row r="48" spans="1:25" ht="14.25" thickTop="1">
      <c r="A48" s="2" t="s">
        <v>119</v>
      </c>
      <c r="B48" s="23">
        <v>124193</v>
      </c>
      <c r="C48" s="23">
        <v>110319</v>
      </c>
      <c r="D48" s="23">
        <v>87492</v>
      </c>
      <c r="E48" s="24">
        <v>78552</v>
      </c>
      <c r="F48" s="23">
        <v>119215</v>
      </c>
      <c r="G48" s="23">
        <v>108155</v>
      </c>
      <c r="H48" s="23">
        <v>75937</v>
      </c>
      <c r="I48" s="24">
        <v>79728</v>
      </c>
      <c r="J48" s="23">
        <v>112136</v>
      </c>
      <c r="K48" s="23">
        <v>93455</v>
      </c>
      <c r="L48" s="23">
        <v>65685</v>
      </c>
      <c r="M48" s="24">
        <v>74148</v>
      </c>
      <c r="N48" s="23">
        <v>134487</v>
      </c>
      <c r="O48" s="23">
        <v>120867</v>
      </c>
      <c r="P48" s="23">
        <v>107547</v>
      </c>
      <c r="Q48" s="24">
        <v>91999</v>
      </c>
      <c r="R48" s="23">
        <v>144407</v>
      </c>
      <c r="S48" s="23">
        <v>123639</v>
      </c>
      <c r="T48" s="23">
        <v>107166</v>
      </c>
      <c r="U48" s="24">
        <v>117298</v>
      </c>
      <c r="V48" s="23">
        <v>142503</v>
      </c>
      <c r="W48" s="23">
        <v>130720</v>
      </c>
      <c r="X48" s="23">
        <v>115721</v>
      </c>
      <c r="Y48" s="24">
        <v>129258</v>
      </c>
    </row>
    <row r="49" spans="1:25" ht="13.5">
      <c r="A49" s="2" t="s">
        <v>120</v>
      </c>
      <c r="B49" s="23">
        <v>3888793</v>
      </c>
      <c r="C49" s="23">
        <v>3898262</v>
      </c>
      <c r="D49" s="23">
        <v>3907731</v>
      </c>
      <c r="E49" s="24">
        <v>3917200</v>
      </c>
      <c r="F49" s="23">
        <v>3926668</v>
      </c>
      <c r="G49" s="23">
        <v>3971997</v>
      </c>
      <c r="H49" s="23">
        <v>4019341</v>
      </c>
      <c r="I49" s="24">
        <v>4019341</v>
      </c>
      <c r="J49" s="23">
        <v>4019341</v>
      </c>
      <c r="K49" s="23">
        <v>4024541</v>
      </c>
      <c r="L49" s="23">
        <v>4061541</v>
      </c>
      <c r="M49" s="24">
        <v>3998150</v>
      </c>
      <c r="N49" s="23">
        <v>3998150</v>
      </c>
      <c r="O49" s="23">
        <v>3998150</v>
      </c>
      <c r="P49" s="23">
        <v>3998150</v>
      </c>
      <c r="Q49" s="24">
        <v>3998150</v>
      </c>
      <c r="R49" s="23">
        <v>3608250</v>
      </c>
      <c r="S49" s="23">
        <v>3613950</v>
      </c>
      <c r="T49" s="23">
        <v>3619650</v>
      </c>
      <c r="U49" s="24">
        <v>3625350</v>
      </c>
      <c r="V49" s="23">
        <v>3635450</v>
      </c>
      <c r="W49" s="23">
        <v>3641150</v>
      </c>
      <c r="X49" s="23">
        <v>3646850</v>
      </c>
      <c r="Y49" s="24">
        <v>3652550</v>
      </c>
    </row>
    <row r="50" spans="1:25" ht="13.5">
      <c r="A50" s="2" t="s">
        <v>121</v>
      </c>
      <c r="B50" s="23">
        <v>630477</v>
      </c>
      <c r="C50" s="23">
        <v>646012</v>
      </c>
      <c r="D50" s="23">
        <v>661547</v>
      </c>
      <c r="E50" s="24">
        <v>677083</v>
      </c>
      <c r="F50" s="23">
        <v>692618</v>
      </c>
      <c r="G50" s="23">
        <v>708153</v>
      </c>
      <c r="H50" s="23">
        <v>785829</v>
      </c>
      <c r="I50" s="24">
        <v>785829</v>
      </c>
      <c r="J50" s="23">
        <v>685822</v>
      </c>
      <c r="K50" s="23">
        <v>679573</v>
      </c>
      <c r="L50" s="23">
        <v>692071</v>
      </c>
      <c r="M50" s="24">
        <v>701358</v>
      </c>
      <c r="N50" s="23">
        <v>705960</v>
      </c>
      <c r="O50" s="23">
        <v>710562</v>
      </c>
      <c r="P50" s="23">
        <v>654724</v>
      </c>
      <c r="Q50" s="24">
        <v>605030</v>
      </c>
      <c r="R50" s="23">
        <v>623230</v>
      </c>
      <c r="S50" s="23">
        <v>641430</v>
      </c>
      <c r="T50" s="23">
        <v>657910</v>
      </c>
      <c r="U50" s="24">
        <v>657190</v>
      </c>
      <c r="V50" s="23">
        <v>179200</v>
      </c>
      <c r="W50" s="23">
        <v>179200</v>
      </c>
      <c r="X50" s="23">
        <v>179200</v>
      </c>
      <c r="Y50" s="24">
        <v>179200</v>
      </c>
    </row>
    <row r="51" spans="1:25" ht="13.5">
      <c r="A51" s="2" t="s">
        <v>122</v>
      </c>
      <c r="B51" s="23">
        <v>8138</v>
      </c>
      <c r="C51" s="23">
        <v>10496</v>
      </c>
      <c r="D51" s="23">
        <v>9591</v>
      </c>
      <c r="E51" s="24">
        <v>22204</v>
      </c>
      <c r="F51" s="23">
        <v>12347</v>
      </c>
      <c r="G51" s="23">
        <v>12904</v>
      </c>
      <c r="H51" s="23">
        <v>20685</v>
      </c>
      <c r="I51" s="24">
        <v>10101</v>
      </c>
      <c r="J51" s="23">
        <v>8593</v>
      </c>
      <c r="K51" s="23">
        <v>13627</v>
      </c>
      <c r="L51" s="23">
        <v>9587</v>
      </c>
      <c r="M51" s="24">
        <v>30511</v>
      </c>
      <c r="N51" s="23">
        <v>14480</v>
      </c>
      <c r="O51" s="23">
        <v>8607</v>
      </c>
      <c r="P51" s="23">
        <v>22316</v>
      </c>
      <c r="Q51" s="24">
        <v>232587</v>
      </c>
      <c r="R51" s="23">
        <v>5254</v>
      </c>
      <c r="S51" s="23">
        <v>5339</v>
      </c>
      <c r="T51" s="23">
        <v>8787</v>
      </c>
      <c r="U51" s="24">
        <v>8801</v>
      </c>
      <c r="V51" s="23">
        <v>35744</v>
      </c>
      <c r="W51" s="23">
        <v>63934</v>
      </c>
      <c r="X51" s="23">
        <v>233456</v>
      </c>
      <c r="Y51" s="24">
        <v>227226</v>
      </c>
    </row>
    <row r="52" spans="1:25" ht="13.5">
      <c r="A52" s="2" t="s">
        <v>123</v>
      </c>
      <c r="B52" s="23">
        <v>206734</v>
      </c>
      <c r="C52" s="23">
        <v>207419</v>
      </c>
      <c r="D52" s="23">
        <v>207373</v>
      </c>
      <c r="E52" s="24">
        <v>210362</v>
      </c>
      <c r="F52" s="23">
        <v>213925</v>
      </c>
      <c r="G52" s="23">
        <v>203560</v>
      </c>
      <c r="H52" s="23">
        <v>218695</v>
      </c>
      <c r="I52" s="24">
        <v>210855</v>
      </c>
      <c r="J52" s="23">
        <v>182178</v>
      </c>
      <c r="K52" s="23">
        <v>168912</v>
      </c>
      <c r="L52" s="23">
        <v>150531</v>
      </c>
      <c r="M52" s="24">
        <v>169350</v>
      </c>
      <c r="N52" s="23">
        <v>194735</v>
      </c>
      <c r="O52" s="23">
        <v>198890</v>
      </c>
      <c r="P52" s="23">
        <v>181358</v>
      </c>
      <c r="Q52" s="24">
        <v>193626</v>
      </c>
      <c r="R52" s="23">
        <v>208558</v>
      </c>
      <c r="S52" s="23">
        <v>210024</v>
      </c>
      <c r="T52" s="23">
        <v>199296</v>
      </c>
      <c r="U52" s="24">
        <v>207282</v>
      </c>
      <c r="V52" s="23">
        <v>242350</v>
      </c>
      <c r="W52" s="23">
        <v>240865</v>
      </c>
      <c r="X52" s="23">
        <v>217095</v>
      </c>
      <c r="Y52" s="24">
        <v>222177</v>
      </c>
    </row>
    <row r="53" spans="1:25" ht="13.5">
      <c r="A53" s="2" t="s">
        <v>124</v>
      </c>
      <c r="B53" s="23">
        <v>12963</v>
      </c>
      <c r="C53" s="23">
        <v>16763</v>
      </c>
      <c r="D53" s="23">
        <v>4036</v>
      </c>
      <c r="E53" s="24">
        <v>12251</v>
      </c>
      <c r="F53" s="23">
        <v>8240</v>
      </c>
      <c r="G53" s="23">
        <v>8091</v>
      </c>
      <c r="H53" s="23">
        <v>4045</v>
      </c>
      <c r="I53" s="24">
        <v>12470</v>
      </c>
      <c r="J53" s="23">
        <v>8296</v>
      </c>
      <c r="K53" s="23">
        <v>8066</v>
      </c>
      <c r="L53" s="23">
        <v>4112</v>
      </c>
      <c r="M53" s="24">
        <v>12852</v>
      </c>
      <c r="N53" s="23">
        <v>8452</v>
      </c>
      <c r="O53" s="23">
        <v>8056</v>
      </c>
      <c r="P53" s="23">
        <v>4028</v>
      </c>
      <c r="Q53" s="24">
        <v>11705</v>
      </c>
      <c r="R53" s="23">
        <v>9862</v>
      </c>
      <c r="S53" s="23">
        <v>10059</v>
      </c>
      <c r="T53" s="23">
        <v>5029</v>
      </c>
      <c r="U53" s="24">
        <v>14622</v>
      </c>
      <c r="V53" s="23">
        <v>9996</v>
      </c>
      <c r="W53" s="23">
        <v>10328</v>
      </c>
      <c r="X53" s="23">
        <v>5164</v>
      </c>
      <c r="Y53" s="24">
        <v>14709</v>
      </c>
    </row>
    <row r="54" spans="1:25" ht="13.5">
      <c r="A54" s="2" t="s">
        <v>125</v>
      </c>
      <c r="B54" s="23">
        <v>26742</v>
      </c>
      <c r="C54" s="23">
        <v>20168</v>
      </c>
      <c r="D54" s="23">
        <v>16428</v>
      </c>
      <c r="E54" s="24">
        <v>20885</v>
      </c>
      <c r="F54" s="23">
        <v>19926</v>
      </c>
      <c r="G54" s="23">
        <v>21316</v>
      </c>
      <c r="H54" s="23">
        <v>13234</v>
      </c>
      <c r="I54" s="24">
        <v>7159</v>
      </c>
      <c r="J54" s="23">
        <v>11565</v>
      </c>
      <c r="K54" s="23">
        <v>8421</v>
      </c>
      <c r="L54" s="23">
        <v>9440</v>
      </c>
      <c r="M54" s="24">
        <v>7294</v>
      </c>
      <c r="N54" s="23">
        <v>22221</v>
      </c>
      <c r="O54" s="23">
        <v>17408</v>
      </c>
      <c r="P54" s="23">
        <v>15930</v>
      </c>
      <c r="Q54" s="24">
        <v>4992</v>
      </c>
      <c r="R54" s="23">
        <v>20372</v>
      </c>
      <c r="S54" s="23">
        <v>17288</v>
      </c>
      <c r="T54" s="23">
        <v>18734</v>
      </c>
      <c r="U54" s="24">
        <v>9294</v>
      </c>
      <c r="V54" s="23">
        <v>19712</v>
      </c>
      <c r="W54" s="23">
        <v>13155</v>
      </c>
      <c r="X54" s="23">
        <v>20008</v>
      </c>
      <c r="Y54" s="24">
        <v>791</v>
      </c>
    </row>
    <row r="55" spans="1:25" ht="13.5">
      <c r="A55" s="2" t="s">
        <v>126</v>
      </c>
      <c r="B55" s="23">
        <v>13516</v>
      </c>
      <c r="C55" s="23">
        <v>22423</v>
      </c>
      <c r="D55" s="23">
        <v>16422</v>
      </c>
      <c r="E55" s="24"/>
      <c r="F55" s="23"/>
      <c r="G55" s="23">
        <v>14031</v>
      </c>
      <c r="H55" s="23">
        <v>14210</v>
      </c>
      <c r="I55" s="24"/>
      <c r="J55" s="23"/>
      <c r="K55" s="23"/>
      <c r="L55" s="23"/>
      <c r="M55" s="24"/>
      <c r="N55" s="23">
        <v>8731</v>
      </c>
      <c r="O55" s="23">
        <v>17302</v>
      </c>
      <c r="P55" s="23">
        <v>8689</v>
      </c>
      <c r="Q55" s="24">
        <v>17494</v>
      </c>
      <c r="R55" s="23">
        <v>18032</v>
      </c>
      <c r="S55" s="23">
        <v>35110</v>
      </c>
      <c r="T55" s="23">
        <v>17844</v>
      </c>
      <c r="U55" s="24">
        <v>35567</v>
      </c>
      <c r="V55" s="23">
        <v>17777</v>
      </c>
      <c r="W55" s="23">
        <v>35800</v>
      </c>
      <c r="X55" s="23">
        <v>18303</v>
      </c>
      <c r="Y55" s="24">
        <v>35802</v>
      </c>
    </row>
    <row r="56" spans="1:25" ht="13.5">
      <c r="A56" s="2" t="s">
        <v>94</v>
      </c>
      <c r="B56" s="23">
        <v>104326</v>
      </c>
      <c r="C56" s="23">
        <v>117970</v>
      </c>
      <c r="D56" s="23">
        <v>126783</v>
      </c>
      <c r="E56" s="24">
        <v>135704</v>
      </c>
      <c r="F56" s="23">
        <v>107710</v>
      </c>
      <c r="G56" s="23">
        <v>120939</v>
      </c>
      <c r="H56" s="23">
        <v>126798</v>
      </c>
      <c r="I56" s="24">
        <v>2770</v>
      </c>
      <c r="J56" s="23">
        <v>103545</v>
      </c>
      <c r="K56" s="23">
        <v>116699</v>
      </c>
      <c r="L56" s="23">
        <v>123616</v>
      </c>
      <c r="M56" s="24">
        <v>2834</v>
      </c>
      <c r="N56" s="23">
        <v>102386</v>
      </c>
      <c r="O56" s="23">
        <v>117845</v>
      </c>
      <c r="P56" s="23">
        <v>130816</v>
      </c>
      <c r="Q56" s="24">
        <v>3002</v>
      </c>
      <c r="R56" s="23">
        <v>95160</v>
      </c>
      <c r="S56" s="23">
        <v>107986</v>
      </c>
      <c r="T56" s="23">
        <v>127447</v>
      </c>
      <c r="U56" s="24">
        <v>2833</v>
      </c>
      <c r="V56" s="23">
        <v>105283</v>
      </c>
      <c r="W56" s="23">
        <v>124011</v>
      </c>
      <c r="X56" s="23">
        <v>145273</v>
      </c>
      <c r="Y56" s="24">
        <v>12790</v>
      </c>
    </row>
    <row r="57" spans="1:25" ht="13.5">
      <c r="A57" s="2" t="s">
        <v>127</v>
      </c>
      <c r="B57" s="23">
        <v>5015885</v>
      </c>
      <c r="C57" s="23">
        <v>5049837</v>
      </c>
      <c r="D57" s="23">
        <v>5037408</v>
      </c>
      <c r="E57" s="24">
        <v>5074243</v>
      </c>
      <c r="F57" s="23">
        <v>5100653</v>
      </c>
      <c r="G57" s="23">
        <v>5169151</v>
      </c>
      <c r="H57" s="23">
        <v>5278778</v>
      </c>
      <c r="I57" s="24">
        <v>5273492</v>
      </c>
      <c r="J57" s="23">
        <v>5131480</v>
      </c>
      <c r="K57" s="23">
        <v>5113298</v>
      </c>
      <c r="L57" s="23">
        <v>5116586</v>
      </c>
      <c r="M57" s="24">
        <v>5127078</v>
      </c>
      <c r="N57" s="23">
        <v>5189605</v>
      </c>
      <c r="O57" s="23">
        <v>5197690</v>
      </c>
      <c r="P57" s="23">
        <v>5123560</v>
      </c>
      <c r="Q57" s="24">
        <v>5291802</v>
      </c>
      <c r="R57" s="23">
        <v>5233128</v>
      </c>
      <c r="S57" s="23">
        <v>5264828</v>
      </c>
      <c r="T57" s="23">
        <v>5361867</v>
      </c>
      <c r="U57" s="24">
        <v>5409660</v>
      </c>
      <c r="V57" s="23">
        <v>4588019</v>
      </c>
      <c r="W57" s="23">
        <v>4639167</v>
      </c>
      <c r="X57" s="23">
        <v>4781073</v>
      </c>
      <c r="Y57" s="24">
        <v>4813652</v>
      </c>
    </row>
    <row r="58" spans="1:25" ht="13.5">
      <c r="A58" s="2" t="s">
        <v>128</v>
      </c>
      <c r="B58" s="23">
        <v>13399</v>
      </c>
      <c r="C58" s="23">
        <v>13193</v>
      </c>
      <c r="D58" s="23">
        <v>11321</v>
      </c>
      <c r="E58" s="24">
        <v>13176</v>
      </c>
      <c r="F58" s="23">
        <v>3527</v>
      </c>
      <c r="G58" s="23">
        <v>218</v>
      </c>
      <c r="H58" s="23">
        <v>616</v>
      </c>
      <c r="I58" s="24">
        <v>2328</v>
      </c>
      <c r="J58" s="23"/>
      <c r="K58" s="23"/>
      <c r="L58" s="23"/>
      <c r="M58" s="24"/>
      <c r="N58" s="23"/>
      <c r="O58" s="23"/>
      <c r="P58" s="23">
        <v>722</v>
      </c>
      <c r="Q58" s="24">
        <v>3453</v>
      </c>
      <c r="R58" s="23">
        <v>2714</v>
      </c>
      <c r="S58" s="23">
        <v>3596</v>
      </c>
      <c r="T58" s="23">
        <v>9628</v>
      </c>
      <c r="U58" s="24">
        <v>5141</v>
      </c>
      <c r="V58" s="23">
        <v>12974</v>
      </c>
      <c r="W58" s="23">
        <v>13113</v>
      </c>
      <c r="X58" s="23">
        <v>22679</v>
      </c>
      <c r="Y58" s="24">
        <v>19062</v>
      </c>
    </row>
    <row r="59" spans="1:25" ht="13.5">
      <c r="A59" s="2" t="s">
        <v>129</v>
      </c>
      <c r="B59" s="23">
        <v>153651</v>
      </c>
      <c r="C59" s="23">
        <v>156733</v>
      </c>
      <c r="D59" s="23">
        <v>163842</v>
      </c>
      <c r="E59" s="24">
        <v>159906</v>
      </c>
      <c r="F59" s="23">
        <v>159086</v>
      </c>
      <c r="G59" s="23">
        <v>164863</v>
      </c>
      <c r="H59" s="23">
        <v>172778</v>
      </c>
      <c r="I59" s="24">
        <v>174581</v>
      </c>
      <c r="J59" s="23">
        <v>163365</v>
      </c>
      <c r="K59" s="23">
        <v>159637</v>
      </c>
      <c r="L59" s="23">
        <v>164224</v>
      </c>
      <c r="M59" s="24">
        <v>161319</v>
      </c>
      <c r="N59" s="23">
        <v>169213</v>
      </c>
      <c r="O59" s="23">
        <v>158874</v>
      </c>
      <c r="P59" s="23">
        <v>122810</v>
      </c>
      <c r="Q59" s="24">
        <v>115923</v>
      </c>
      <c r="R59" s="23">
        <v>109572</v>
      </c>
      <c r="S59" s="23">
        <v>108108</v>
      </c>
      <c r="T59" s="23">
        <v>104090</v>
      </c>
      <c r="U59" s="24">
        <v>104655</v>
      </c>
      <c r="V59" s="23">
        <v>99485</v>
      </c>
      <c r="W59" s="23">
        <v>94416</v>
      </c>
      <c r="X59" s="23">
        <v>89256</v>
      </c>
      <c r="Y59" s="24">
        <v>90010</v>
      </c>
    </row>
    <row r="60" spans="1:25" ht="13.5">
      <c r="A60" s="2" t="s">
        <v>130</v>
      </c>
      <c r="B60" s="23">
        <v>17791</v>
      </c>
      <c r="C60" s="23">
        <v>17791</v>
      </c>
      <c r="D60" s="23">
        <v>17791</v>
      </c>
      <c r="E60" s="24">
        <v>17791</v>
      </c>
      <c r="F60" s="23">
        <v>17791</v>
      </c>
      <c r="G60" s="23">
        <v>17791</v>
      </c>
      <c r="H60" s="23">
        <v>17791</v>
      </c>
      <c r="I60" s="24">
        <v>17791</v>
      </c>
      <c r="J60" s="23">
        <v>17791</v>
      </c>
      <c r="K60" s="23">
        <v>17791</v>
      </c>
      <c r="L60" s="23">
        <v>17791</v>
      </c>
      <c r="M60" s="24">
        <v>17791</v>
      </c>
      <c r="N60" s="23">
        <v>17791</v>
      </c>
      <c r="O60" s="23">
        <v>17791</v>
      </c>
      <c r="P60" s="23">
        <v>46666</v>
      </c>
      <c r="Q60" s="24">
        <v>46666</v>
      </c>
      <c r="R60" s="23">
        <v>52696</v>
      </c>
      <c r="S60" s="23">
        <v>50596</v>
      </c>
      <c r="T60" s="23">
        <v>65012</v>
      </c>
      <c r="U60" s="24">
        <v>62773</v>
      </c>
      <c r="V60" s="23">
        <v>60534</v>
      </c>
      <c r="W60" s="23">
        <v>58295</v>
      </c>
      <c r="X60" s="23">
        <v>56057</v>
      </c>
      <c r="Y60" s="24">
        <v>54144</v>
      </c>
    </row>
    <row r="61" spans="1:25" ht="13.5">
      <c r="A61" s="2" t="s">
        <v>131</v>
      </c>
      <c r="B61" s="23">
        <v>542742</v>
      </c>
      <c r="C61" s="23">
        <v>546742</v>
      </c>
      <c r="D61" s="23">
        <v>549142</v>
      </c>
      <c r="E61" s="24">
        <v>552342</v>
      </c>
      <c r="F61" s="23">
        <v>564042</v>
      </c>
      <c r="G61" s="23">
        <v>566692</v>
      </c>
      <c r="H61" s="23">
        <v>570142</v>
      </c>
      <c r="I61" s="24">
        <v>577625</v>
      </c>
      <c r="J61" s="23">
        <v>589465</v>
      </c>
      <c r="K61" s="23">
        <v>597265</v>
      </c>
      <c r="L61" s="23">
        <v>605515</v>
      </c>
      <c r="M61" s="24">
        <v>608965</v>
      </c>
      <c r="N61" s="23">
        <v>624565</v>
      </c>
      <c r="O61" s="23">
        <v>634965</v>
      </c>
      <c r="P61" s="23">
        <v>638765</v>
      </c>
      <c r="Q61" s="24">
        <v>645535</v>
      </c>
      <c r="R61" s="23">
        <v>663525</v>
      </c>
      <c r="S61" s="23">
        <v>670875</v>
      </c>
      <c r="T61" s="23">
        <v>675475</v>
      </c>
      <c r="U61" s="24">
        <v>682475</v>
      </c>
      <c r="V61" s="23">
        <v>751960</v>
      </c>
      <c r="W61" s="23">
        <v>770695</v>
      </c>
      <c r="X61" s="23">
        <v>789945</v>
      </c>
      <c r="Y61" s="24">
        <v>806345</v>
      </c>
    </row>
    <row r="62" spans="1:25" ht="13.5">
      <c r="A62" s="2" t="s">
        <v>94</v>
      </c>
      <c r="B62" s="23">
        <v>14009</v>
      </c>
      <c r="C62" s="23">
        <v>17651</v>
      </c>
      <c r="D62" s="23">
        <v>17205</v>
      </c>
      <c r="E62" s="24">
        <v>20781</v>
      </c>
      <c r="F62" s="23">
        <v>24417</v>
      </c>
      <c r="G62" s="23">
        <v>28053</v>
      </c>
      <c r="H62" s="23">
        <v>31807</v>
      </c>
      <c r="I62" s="24">
        <v>11837</v>
      </c>
      <c r="J62" s="23">
        <v>40076</v>
      </c>
      <c r="K62" s="23">
        <v>43107</v>
      </c>
      <c r="L62" s="23">
        <v>46260</v>
      </c>
      <c r="M62" s="24">
        <v>15493</v>
      </c>
      <c r="N62" s="23">
        <v>52107</v>
      </c>
      <c r="O62" s="23">
        <v>56148</v>
      </c>
      <c r="P62" s="23">
        <v>46899</v>
      </c>
      <c r="Q62" s="24">
        <v>5750</v>
      </c>
      <c r="R62" s="23">
        <v>12634</v>
      </c>
      <c r="S62" s="23">
        <v>13874</v>
      </c>
      <c r="T62" s="23">
        <v>14615</v>
      </c>
      <c r="U62" s="24">
        <v>6250</v>
      </c>
      <c r="V62" s="23">
        <v>6350</v>
      </c>
      <c r="W62" s="23">
        <v>6550</v>
      </c>
      <c r="X62" s="23">
        <v>6650</v>
      </c>
      <c r="Y62" s="24">
        <v>6650</v>
      </c>
    </row>
    <row r="63" spans="1:25" ht="13.5">
      <c r="A63" s="2" t="s">
        <v>132</v>
      </c>
      <c r="B63" s="23">
        <v>741593</v>
      </c>
      <c r="C63" s="23">
        <v>752111</v>
      </c>
      <c r="D63" s="23">
        <v>759303</v>
      </c>
      <c r="E63" s="24">
        <v>763997</v>
      </c>
      <c r="F63" s="23">
        <v>768864</v>
      </c>
      <c r="G63" s="23">
        <v>777619</v>
      </c>
      <c r="H63" s="23">
        <v>793135</v>
      </c>
      <c r="I63" s="24">
        <v>808173</v>
      </c>
      <c r="J63" s="23">
        <v>910705</v>
      </c>
      <c r="K63" s="23">
        <v>924057</v>
      </c>
      <c r="L63" s="23">
        <v>927549</v>
      </c>
      <c r="M63" s="24">
        <v>938422</v>
      </c>
      <c r="N63" s="23">
        <v>969934</v>
      </c>
      <c r="O63" s="23">
        <v>980284</v>
      </c>
      <c r="P63" s="23">
        <v>1035057</v>
      </c>
      <c r="Q63" s="24">
        <v>947122</v>
      </c>
      <c r="R63" s="23">
        <v>950962</v>
      </c>
      <c r="S63" s="23">
        <v>970341</v>
      </c>
      <c r="T63" s="23">
        <v>1005581</v>
      </c>
      <c r="U63" s="24">
        <v>931697</v>
      </c>
      <c r="V63" s="23">
        <v>1894254</v>
      </c>
      <c r="W63" s="23">
        <v>1924221</v>
      </c>
      <c r="X63" s="23">
        <v>2063937</v>
      </c>
      <c r="Y63" s="24">
        <v>2093761</v>
      </c>
    </row>
    <row r="64" spans="1:25" ht="14.25" thickBot="1">
      <c r="A64" s="5" t="s">
        <v>133</v>
      </c>
      <c r="B64" s="25">
        <v>5757479</v>
      </c>
      <c r="C64" s="25">
        <v>5801948</v>
      </c>
      <c r="D64" s="25">
        <v>5796711</v>
      </c>
      <c r="E64" s="26">
        <v>5838240</v>
      </c>
      <c r="F64" s="25">
        <v>5869518</v>
      </c>
      <c r="G64" s="25">
        <v>5946770</v>
      </c>
      <c r="H64" s="25">
        <v>6071914</v>
      </c>
      <c r="I64" s="26">
        <v>6081666</v>
      </c>
      <c r="J64" s="25">
        <v>6042185</v>
      </c>
      <c r="K64" s="25">
        <v>6037356</v>
      </c>
      <c r="L64" s="25">
        <v>6044136</v>
      </c>
      <c r="M64" s="26">
        <v>6065500</v>
      </c>
      <c r="N64" s="25">
        <v>6159539</v>
      </c>
      <c r="O64" s="25">
        <v>6177975</v>
      </c>
      <c r="P64" s="25">
        <v>6158618</v>
      </c>
      <c r="Q64" s="26">
        <v>6238924</v>
      </c>
      <c r="R64" s="25">
        <v>6184091</v>
      </c>
      <c r="S64" s="25">
        <v>6235170</v>
      </c>
      <c r="T64" s="25">
        <v>6367448</v>
      </c>
      <c r="U64" s="26">
        <v>6341357</v>
      </c>
      <c r="V64" s="25">
        <v>6482273</v>
      </c>
      <c r="W64" s="25">
        <v>6563388</v>
      </c>
      <c r="X64" s="25">
        <v>6845010</v>
      </c>
      <c r="Y64" s="26">
        <v>6907414</v>
      </c>
    </row>
    <row r="65" spans="1:25" ht="14.25" thickTop="1">
      <c r="A65" s="2" t="s">
        <v>134</v>
      </c>
      <c r="B65" s="23">
        <v>626761</v>
      </c>
      <c r="C65" s="23">
        <v>626761</v>
      </c>
      <c r="D65" s="23">
        <v>626761</v>
      </c>
      <c r="E65" s="24">
        <v>626761</v>
      </c>
      <c r="F65" s="23">
        <v>626761</v>
      </c>
      <c r="G65" s="23">
        <v>626761</v>
      </c>
      <c r="H65" s="23">
        <v>626761</v>
      </c>
      <c r="I65" s="24">
        <v>626761</v>
      </c>
      <c r="J65" s="23">
        <v>626761</v>
      </c>
      <c r="K65" s="23">
        <v>626761</v>
      </c>
      <c r="L65" s="23">
        <v>626761</v>
      </c>
      <c r="M65" s="24">
        <v>626761</v>
      </c>
      <c r="N65" s="23">
        <v>626761</v>
      </c>
      <c r="O65" s="23">
        <v>626761</v>
      </c>
      <c r="P65" s="23">
        <v>626761</v>
      </c>
      <c r="Q65" s="24">
        <v>626761</v>
      </c>
      <c r="R65" s="23">
        <v>626761</v>
      </c>
      <c r="S65" s="23">
        <v>626761</v>
      </c>
      <c r="T65" s="23">
        <v>626761</v>
      </c>
      <c r="U65" s="24">
        <v>626761</v>
      </c>
      <c r="V65" s="23">
        <v>626761</v>
      </c>
      <c r="W65" s="23">
        <v>626761</v>
      </c>
      <c r="X65" s="23">
        <v>626761</v>
      </c>
      <c r="Y65" s="24">
        <v>626761</v>
      </c>
    </row>
    <row r="66" spans="1:25" ht="13.5">
      <c r="A66" s="2" t="s">
        <v>135</v>
      </c>
      <c r="B66" s="23">
        <v>498588</v>
      </c>
      <c r="C66" s="23">
        <v>498588</v>
      </c>
      <c r="D66" s="23">
        <v>498588</v>
      </c>
      <c r="E66" s="24">
        <v>498588</v>
      </c>
      <c r="F66" s="23">
        <v>498588</v>
      </c>
      <c r="G66" s="23">
        <v>498588</v>
      </c>
      <c r="H66" s="23">
        <v>498588</v>
      </c>
      <c r="I66" s="24">
        <v>498588</v>
      </c>
      <c r="J66" s="23">
        <v>498588</v>
      </c>
      <c r="K66" s="23">
        <v>498588</v>
      </c>
      <c r="L66" s="23">
        <v>498588</v>
      </c>
      <c r="M66" s="24">
        <v>498588</v>
      </c>
      <c r="N66" s="23">
        <v>498588</v>
      </c>
      <c r="O66" s="23">
        <v>498588</v>
      </c>
      <c r="P66" s="23">
        <v>498588</v>
      </c>
      <c r="Q66" s="24">
        <v>498588</v>
      </c>
      <c r="R66" s="23">
        <v>498588</v>
      </c>
      <c r="S66" s="23">
        <v>498588</v>
      </c>
      <c r="T66" s="23">
        <v>498588</v>
      </c>
      <c r="U66" s="24">
        <v>498588</v>
      </c>
      <c r="V66" s="23">
        <v>498588</v>
      </c>
      <c r="W66" s="23">
        <v>498588</v>
      </c>
      <c r="X66" s="23">
        <v>498588</v>
      </c>
      <c r="Y66" s="24">
        <v>498588</v>
      </c>
    </row>
    <row r="67" spans="1:25" ht="13.5">
      <c r="A67" s="2" t="s">
        <v>136</v>
      </c>
      <c r="B67" s="23">
        <v>-326062</v>
      </c>
      <c r="C67" s="23">
        <v>-346864</v>
      </c>
      <c r="D67" s="23">
        <v>-453431</v>
      </c>
      <c r="E67" s="24">
        <v>-441667</v>
      </c>
      <c r="F67" s="23">
        <v>-394013</v>
      </c>
      <c r="G67" s="23">
        <v>-404657</v>
      </c>
      <c r="H67" s="23">
        <v>-533586</v>
      </c>
      <c r="I67" s="24">
        <v>-463369</v>
      </c>
      <c r="J67" s="23">
        <v>-644775</v>
      </c>
      <c r="K67" s="23">
        <v>-607233</v>
      </c>
      <c r="L67" s="23">
        <v>-686305</v>
      </c>
      <c r="M67" s="24">
        <v>-512398</v>
      </c>
      <c r="N67" s="23">
        <v>-344334</v>
      </c>
      <c r="O67" s="23">
        <v>-307211</v>
      </c>
      <c r="P67" s="23">
        <v>-381541</v>
      </c>
      <c r="Q67" s="24">
        <v>-292697</v>
      </c>
      <c r="R67" s="23">
        <v>90315</v>
      </c>
      <c r="S67" s="23">
        <v>161840</v>
      </c>
      <c r="T67" s="23">
        <v>79251</v>
      </c>
      <c r="U67" s="24">
        <v>175807</v>
      </c>
      <c r="V67" s="23">
        <v>195426</v>
      </c>
      <c r="W67" s="23">
        <v>165792</v>
      </c>
      <c r="X67" s="23">
        <v>84046</v>
      </c>
      <c r="Y67" s="24">
        <v>121791</v>
      </c>
    </row>
    <row r="68" spans="1:25" ht="13.5">
      <c r="A68" s="2" t="s">
        <v>137</v>
      </c>
      <c r="B68" s="23">
        <v>-3871</v>
      </c>
      <c r="C68" s="23">
        <v>-3715</v>
      </c>
      <c r="D68" s="23">
        <v>-3682</v>
      </c>
      <c r="E68" s="24">
        <v>-3682</v>
      </c>
      <c r="F68" s="23">
        <v>-3626</v>
      </c>
      <c r="G68" s="23">
        <v>-3626</v>
      </c>
      <c r="H68" s="23">
        <v>-3626</v>
      </c>
      <c r="I68" s="24">
        <v>-3598</v>
      </c>
      <c r="J68" s="23">
        <v>-3598</v>
      </c>
      <c r="K68" s="23">
        <v>-3568</v>
      </c>
      <c r="L68" s="23">
        <v>-3568</v>
      </c>
      <c r="M68" s="24">
        <v>-3568</v>
      </c>
      <c r="N68" s="23">
        <v>-3529</v>
      </c>
      <c r="O68" s="23">
        <v>-3485</v>
      </c>
      <c r="P68" s="23">
        <v>-3485</v>
      </c>
      <c r="Q68" s="24">
        <v>-3485</v>
      </c>
      <c r="R68" s="23">
        <v>-3390</v>
      </c>
      <c r="S68" s="23">
        <v>-3390</v>
      </c>
      <c r="T68" s="23">
        <v>-3311</v>
      </c>
      <c r="U68" s="24">
        <v>-3311</v>
      </c>
      <c r="V68" s="23">
        <v>-3311</v>
      </c>
      <c r="W68" s="23">
        <v>-3232</v>
      </c>
      <c r="X68" s="23">
        <v>-3112</v>
      </c>
      <c r="Y68" s="24">
        <v>-3112</v>
      </c>
    </row>
    <row r="69" spans="1:25" ht="13.5">
      <c r="A69" s="2" t="s">
        <v>138</v>
      </c>
      <c r="B69" s="23">
        <v>795415</v>
      </c>
      <c r="C69" s="23">
        <v>774769</v>
      </c>
      <c r="D69" s="23">
        <v>668234</v>
      </c>
      <c r="E69" s="24">
        <v>679998</v>
      </c>
      <c r="F69" s="23">
        <v>727709</v>
      </c>
      <c r="G69" s="23">
        <v>717065</v>
      </c>
      <c r="H69" s="23">
        <v>588135</v>
      </c>
      <c r="I69" s="24">
        <v>658381</v>
      </c>
      <c r="J69" s="23">
        <v>476975</v>
      </c>
      <c r="K69" s="23">
        <v>514547</v>
      </c>
      <c r="L69" s="23">
        <v>435475</v>
      </c>
      <c r="M69" s="24">
        <v>609382</v>
      </c>
      <c r="N69" s="23">
        <v>777486</v>
      </c>
      <c r="O69" s="23">
        <v>814652</v>
      </c>
      <c r="P69" s="23">
        <v>740323</v>
      </c>
      <c r="Q69" s="24">
        <v>829166</v>
      </c>
      <c r="R69" s="23">
        <v>1212274</v>
      </c>
      <c r="S69" s="23">
        <v>1283800</v>
      </c>
      <c r="T69" s="23">
        <v>1201289</v>
      </c>
      <c r="U69" s="24">
        <v>1297845</v>
      </c>
      <c r="V69" s="23">
        <v>1317464</v>
      </c>
      <c r="W69" s="23">
        <v>1287909</v>
      </c>
      <c r="X69" s="23">
        <v>1206283</v>
      </c>
      <c r="Y69" s="24">
        <v>1244027</v>
      </c>
    </row>
    <row r="70" spans="1:25" ht="13.5">
      <c r="A70" s="2" t="s">
        <v>139</v>
      </c>
      <c r="B70" s="23">
        <v>28344</v>
      </c>
      <c r="C70" s="23">
        <v>27907</v>
      </c>
      <c r="D70" s="23">
        <v>23947</v>
      </c>
      <c r="E70" s="24">
        <v>27870</v>
      </c>
      <c r="F70" s="23">
        <v>7461</v>
      </c>
      <c r="G70" s="23">
        <v>463</v>
      </c>
      <c r="H70" s="23">
        <v>1304</v>
      </c>
      <c r="I70" s="24">
        <v>4926</v>
      </c>
      <c r="J70" s="23">
        <v>-6218</v>
      </c>
      <c r="K70" s="23">
        <v>-2415</v>
      </c>
      <c r="L70" s="23">
        <v>-4409</v>
      </c>
      <c r="M70" s="24">
        <v>-5368</v>
      </c>
      <c r="N70" s="23">
        <v>-2178</v>
      </c>
      <c r="O70" s="23">
        <v>-4350</v>
      </c>
      <c r="P70" s="23">
        <v>338</v>
      </c>
      <c r="Q70" s="24">
        <v>5073</v>
      </c>
      <c r="R70" s="23">
        <v>3988</v>
      </c>
      <c r="S70" s="23">
        <v>5284</v>
      </c>
      <c r="T70" s="23">
        <v>14145</v>
      </c>
      <c r="U70" s="24">
        <v>7554</v>
      </c>
      <c r="V70" s="23">
        <v>19061</v>
      </c>
      <c r="W70" s="23">
        <v>19265</v>
      </c>
      <c r="X70" s="23">
        <v>33318</v>
      </c>
      <c r="Y70" s="24">
        <v>28005</v>
      </c>
    </row>
    <row r="71" spans="1:25" ht="13.5">
      <c r="A71" s="2" t="s">
        <v>140</v>
      </c>
      <c r="B71" s="23">
        <v>28344</v>
      </c>
      <c r="C71" s="23">
        <v>27907</v>
      </c>
      <c r="D71" s="23">
        <v>23947</v>
      </c>
      <c r="E71" s="24">
        <v>27870</v>
      </c>
      <c r="F71" s="23">
        <v>7461</v>
      </c>
      <c r="G71" s="23">
        <v>463</v>
      </c>
      <c r="H71" s="23">
        <v>1304</v>
      </c>
      <c r="I71" s="24">
        <v>4926</v>
      </c>
      <c r="J71" s="23">
        <v>-6218</v>
      </c>
      <c r="K71" s="23">
        <v>-2415</v>
      </c>
      <c r="L71" s="23">
        <v>-4409</v>
      </c>
      <c r="M71" s="24">
        <v>-5368</v>
      </c>
      <c r="N71" s="23">
        <v>-2178</v>
      </c>
      <c r="O71" s="23">
        <v>-4350</v>
      </c>
      <c r="P71" s="23">
        <v>338</v>
      </c>
      <c r="Q71" s="24">
        <v>5073</v>
      </c>
      <c r="R71" s="23">
        <v>3988</v>
      </c>
      <c r="S71" s="23">
        <v>5284</v>
      </c>
      <c r="T71" s="23">
        <v>14145</v>
      </c>
      <c r="U71" s="24">
        <v>7554</v>
      </c>
      <c r="V71" s="23">
        <v>19061</v>
      </c>
      <c r="W71" s="23">
        <v>19265</v>
      </c>
      <c r="X71" s="23">
        <v>33318</v>
      </c>
      <c r="Y71" s="24">
        <v>28005</v>
      </c>
    </row>
    <row r="72" spans="1:25" ht="13.5">
      <c r="A72" s="6" t="s">
        <v>141</v>
      </c>
      <c r="B72" s="23">
        <v>823759</v>
      </c>
      <c r="C72" s="23">
        <v>802677</v>
      </c>
      <c r="D72" s="23">
        <v>692182</v>
      </c>
      <c r="E72" s="24">
        <v>707869</v>
      </c>
      <c r="F72" s="23">
        <v>735171</v>
      </c>
      <c r="G72" s="23">
        <v>717528</v>
      </c>
      <c r="H72" s="23">
        <v>589440</v>
      </c>
      <c r="I72" s="24">
        <v>663307</v>
      </c>
      <c r="J72" s="23">
        <v>470757</v>
      </c>
      <c r="K72" s="23">
        <v>512131</v>
      </c>
      <c r="L72" s="23">
        <v>431065</v>
      </c>
      <c r="M72" s="24">
        <v>604013</v>
      </c>
      <c r="N72" s="23">
        <v>775307</v>
      </c>
      <c r="O72" s="23">
        <v>810302</v>
      </c>
      <c r="P72" s="23">
        <v>740662</v>
      </c>
      <c r="Q72" s="24">
        <v>834240</v>
      </c>
      <c r="R72" s="23">
        <v>1216262</v>
      </c>
      <c r="S72" s="23">
        <v>1289084</v>
      </c>
      <c r="T72" s="23">
        <v>1215435</v>
      </c>
      <c r="U72" s="24">
        <v>1305399</v>
      </c>
      <c r="V72" s="23">
        <v>1336525</v>
      </c>
      <c r="W72" s="23">
        <v>1307174</v>
      </c>
      <c r="X72" s="23">
        <v>1239601</v>
      </c>
      <c r="Y72" s="24">
        <v>1272033</v>
      </c>
    </row>
    <row r="73" spans="1:25" ht="14.25" thickBot="1">
      <c r="A73" s="7" t="s">
        <v>142</v>
      </c>
      <c r="B73" s="23">
        <v>6581239</v>
      </c>
      <c r="C73" s="23">
        <v>6604626</v>
      </c>
      <c r="D73" s="23">
        <v>6488893</v>
      </c>
      <c r="E73" s="24">
        <v>6546110</v>
      </c>
      <c r="F73" s="23">
        <v>6604689</v>
      </c>
      <c r="G73" s="23">
        <v>6664298</v>
      </c>
      <c r="H73" s="23">
        <v>6661354</v>
      </c>
      <c r="I73" s="24">
        <v>6744973</v>
      </c>
      <c r="J73" s="23">
        <v>6512942</v>
      </c>
      <c r="K73" s="23">
        <v>6549488</v>
      </c>
      <c r="L73" s="23">
        <v>6475201</v>
      </c>
      <c r="M73" s="24">
        <v>6669514</v>
      </c>
      <c r="N73" s="23">
        <v>6934847</v>
      </c>
      <c r="O73" s="23">
        <v>6988277</v>
      </c>
      <c r="P73" s="23">
        <v>6899280</v>
      </c>
      <c r="Q73" s="24">
        <v>7073164</v>
      </c>
      <c r="R73" s="23">
        <v>7400353</v>
      </c>
      <c r="S73" s="23">
        <v>7524254</v>
      </c>
      <c r="T73" s="23">
        <v>7582883</v>
      </c>
      <c r="U73" s="24">
        <v>7646757</v>
      </c>
      <c r="V73" s="23">
        <v>7818799</v>
      </c>
      <c r="W73" s="23">
        <v>7870563</v>
      </c>
      <c r="X73" s="23">
        <v>8084612</v>
      </c>
      <c r="Y73" s="24">
        <v>8179448</v>
      </c>
    </row>
    <row r="74" spans="1:25" ht="14.25" thickTop="1">
      <c r="A74" s="8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6" ht="13.5">
      <c r="A76" s="20" t="s">
        <v>147</v>
      </c>
    </row>
    <row r="77" ht="13.5">
      <c r="A77" s="20" t="s">
        <v>148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2014-02-14T06:44:24Z</dcterms:created>
  <dcterms:modified xsi:type="dcterms:W3CDTF">2014-02-14T06:44:33Z</dcterms:modified>
  <cp:category/>
  <cp:version/>
  <cp:contentType/>
  <cp:contentStatus/>
</cp:coreProperties>
</file>