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<sst xmlns="http://schemas.openxmlformats.org/spreadsheetml/2006/main" count="675" uniqueCount="264">
  <si>
    <t>支払手形及び買掛金</t>
  </si>
  <si>
    <t>少数株主持分</t>
  </si>
  <si>
    <t>連結・貸借対照表</t>
  </si>
  <si>
    <t>累積四半期</t>
  </si>
  <si>
    <t>2013/04/01</t>
  </si>
  <si>
    <t>減価償却費</t>
  </si>
  <si>
    <t>引当金の増減額（△は減少）</t>
  </si>
  <si>
    <t>受取利息及び受取配当金</t>
  </si>
  <si>
    <t>為替差損益（△は益）</t>
  </si>
  <si>
    <t>投資有価証券評価損益（△は益）</t>
  </si>
  <si>
    <t>持分法による投資損益（△は益）</t>
  </si>
  <si>
    <t>投資有価証券売却損益（△は益）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</si>
  <si>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</si>
  <si>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</si>
  <si>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</si>
  <si>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</si>
  <si>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</si>
  <si>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</si>
  <si>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</si>
  <si>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</si>
  <si>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</si>
  <si>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</si>
  <si>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</si>
  <si>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</si>
  <si>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有価証券の償還による収入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</si>
  <si>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</si>
  <si>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</si>
  <si>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</si>
  <si>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</si>
  <si>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投資有価証券の償還による収入</t>
  </si>
  <si>
    <t>連結の範囲の変更を伴う子会社株式の取得による収入</t>
  </si>
  <si>
    <t>その他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</si>
  <si>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</si>
  <si>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</si>
  <si>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</si>
  <si>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</si>
  <si>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</si>
  <si>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</si>
  <si>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</si>
  <si>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</si>
  <si>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</si>
  <si>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その他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</si>
  <si>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</si>
  <si>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</si>
  <si>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</si>
  <si>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</si>
  <si>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</si>
  <si>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</si>
  <si>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販売費・一般管理費</t>
  </si>
  <si>
    <t>持分法による投資利益</t>
  </si>
  <si>
    <t>受取保険金及び配当金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</si>
  <si>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</si>
  <si>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</si>
  <si>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</si>
  <si>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</si>
  <si>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</si>
  <si>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</si>
  <si>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</si>
  <si>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</si>
  <si>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</si>
  <si>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</si>
  <si>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</si>
  <si>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</si>
  <si>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</si>
  <si>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</si>
  <si>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2011/06/29</t>
  </si>
  <si>
    <t>2011/03/31</t>
  </si>
  <si>
    <t>2010/03/31</t>
  </si>
  <si>
    <t>2009/06/26</t>
  </si>
  <si>
    <t>2009/03/31</t>
  </si>
  <si>
    <t>2008/03/31</t>
  </si>
  <si>
    <t>現金及び預金</t>
  </si>
  <si>
    <t>百万円</t>
  </si>
  <si>
    <t>売掛金</t>
  </si>
  <si>
    <t>有価証券</t>
  </si>
  <si>
    <t>有価証券</t>
  </si>
  <si>
    <t>商品</t>
  </si>
  <si>
    <t>原材料</t>
  </si>
  <si>
    <t>商品及び製品</t>
  </si>
  <si>
    <t>仕掛品</t>
  </si>
  <si>
    <t>貯蔵品</t>
  </si>
  <si>
    <t>原材料及び貯蔵品</t>
  </si>
  <si>
    <t>前払費用</t>
  </si>
  <si>
    <t>繰延税金資産</t>
  </si>
  <si>
    <t>その他</t>
  </si>
  <si>
    <t>その他</t>
  </si>
  <si>
    <t>貸倒引当金</t>
  </si>
  <si>
    <t>流動資産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</si>
  <si>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</si>
  <si>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</si>
  <si>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</si>
  <si>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</si>
  <si>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</si>
  <si>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</si>
  <si>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</si>
  <si>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</si>
  <si>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船舶</t>
  </si>
  <si>
    <t>船舶（純額）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</si>
  <si>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</si>
  <si>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</si>
  <si>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</si>
  <si>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</si>
  <si>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</si>
  <si>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</si>
  <si>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建設仮勘定</t>
  </si>
  <si>
    <t>その他（純額）</t>
  </si>
  <si>
    <t>有形固定資産</t>
  </si>
  <si>
    <t>有形固定資産</t>
  </si>
  <si>
    <t>商標権</t>
  </si>
  <si>
    <t>ソフトウエア</t>
  </si>
  <si>
    <t>水道施設利用権</t>
  </si>
  <si>
    <t>その他</t>
  </si>
  <si>
    <t>無形固定資産</t>
  </si>
  <si>
    <t>投資有価証券</t>
  </si>
  <si>
    <t>関係会社株式</t>
  </si>
  <si>
    <t>出資金</t>
  </si>
  <si>
    <t>長期貸付金</t>
  </si>
  <si>
    <t>従業員長期貸付金</t>
  </si>
  <si>
    <t>関係会社長期貸付金</t>
  </si>
  <si>
    <t>長期前払費用</t>
  </si>
  <si>
    <t>繰延税金資産</t>
  </si>
  <si>
    <t>投資その他の資産</t>
  </si>
  <si>
    <t>固定資産</t>
  </si>
  <si>
    <t>資産</t>
  </si>
  <si>
    <t>資産</t>
  </si>
  <si>
    <t>買掛金</t>
  </si>
  <si>
    <t>短期借入金</t>
  </si>
  <si>
    <t>1年内償還予定の社債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</si>
  <si>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</si>
  <si>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</si>
  <si>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</si>
  <si>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</si>
  <si>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</si>
  <si>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</si>
  <si>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</si>
  <si>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流動負債</t>
  </si>
  <si>
    <t>社債</t>
  </si>
  <si>
    <t>長期借入金</t>
  </si>
  <si>
    <t>関係会社長期借入金</t>
  </si>
  <si>
    <t>長期未払金</t>
  </si>
  <si>
    <t>退職給付引当金</t>
  </si>
  <si>
    <t>退職給付引当金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</si>
  <si>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</si>
  <si>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</si>
  <si>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</si>
  <si>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</si>
  <si>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</si>
  <si>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</si>
  <si>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</si>
  <si>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</si>
  <si>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</si>
  <si>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</si>
  <si>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</si>
  <si>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</si>
  <si>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</si>
  <si>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</si>
  <si>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</si>
  <si>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</si>
  <si>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</si>
  <si>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</si>
  <si>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</si>
  <si>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</si>
  <si>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</si>
  <si>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</si>
  <si>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</si>
  <si>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株式会社オリエンタルランド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</si>
  <si>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</si>
  <si>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</si>
  <si>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</si>
  <si>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</si>
  <si>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</si>
  <si>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</si>
  <si>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</si>
  <si>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</si>
  <si>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</si>
  <si>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アトラクション・ショー収入</t>
  </si>
  <si>
    <t>商品販売収入</t>
  </si>
  <si>
    <t>飲食販売収入</t>
  </si>
  <si>
    <t>その他の収入</t>
  </si>
  <si>
    <t>営業収益</t>
  </si>
  <si>
    <t>商品売上原価合計</t>
  </si>
  <si>
    <t>飲食売上原価</t>
  </si>
  <si>
    <t>人件費</t>
  </si>
  <si>
    <t>売上原価</t>
  </si>
  <si>
    <t>売上総利益</t>
  </si>
  <si>
    <t>一般管理費</t>
  </si>
  <si>
    <t>営業利益</t>
  </si>
  <si>
    <t>受取利息</t>
  </si>
  <si>
    <t>有価証券利息</t>
  </si>
  <si>
    <t>受取配当金</t>
  </si>
  <si>
    <t>受取保険金・保険配当金</t>
  </si>
  <si>
    <t>為替差益</t>
  </si>
  <si>
    <t>雑収益</t>
  </si>
  <si>
    <t>営業外収益</t>
  </si>
  <si>
    <t>営業外収益</t>
  </si>
  <si>
    <t>支払利息</t>
  </si>
  <si>
    <t>社債利息</t>
  </si>
  <si>
    <t>社債償還損</t>
  </si>
  <si>
    <t>支払手数料</t>
  </si>
  <si>
    <t>雑支出</t>
  </si>
  <si>
    <t>営業外費用</t>
  </si>
  <si>
    <t>営業外費用</t>
  </si>
  <si>
    <t>経常利益</t>
  </si>
  <si>
    <t>投資有価証券売却益</t>
  </si>
  <si>
    <t>抱合せ株式消滅差益</t>
  </si>
  <si>
    <t>特別利益</t>
  </si>
  <si>
    <t>固定資産除却損</t>
  </si>
  <si>
    <t>関係会社株式売却損</t>
  </si>
  <si>
    <t>投資有価証券評価損</t>
  </si>
  <si>
    <t>関係会社株式評価損</t>
  </si>
  <si>
    <t>減損損失</t>
  </si>
  <si>
    <t>貸倒損失</t>
  </si>
  <si>
    <t>貸倒引当金繰入額</t>
  </si>
  <si>
    <t>のれん償却額</t>
  </si>
  <si>
    <t>関係会社支援損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</si>
  <si>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</si>
  <si>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</si>
  <si>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</si>
  <si>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</si>
  <si>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</si>
  <si>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</si>
  <si>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</si>
  <si>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</si>
  <si>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</si>
  <si>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</si>
  <si>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</si>
  <si>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</si>
  <si>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</si>
  <si>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</si>
  <si>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</si>
  <si>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</si>
  <si>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</si>
  <si>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2012/11/13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</si>
  <si>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</si>
  <si>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</si>
  <si>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</si>
  <si>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</si>
  <si>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</si>
  <si>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</si>
  <si>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</si>
  <si>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2011/08/09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</si>
  <si>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</si>
  <si>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</si>
  <si>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</si>
  <si>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</si>
  <si>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</si>
  <si>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</si>
  <si>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</si>
  <si>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2010/02/10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</si>
  <si>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</si>
  <si>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</si>
  <si>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</si>
  <si>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</si>
  <si>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</si>
  <si>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</si>
  <si>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</si>
  <si>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</si>
  <si>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</si>
  <si>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</si>
  <si>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</si>
  <si>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現金及び預金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</si>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</sst>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163</v>
      </c>
      <c r="B2" s="14">
        <v>4661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HYPERLINK("http://www.kabupro.jp/mark/20140213/S10015IH.htm","四半期報告書")</f>
        <v>四半期報告書</v>
      </c>
      <c r="C4" s="15" t="str">
        <f>HYPERLINK("http://www.kabupro.jp/mark/20131113/S1000FR9.htm","四半期報告書")</f>
        <v>四半期報告書</v>
      </c>
      <c r="D4" s="15" t="str">
        <f>HYPERLINK("http://www.kabupro.jp/mark/20130813/S000E9XL.htm","四半期報告書")</f>
        <v>四半期報告書</v>
      </c>
      <c r="E4" s="15" t="str">
        <f>HYPERLINK("http://www.kabupro.jp/mark/20130627/S000DSOS.htm","有価証券報告書")</f>
        <v>有価証券報告書</v>
      </c>
      <c r="F4" s="15" t="str">
        <f>HYPERLINK("http://www.kabupro.jp/mark/20140213/S10015IH.htm","四半期報告書")</f>
        <v>四半期報告書</v>
      </c>
      <c r="G4" s="15" t="str">
        <f>HYPERLINK("http://www.kabupro.jp/mark/20131113/S1000FR9.htm","四半期報告書")</f>
        <v>四半期報告書</v>
      </c>
      <c r="H4" s="15" t="str">
        <f>HYPERLINK("http://www.kabupro.jp/mark/20130813/S000E9XL.htm","四半期報告書")</f>
        <v>四半期報告書</v>
      </c>
      <c r="I4" s="15" t="str">
        <f>HYPERLINK("http://www.kabupro.jp/mark/20130627/S000DSOS.htm","有価証券報告書")</f>
        <v>有価証券報告書</v>
      </c>
      <c r="J4" s="15" t="str">
        <f>HYPERLINK("http://www.kabupro.jp/mark/20130213/S000CTZT.htm","四半期報告書")</f>
        <v>四半期報告書</v>
      </c>
      <c r="K4" s="15" t="str">
        <f>HYPERLINK("http://www.kabupro.jp/mark/20121113/S000C9FN.htm","四半期報告書")</f>
        <v>四半期報告書</v>
      </c>
      <c r="L4" s="15" t="str">
        <f>HYPERLINK("http://www.kabupro.jp/mark/20120810/S000BPYT.htm","四半期報告書")</f>
        <v>四半期報告書</v>
      </c>
      <c r="M4" s="15" t="str">
        <f>HYPERLINK("http://www.kabupro.jp/mark/20110629/S0008PQO.htm","有価証券報告書")</f>
        <v>有価証券報告書</v>
      </c>
      <c r="N4" s="15" t="str">
        <f>HYPERLINK("http://www.kabupro.jp/mark/20120214/S000ABZF.htm","四半期報告書")</f>
        <v>四半期報告書</v>
      </c>
      <c r="O4" s="15" t="str">
        <f>HYPERLINK("http://www.kabupro.jp/mark/20111114/S0009RJ9.htm","四半期報告書")</f>
        <v>四半期報告書</v>
      </c>
      <c r="P4" s="15" t="str">
        <f>HYPERLINK("http://www.kabupro.jp/mark/20110809/S00092I0.htm","四半期報告書")</f>
        <v>四半期報告書</v>
      </c>
      <c r="Q4" s="15" t="str">
        <f>HYPERLINK("http://www.kabupro.jp/mark/20110629/S0008PQO.htm","有価証券報告書")</f>
        <v>有価証券報告書</v>
      </c>
      <c r="R4" s="15" t="str">
        <f>HYPERLINK("http://www.kabupro.jp/mark/20110214/S0007QPM.htm","四半期報告書")</f>
        <v>四半期報告書</v>
      </c>
      <c r="S4" s="15" t="str">
        <f>HYPERLINK("http://www.kabupro.jp/mark/20101112/S00073QX.htm","四半期報告書")</f>
        <v>四半期報告書</v>
      </c>
      <c r="T4" s="15" t="str">
        <f>HYPERLINK("http://www.kabupro.jp/mark/20100813/S0006LJU.htm","四半期報告書")</f>
        <v>四半期報告書</v>
      </c>
      <c r="U4" s="15" t="str">
        <f>HYPERLINK("http://www.kabupro.jp/mark/20090626/S0003H88.htm","有価証券報告書")</f>
        <v>有価証券報告書</v>
      </c>
      <c r="V4" s="15" t="str">
        <f>HYPERLINK("http://www.kabupro.jp/mark/20100210/S0005405.htm","四半期報告書")</f>
        <v>四半期報告書</v>
      </c>
      <c r="W4" s="15" t="str">
        <f>HYPERLINK("http://www.kabupro.jp/mark/20091113/S0004LI7.htm","四半期報告書")</f>
        <v>四半期報告書</v>
      </c>
      <c r="X4" s="15" t="str">
        <f>HYPERLINK("http://www.kabupro.jp/mark/20090814/S0003YL3.htm","四半期報告書")</f>
        <v>四半期報告書</v>
      </c>
      <c r="Y4" s="15" t="str">
        <f>HYPERLINK("http://www.kabupro.jp/mark/20090626/S0003H88.htm","有価証券報告書")</f>
        <v>有価証券報告書</v>
      </c>
    </row>
    <row r="5" spans="1:25" ht="14.25" thickBot="1">
      <c r="A5" s="11" t="s">
        <v>55</v>
      </c>
      <c r="B5" s="1" t="s">
        <v>223</v>
      </c>
      <c r="C5" s="1" t="s">
        <v>226</v>
      </c>
      <c r="D5" s="1" t="s">
        <v>228</v>
      </c>
      <c r="E5" s="1" t="s">
        <v>61</v>
      </c>
      <c r="F5" s="1" t="s">
        <v>223</v>
      </c>
      <c r="G5" s="1" t="s">
        <v>226</v>
      </c>
      <c r="H5" s="1" t="s">
        <v>228</v>
      </c>
      <c r="I5" s="1" t="s">
        <v>61</v>
      </c>
      <c r="J5" s="1" t="s">
        <v>230</v>
      </c>
      <c r="K5" s="1" t="s">
        <v>232</v>
      </c>
      <c r="L5" s="1" t="s">
        <v>234</v>
      </c>
      <c r="M5" s="1" t="s">
        <v>65</v>
      </c>
      <c r="N5" s="1" t="s">
        <v>236</v>
      </c>
      <c r="O5" s="1" t="s">
        <v>238</v>
      </c>
      <c r="P5" s="1" t="s">
        <v>240</v>
      </c>
      <c r="Q5" s="1" t="s">
        <v>65</v>
      </c>
      <c r="R5" s="1" t="s">
        <v>242</v>
      </c>
      <c r="S5" s="1" t="s">
        <v>244</v>
      </c>
      <c r="T5" s="1" t="s">
        <v>246</v>
      </c>
      <c r="U5" s="1" t="s">
        <v>68</v>
      </c>
      <c r="V5" s="1" t="s">
        <v>248</v>
      </c>
      <c r="W5" s="1" t="s">
        <v>250</v>
      </c>
      <c r="X5" s="1" t="s">
        <v>252</v>
      </c>
      <c r="Y5" s="1" t="s">
        <v>68</v>
      </c>
    </row>
    <row r="6" spans="1:25" ht="15" thickBot="1" thickTop="1">
      <c r="A6" s="10" t="s">
        <v>56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3</v>
      </c>
      <c r="C7" s="14" t="s">
        <v>3</v>
      </c>
      <c r="D7" s="14" t="s">
        <v>3</v>
      </c>
      <c r="E7" s="16" t="s">
        <v>62</v>
      </c>
      <c r="F7" s="14" t="s">
        <v>3</v>
      </c>
      <c r="G7" s="14" t="s">
        <v>3</v>
      </c>
      <c r="H7" s="14" t="s">
        <v>3</v>
      </c>
      <c r="I7" s="16" t="s">
        <v>62</v>
      </c>
      <c r="J7" s="14" t="s">
        <v>3</v>
      </c>
      <c r="K7" s="14" t="s">
        <v>3</v>
      </c>
      <c r="L7" s="14" t="s">
        <v>3</v>
      </c>
      <c r="M7" s="16" t="s">
        <v>62</v>
      </c>
      <c r="N7" s="14" t="s">
        <v>3</v>
      </c>
      <c r="O7" s="14" t="s">
        <v>3</v>
      </c>
      <c r="P7" s="14" t="s">
        <v>3</v>
      </c>
      <c r="Q7" s="16" t="s">
        <v>62</v>
      </c>
      <c r="R7" s="14" t="s">
        <v>3</v>
      </c>
      <c r="S7" s="14" t="s">
        <v>3</v>
      </c>
      <c r="T7" s="14" t="s">
        <v>3</v>
      </c>
      <c r="U7" s="16" t="s">
        <v>62</v>
      </c>
      <c r="V7" s="14" t="s">
        <v>3</v>
      </c>
      <c r="W7" s="14" t="s">
        <v>3</v>
      </c>
      <c r="X7" s="14" t="s">
        <v>3</v>
      </c>
      <c r="Y7" s="16" t="s">
        <v>62</v>
      </c>
    </row>
    <row r="8" spans="1:25" ht="13.5">
      <c r="A8" s="13" t="s">
        <v>58</v>
      </c>
      <c r="B8" s="1" t="s">
        <v>4</v>
      </c>
      <c r="C8" s="1" t="s">
        <v>4</v>
      </c>
      <c r="D8" s="1" t="s">
        <v>4</v>
      </c>
      <c r="E8" s="17" t="s">
        <v>169</v>
      </c>
      <c r="F8" s="1" t="s">
        <v>169</v>
      </c>
      <c r="G8" s="1" t="s">
        <v>169</v>
      </c>
      <c r="H8" s="1" t="s">
        <v>169</v>
      </c>
      <c r="I8" s="17" t="s">
        <v>170</v>
      </c>
      <c r="J8" s="1" t="s">
        <v>170</v>
      </c>
      <c r="K8" s="1" t="s">
        <v>170</v>
      </c>
      <c r="L8" s="1" t="s">
        <v>170</v>
      </c>
      <c r="M8" s="17" t="s">
        <v>171</v>
      </c>
      <c r="N8" s="1" t="s">
        <v>171</v>
      </c>
      <c r="O8" s="1" t="s">
        <v>171</v>
      </c>
      <c r="P8" s="1" t="s">
        <v>171</v>
      </c>
      <c r="Q8" s="17" t="s">
        <v>172</v>
      </c>
      <c r="R8" s="1" t="s">
        <v>172</v>
      </c>
      <c r="S8" s="1" t="s">
        <v>172</v>
      </c>
      <c r="T8" s="1" t="s">
        <v>172</v>
      </c>
      <c r="U8" s="17" t="s">
        <v>173</v>
      </c>
      <c r="V8" s="1" t="s">
        <v>173</v>
      </c>
      <c r="W8" s="1" t="s">
        <v>173</v>
      </c>
      <c r="X8" s="1" t="s">
        <v>173</v>
      </c>
      <c r="Y8" s="17" t="s">
        <v>174</v>
      </c>
    </row>
    <row r="9" spans="1:25" ht="13.5">
      <c r="A9" s="13" t="s">
        <v>59</v>
      </c>
      <c r="B9" s="1" t="s">
        <v>225</v>
      </c>
      <c r="C9" s="1" t="s">
        <v>227</v>
      </c>
      <c r="D9" s="1" t="s">
        <v>229</v>
      </c>
      <c r="E9" s="17" t="s">
        <v>63</v>
      </c>
      <c r="F9" s="1" t="s">
        <v>231</v>
      </c>
      <c r="G9" s="1" t="s">
        <v>233</v>
      </c>
      <c r="H9" s="1" t="s">
        <v>235</v>
      </c>
      <c r="I9" s="17" t="s">
        <v>64</v>
      </c>
      <c r="J9" s="1" t="s">
        <v>237</v>
      </c>
      <c r="K9" s="1" t="s">
        <v>239</v>
      </c>
      <c r="L9" s="1" t="s">
        <v>241</v>
      </c>
      <c r="M9" s="17" t="s">
        <v>66</v>
      </c>
      <c r="N9" s="1" t="s">
        <v>243</v>
      </c>
      <c r="O9" s="1" t="s">
        <v>245</v>
      </c>
      <c r="P9" s="1" t="s">
        <v>247</v>
      </c>
      <c r="Q9" s="17" t="s">
        <v>67</v>
      </c>
      <c r="R9" s="1" t="s">
        <v>249</v>
      </c>
      <c r="S9" s="1" t="s">
        <v>251</v>
      </c>
      <c r="T9" s="1" t="s">
        <v>253</v>
      </c>
      <c r="U9" s="17" t="s">
        <v>69</v>
      </c>
      <c r="V9" s="1" t="s">
        <v>255</v>
      </c>
      <c r="W9" s="1" t="s">
        <v>257</v>
      </c>
      <c r="X9" s="1" t="s">
        <v>259</v>
      </c>
      <c r="Y9" s="17" t="s">
        <v>70</v>
      </c>
    </row>
    <row r="10" spans="1:25" ht="14.25" thickBot="1">
      <c r="A10" s="13" t="s">
        <v>60</v>
      </c>
      <c r="B10" s="1" t="s">
        <v>72</v>
      </c>
      <c r="C10" s="1" t="s">
        <v>72</v>
      </c>
      <c r="D10" s="1" t="s">
        <v>72</v>
      </c>
      <c r="E10" s="17" t="s">
        <v>72</v>
      </c>
      <c r="F10" s="1" t="s">
        <v>72</v>
      </c>
      <c r="G10" s="1" t="s">
        <v>72</v>
      </c>
      <c r="H10" s="1" t="s">
        <v>72</v>
      </c>
      <c r="I10" s="17" t="s">
        <v>72</v>
      </c>
      <c r="J10" s="1" t="s">
        <v>72</v>
      </c>
      <c r="K10" s="1" t="s">
        <v>72</v>
      </c>
      <c r="L10" s="1" t="s">
        <v>72</v>
      </c>
      <c r="M10" s="17" t="s">
        <v>72</v>
      </c>
      <c r="N10" s="1" t="s">
        <v>72</v>
      </c>
      <c r="O10" s="1" t="s">
        <v>72</v>
      </c>
      <c r="P10" s="1" t="s">
        <v>72</v>
      </c>
      <c r="Q10" s="17" t="s">
        <v>72</v>
      </c>
      <c r="R10" s="1" t="s">
        <v>72</v>
      </c>
      <c r="S10" s="1" t="s">
        <v>72</v>
      </c>
      <c r="T10" s="1" t="s">
        <v>72</v>
      </c>
      <c r="U10" s="17" t="s">
        <v>72</v>
      </c>
      <c r="V10" s="1" t="s">
        <v>72</v>
      </c>
      <c r="W10" s="1" t="s">
        <v>72</v>
      </c>
      <c r="X10" s="1" t="s">
        <v>72</v>
      </c>
      <c r="Y10" s="17" t="s">
        <v>72</v>
      </c>
    </row>
    <row r="11" spans="1:25" ht="14.25" thickTop="1">
      <c r="A11" s="30" t="s">
        <v>47</v>
      </c>
      <c r="B11" s="27">
        <v>366222</v>
      </c>
      <c r="C11" s="27">
        <v>230038</v>
      </c>
      <c r="D11" s="27">
        <v>107062</v>
      </c>
      <c r="E11" s="21">
        <v>395526</v>
      </c>
      <c r="F11" s="27">
        <v>305118</v>
      </c>
      <c r="G11" s="27">
        <v>188387</v>
      </c>
      <c r="H11" s="27">
        <v>87464</v>
      </c>
      <c r="I11" s="21">
        <v>360060</v>
      </c>
      <c r="J11" s="27">
        <v>269779</v>
      </c>
      <c r="K11" s="27">
        <v>148124</v>
      </c>
      <c r="L11" s="27">
        <v>48551</v>
      </c>
      <c r="M11" s="21">
        <v>356180</v>
      </c>
      <c r="N11" s="27">
        <v>294599</v>
      </c>
      <c r="O11" s="27">
        <v>179702</v>
      </c>
      <c r="P11" s="27">
        <v>85187</v>
      </c>
      <c r="Q11" s="21">
        <v>371414</v>
      </c>
      <c r="R11" s="27">
        <v>286095</v>
      </c>
      <c r="S11" s="27">
        <v>174619</v>
      </c>
      <c r="T11" s="27">
        <v>77138</v>
      </c>
      <c r="U11" s="21">
        <v>389242</v>
      </c>
      <c r="V11" s="27">
        <v>300464</v>
      </c>
      <c r="W11" s="27">
        <v>181077</v>
      </c>
      <c r="X11" s="27">
        <v>80680</v>
      </c>
      <c r="Y11" s="21">
        <v>342421</v>
      </c>
    </row>
    <row r="12" spans="1:25" ht="13.5">
      <c r="A12" s="7" t="s">
        <v>183</v>
      </c>
      <c r="B12" s="28">
        <v>222836</v>
      </c>
      <c r="C12" s="28">
        <v>143674</v>
      </c>
      <c r="D12" s="28">
        <v>67518</v>
      </c>
      <c r="E12" s="22">
        <v>265946</v>
      </c>
      <c r="F12" s="28">
        <v>196600</v>
      </c>
      <c r="G12" s="28">
        <v>126086</v>
      </c>
      <c r="H12" s="28">
        <v>59420</v>
      </c>
      <c r="I12" s="22">
        <v>248456</v>
      </c>
      <c r="J12" s="28">
        <v>180866</v>
      </c>
      <c r="K12" s="28">
        <v>107701</v>
      </c>
      <c r="L12" s="28">
        <v>42711</v>
      </c>
      <c r="M12" s="22">
        <v>255088</v>
      </c>
      <c r="N12" s="28">
        <v>199546</v>
      </c>
      <c r="O12" s="28">
        <v>127643</v>
      </c>
      <c r="P12" s="28">
        <v>60602</v>
      </c>
      <c r="Q12" s="22">
        <v>272530</v>
      </c>
      <c r="R12" s="28">
        <v>203536</v>
      </c>
      <c r="S12" s="28">
        <v>130489</v>
      </c>
      <c r="T12" s="28">
        <v>62072</v>
      </c>
      <c r="U12" s="22">
        <v>286150</v>
      </c>
      <c r="V12" s="28">
        <v>211337</v>
      </c>
      <c r="W12" s="28">
        <v>133717</v>
      </c>
      <c r="X12" s="28">
        <v>62767</v>
      </c>
      <c r="Y12" s="22">
        <v>277873</v>
      </c>
    </row>
    <row r="13" spans="1:25" ht="13.5">
      <c r="A13" s="7" t="s">
        <v>184</v>
      </c>
      <c r="B13" s="28">
        <v>143385</v>
      </c>
      <c r="C13" s="28">
        <v>86364</v>
      </c>
      <c r="D13" s="28">
        <v>39544</v>
      </c>
      <c r="E13" s="22">
        <v>129580</v>
      </c>
      <c r="F13" s="28">
        <v>108517</v>
      </c>
      <c r="G13" s="28">
        <v>62301</v>
      </c>
      <c r="H13" s="28">
        <v>28044</v>
      </c>
      <c r="I13" s="22">
        <v>111604</v>
      </c>
      <c r="J13" s="28">
        <v>88913</v>
      </c>
      <c r="K13" s="28">
        <v>40422</v>
      </c>
      <c r="L13" s="28">
        <v>5840</v>
      </c>
      <c r="M13" s="22">
        <v>101092</v>
      </c>
      <c r="N13" s="28">
        <v>95053</v>
      </c>
      <c r="O13" s="28">
        <v>52058</v>
      </c>
      <c r="P13" s="28">
        <v>24585</v>
      </c>
      <c r="Q13" s="22">
        <v>98884</v>
      </c>
      <c r="R13" s="28">
        <v>82558</v>
      </c>
      <c r="S13" s="28">
        <v>44130</v>
      </c>
      <c r="T13" s="28">
        <v>15065</v>
      </c>
      <c r="U13" s="22">
        <v>103091</v>
      </c>
      <c r="V13" s="28">
        <v>89126</v>
      </c>
      <c r="W13" s="28">
        <v>47359</v>
      </c>
      <c r="X13" s="28">
        <v>17912</v>
      </c>
      <c r="Y13" s="22">
        <v>64547</v>
      </c>
    </row>
    <row r="14" spans="1:25" ht="13.5">
      <c r="A14" s="7" t="s">
        <v>48</v>
      </c>
      <c r="B14" s="28">
        <v>42308</v>
      </c>
      <c r="C14" s="28">
        <v>27904</v>
      </c>
      <c r="D14" s="28">
        <v>13680</v>
      </c>
      <c r="E14" s="22">
        <v>48113</v>
      </c>
      <c r="F14" s="28">
        <v>35144</v>
      </c>
      <c r="G14" s="28">
        <v>23220</v>
      </c>
      <c r="H14" s="28">
        <v>11206</v>
      </c>
      <c r="I14" s="22">
        <v>44680</v>
      </c>
      <c r="J14" s="28">
        <v>32061</v>
      </c>
      <c r="K14" s="28">
        <v>20006</v>
      </c>
      <c r="L14" s="28">
        <v>8881</v>
      </c>
      <c r="M14" s="22">
        <v>47428</v>
      </c>
      <c r="N14" s="28">
        <v>36670</v>
      </c>
      <c r="O14" s="28">
        <v>24335</v>
      </c>
      <c r="P14" s="28">
        <v>11559</v>
      </c>
      <c r="Q14" s="22">
        <v>56960</v>
      </c>
      <c r="R14" s="28">
        <v>42818</v>
      </c>
      <c r="S14" s="28">
        <v>28252</v>
      </c>
      <c r="T14" s="28">
        <v>13925</v>
      </c>
      <c r="U14" s="22">
        <v>62995</v>
      </c>
      <c r="V14" s="28">
        <v>46845</v>
      </c>
      <c r="W14" s="28">
        <v>30997</v>
      </c>
      <c r="X14" s="28">
        <v>13573</v>
      </c>
      <c r="Y14" s="22">
        <v>33403</v>
      </c>
    </row>
    <row r="15" spans="1:25" ht="14.25" thickBot="1">
      <c r="A15" s="25" t="s">
        <v>186</v>
      </c>
      <c r="B15" s="29">
        <v>101076</v>
      </c>
      <c r="C15" s="29">
        <v>58459</v>
      </c>
      <c r="D15" s="29">
        <v>25863</v>
      </c>
      <c r="E15" s="23">
        <v>81467</v>
      </c>
      <c r="F15" s="29">
        <v>73373</v>
      </c>
      <c r="G15" s="29">
        <v>39080</v>
      </c>
      <c r="H15" s="29">
        <v>16837</v>
      </c>
      <c r="I15" s="23">
        <v>66923</v>
      </c>
      <c r="J15" s="29">
        <v>56851</v>
      </c>
      <c r="K15" s="29">
        <v>20415</v>
      </c>
      <c r="L15" s="29">
        <v>-3041</v>
      </c>
      <c r="M15" s="23">
        <v>53664</v>
      </c>
      <c r="N15" s="29">
        <v>58382</v>
      </c>
      <c r="O15" s="29">
        <v>27722</v>
      </c>
      <c r="P15" s="29">
        <v>13026</v>
      </c>
      <c r="Q15" s="23">
        <v>41924</v>
      </c>
      <c r="R15" s="29">
        <v>39739</v>
      </c>
      <c r="S15" s="29">
        <v>15878</v>
      </c>
      <c r="T15" s="29">
        <v>1140</v>
      </c>
      <c r="U15" s="23">
        <v>40096</v>
      </c>
      <c r="V15" s="29">
        <v>42281</v>
      </c>
      <c r="W15" s="29">
        <v>16362</v>
      </c>
      <c r="X15" s="29">
        <v>4339</v>
      </c>
      <c r="Y15" s="23">
        <v>31144</v>
      </c>
    </row>
    <row r="16" spans="1:25" ht="14.25" thickTop="1">
      <c r="A16" s="6" t="s">
        <v>187</v>
      </c>
      <c r="B16" s="28">
        <v>272</v>
      </c>
      <c r="C16" s="28">
        <v>185</v>
      </c>
      <c r="D16" s="28">
        <v>94</v>
      </c>
      <c r="E16" s="22">
        <v>380</v>
      </c>
      <c r="F16" s="28">
        <v>275</v>
      </c>
      <c r="G16" s="28">
        <v>176</v>
      </c>
      <c r="H16" s="28">
        <v>91</v>
      </c>
      <c r="I16" s="22">
        <v>240</v>
      </c>
      <c r="J16" s="28">
        <v>146</v>
      </c>
      <c r="K16" s="28">
        <v>70</v>
      </c>
      <c r="L16" s="28">
        <v>29</v>
      </c>
      <c r="M16" s="22">
        <v>171</v>
      </c>
      <c r="N16" s="28">
        <v>123</v>
      </c>
      <c r="O16" s="28">
        <v>71</v>
      </c>
      <c r="P16" s="28">
        <v>47</v>
      </c>
      <c r="Q16" s="22">
        <v>96</v>
      </c>
      <c r="R16" s="28">
        <v>70</v>
      </c>
      <c r="S16" s="28">
        <v>44</v>
      </c>
      <c r="T16" s="28">
        <v>23</v>
      </c>
      <c r="U16" s="22">
        <v>251</v>
      </c>
      <c r="V16" s="28">
        <v>201</v>
      </c>
      <c r="W16" s="28">
        <v>116</v>
      </c>
      <c r="X16" s="28">
        <v>65</v>
      </c>
      <c r="Y16" s="22">
        <v>781</v>
      </c>
    </row>
    <row r="17" spans="1:25" ht="13.5">
      <c r="A17" s="6" t="s">
        <v>189</v>
      </c>
      <c r="B17" s="28">
        <v>458</v>
      </c>
      <c r="C17" s="28">
        <v>286</v>
      </c>
      <c r="D17" s="28">
        <v>285</v>
      </c>
      <c r="E17" s="22">
        <v>373</v>
      </c>
      <c r="F17" s="28">
        <v>370</v>
      </c>
      <c r="G17" s="28">
        <v>210</v>
      </c>
      <c r="H17" s="28">
        <v>167</v>
      </c>
      <c r="I17" s="22">
        <v>336</v>
      </c>
      <c r="J17" s="28">
        <v>336</v>
      </c>
      <c r="K17" s="28">
        <v>196</v>
      </c>
      <c r="L17" s="28">
        <v>196</v>
      </c>
      <c r="M17" s="22">
        <v>268</v>
      </c>
      <c r="N17" s="28">
        <v>263</v>
      </c>
      <c r="O17" s="28">
        <v>196</v>
      </c>
      <c r="P17" s="28">
        <v>196</v>
      </c>
      <c r="Q17" s="22">
        <v>233</v>
      </c>
      <c r="R17" s="28">
        <v>233</v>
      </c>
      <c r="S17" s="28">
        <v>187</v>
      </c>
      <c r="T17" s="28">
        <v>187</v>
      </c>
      <c r="U17" s="22">
        <v>269</v>
      </c>
      <c r="V17" s="28">
        <v>262</v>
      </c>
      <c r="W17" s="28">
        <v>208</v>
      </c>
      <c r="X17" s="28">
        <v>205</v>
      </c>
      <c r="Y17" s="22">
        <v>240</v>
      </c>
    </row>
    <row r="18" spans="1:25" ht="13.5">
      <c r="A18" s="6" t="s">
        <v>49</v>
      </c>
      <c r="B18" s="28">
        <v>102</v>
      </c>
      <c r="C18" s="28">
        <v>67</v>
      </c>
      <c r="D18" s="28">
        <v>36</v>
      </c>
      <c r="E18" s="22">
        <v>103</v>
      </c>
      <c r="F18" s="28">
        <v>97</v>
      </c>
      <c r="G18" s="28">
        <v>56</v>
      </c>
      <c r="H18" s="28">
        <v>26</v>
      </c>
      <c r="I18" s="22">
        <v>57</v>
      </c>
      <c r="J18" s="28">
        <v>46</v>
      </c>
      <c r="K18" s="28">
        <v>25</v>
      </c>
      <c r="L18" s="28">
        <v>2</v>
      </c>
      <c r="M18" s="22">
        <v>37</v>
      </c>
      <c r="N18" s="28">
        <v>64</v>
      </c>
      <c r="O18" s="28">
        <v>39</v>
      </c>
      <c r="P18" s="28">
        <v>21</v>
      </c>
      <c r="Q18" s="22">
        <v>52</v>
      </c>
      <c r="R18" s="28">
        <v>52</v>
      </c>
      <c r="S18" s="28">
        <v>37</v>
      </c>
      <c r="T18" s="28">
        <v>21</v>
      </c>
      <c r="U18" s="22">
        <v>35</v>
      </c>
      <c r="V18" s="28">
        <v>32</v>
      </c>
      <c r="W18" s="28">
        <v>14</v>
      </c>
      <c r="X18" s="28">
        <v>15</v>
      </c>
      <c r="Y18" s="22">
        <v>33</v>
      </c>
    </row>
    <row r="19" spans="1:25" ht="13.5">
      <c r="A19" s="6" t="s">
        <v>50</v>
      </c>
      <c r="B19" s="28">
        <v>371</v>
      </c>
      <c r="C19" s="28">
        <v>324</v>
      </c>
      <c r="D19" s="28">
        <v>60</v>
      </c>
      <c r="E19" s="22"/>
      <c r="F19" s="28">
        <v>329</v>
      </c>
      <c r="G19" s="28">
        <v>297</v>
      </c>
      <c r="H19" s="28">
        <v>56</v>
      </c>
      <c r="I19" s="22"/>
      <c r="J19" s="28">
        <v>284</v>
      </c>
      <c r="K19" s="28">
        <v>244</v>
      </c>
      <c r="L19" s="28">
        <v>17</v>
      </c>
      <c r="M19" s="22"/>
      <c r="N19" s="28">
        <v>314</v>
      </c>
      <c r="O19" s="28">
        <v>268</v>
      </c>
      <c r="P19" s="28">
        <v>38</v>
      </c>
      <c r="Q19" s="22"/>
      <c r="R19" s="28">
        <v>279</v>
      </c>
      <c r="S19" s="28">
        <v>245</v>
      </c>
      <c r="T19" s="28">
        <v>47</v>
      </c>
      <c r="U19" s="22"/>
      <c r="V19" s="28">
        <v>385</v>
      </c>
      <c r="W19" s="28">
        <v>277</v>
      </c>
      <c r="X19" s="28">
        <v>67</v>
      </c>
      <c r="Y19" s="22"/>
    </row>
    <row r="20" spans="1:25" ht="13.5">
      <c r="A20" s="6" t="s">
        <v>84</v>
      </c>
      <c r="B20" s="28">
        <v>763</v>
      </c>
      <c r="C20" s="28">
        <v>638</v>
      </c>
      <c r="D20" s="28">
        <v>188</v>
      </c>
      <c r="E20" s="22">
        <v>612</v>
      </c>
      <c r="F20" s="28">
        <v>511</v>
      </c>
      <c r="G20" s="28">
        <v>391</v>
      </c>
      <c r="H20" s="28">
        <v>133</v>
      </c>
      <c r="I20" s="22">
        <v>630</v>
      </c>
      <c r="J20" s="28">
        <v>495</v>
      </c>
      <c r="K20" s="28">
        <v>356</v>
      </c>
      <c r="L20" s="28">
        <v>202</v>
      </c>
      <c r="M20" s="22">
        <v>795</v>
      </c>
      <c r="N20" s="28">
        <v>684</v>
      </c>
      <c r="O20" s="28">
        <v>534</v>
      </c>
      <c r="P20" s="28">
        <v>298</v>
      </c>
      <c r="Q20" s="22">
        <v>784</v>
      </c>
      <c r="R20" s="28">
        <v>505</v>
      </c>
      <c r="S20" s="28">
        <v>413</v>
      </c>
      <c r="T20" s="28">
        <v>225</v>
      </c>
      <c r="U20" s="22">
        <v>721</v>
      </c>
      <c r="V20" s="28">
        <v>509</v>
      </c>
      <c r="W20" s="28">
        <v>421</v>
      </c>
      <c r="X20" s="28">
        <v>216</v>
      </c>
      <c r="Y20" s="22">
        <v>744</v>
      </c>
    </row>
    <row r="21" spans="1:25" ht="13.5">
      <c r="A21" s="6" t="s">
        <v>193</v>
      </c>
      <c r="B21" s="28">
        <v>1967</v>
      </c>
      <c r="C21" s="28">
        <v>1501</v>
      </c>
      <c r="D21" s="28">
        <v>665</v>
      </c>
      <c r="E21" s="22">
        <v>1848</v>
      </c>
      <c r="F21" s="28">
        <v>1584</v>
      </c>
      <c r="G21" s="28">
        <v>1132</v>
      </c>
      <c r="H21" s="28">
        <v>476</v>
      </c>
      <c r="I21" s="22">
        <v>1603</v>
      </c>
      <c r="J21" s="28">
        <v>1309</v>
      </c>
      <c r="K21" s="28">
        <v>892</v>
      </c>
      <c r="L21" s="28">
        <v>448</v>
      </c>
      <c r="M21" s="22">
        <v>1628</v>
      </c>
      <c r="N21" s="28">
        <v>1450</v>
      </c>
      <c r="O21" s="28">
        <v>1110</v>
      </c>
      <c r="P21" s="28">
        <v>601</v>
      </c>
      <c r="Q21" s="22">
        <v>1532</v>
      </c>
      <c r="R21" s="28">
        <v>1140</v>
      </c>
      <c r="S21" s="28">
        <v>928</v>
      </c>
      <c r="T21" s="28">
        <v>504</v>
      </c>
      <c r="U21" s="22">
        <v>2188</v>
      </c>
      <c r="V21" s="28">
        <v>2076</v>
      </c>
      <c r="W21" s="28">
        <v>1218</v>
      </c>
      <c r="X21" s="28">
        <v>570</v>
      </c>
      <c r="Y21" s="22">
        <v>2153</v>
      </c>
    </row>
    <row r="22" spans="1:25" ht="13.5">
      <c r="A22" s="6" t="s">
        <v>195</v>
      </c>
      <c r="B22" s="28">
        <v>938</v>
      </c>
      <c r="C22" s="28">
        <v>675</v>
      </c>
      <c r="D22" s="28">
        <v>353</v>
      </c>
      <c r="E22" s="22">
        <v>1673</v>
      </c>
      <c r="F22" s="28">
        <v>1281</v>
      </c>
      <c r="G22" s="28">
        <v>855</v>
      </c>
      <c r="H22" s="28">
        <v>431</v>
      </c>
      <c r="I22" s="22">
        <v>1857</v>
      </c>
      <c r="J22" s="28">
        <v>1364</v>
      </c>
      <c r="K22" s="28">
        <v>842</v>
      </c>
      <c r="L22" s="28">
        <v>419</v>
      </c>
      <c r="M22" s="22">
        <v>2010</v>
      </c>
      <c r="N22" s="28">
        <v>1535</v>
      </c>
      <c r="O22" s="28">
        <v>1031</v>
      </c>
      <c r="P22" s="28">
        <v>521</v>
      </c>
      <c r="Q22" s="22">
        <v>2201</v>
      </c>
      <c r="R22" s="28">
        <v>1643</v>
      </c>
      <c r="S22" s="28">
        <v>1124</v>
      </c>
      <c r="T22" s="28">
        <v>592</v>
      </c>
      <c r="U22" s="22">
        <v>2808</v>
      </c>
      <c r="V22" s="28">
        <v>2148</v>
      </c>
      <c r="W22" s="28">
        <v>1463</v>
      </c>
      <c r="X22" s="28">
        <v>763</v>
      </c>
      <c r="Y22" s="22">
        <v>4736</v>
      </c>
    </row>
    <row r="23" spans="1:25" ht="13.5">
      <c r="A23" s="6" t="s">
        <v>197</v>
      </c>
      <c r="B23" s="28">
        <v>1392</v>
      </c>
      <c r="C23" s="28">
        <v>1392</v>
      </c>
      <c r="D23" s="28"/>
      <c r="E23" s="22">
        <v>249</v>
      </c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84</v>
      </c>
      <c r="B24" s="28">
        <v>435</v>
      </c>
      <c r="C24" s="28">
        <v>304</v>
      </c>
      <c r="D24" s="28">
        <v>111</v>
      </c>
      <c r="E24" s="22">
        <v>265</v>
      </c>
      <c r="F24" s="28">
        <v>344</v>
      </c>
      <c r="G24" s="28">
        <v>216</v>
      </c>
      <c r="H24" s="28">
        <v>79</v>
      </c>
      <c r="I24" s="22">
        <v>276</v>
      </c>
      <c r="J24" s="28">
        <v>219</v>
      </c>
      <c r="K24" s="28">
        <v>106</v>
      </c>
      <c r="L24" s="28">
        <v>114</v>
      </c>
      <c r="M24" s="22">
        <v>394</v>
      </c>
      <c r="N24" s="28">
        <v>337</v>
      </c>
      <c r="O24" s="28">
        <v>253</v>
      </c>
      <c r="P24" s="28">
        <v>126</v>
      </c>
      <c r="Q24" s="22">
        <v>496</v>
      </c>
      <c r="R24" s="28">
        <v>218</v>
      </c>
      <c r="S24" s="28">
        <v>198</v>
      </c>
      <c r="T24" s="28">
        <v>171</v>
      </c>
      <c r="U24" s="22">
        <v>651</v>
      </c>
      <c r="V24" s="28">
        <v>411</v>
      </c>
      <c r="W24" s="28">
        <v>233</v>
      </c>
      <c r="X24" s="28">
        <v>136</v>
      </c>
      <c r="Y24" s="22">
        <v>1051</v>
      </c>
    </row>
    <row r="25" spans="1:25" ht="13.5">
      <c r="A25" s="6" t="s">
        <v>200</v>
      </c>
      <c r="B25" s="28">
        <v>2766</v>
      </c>
      <c r="C25" s="28">
        <v>2373</v>
      </c>
      <c r="D25" s="28">
        <v>465</v>
      </c>
      <c r="E25" s="22">
        <v>2449</v>
      </c>
      <c r="F25" s="28">
        <v>1626</v>
      </c>
      <c r="G25" s="28">
        <v>1071</v>
      </c>
      <c r="H25" s="28">
        <v>511</v>
      </c>
      <c r="I25" s="22">
        <v>2288</v>
      </c>
      <c r="J25" s="28">
        <v>1584</v>
      </c>
      <c r="K25" s="28">
        <v>949</v>
      </c>
      <c r="L25" s="28">
        <v>534</v>
      </c>
      <c r="M25" s="22">
        <v>2404</v>
      </c>
      <c r="N25" s="28">
        <v>1872</v>
      </c>
      <c r="O25" s="28">
        <v>1284</v>
      </c>
      <c r="P25" s="28">
        <v>647</v>
      </c>
      <c r="Q25" s="22">
        <v>2697</v>
      </c>
      <c r="R25" s="28">
        <v>1861</v>
      </c>
      <c r="S25" s="28">
        <v>1322</v>
      </c>
      <c r="T25" s="28">
        <v>764</v>
      </c>
      <c r="U25" s="22">
        <v>3460</v>
      </c>
      <c r="V25" s="28">
        <v>2559</v>
      </c>
      <c r="W25" s="28">
        <v>1696</v>
      </c>
      <c r="X25" s="28">
        <v>900</v>
      </c>
      <c r="Y25" s="22">
        <v>5787</v>
      </c>
    </row>
    <row r="26" spans="1:25" ht="14.25" thickBot="1">
      <c r="A26" s="25" t="s">
        <v>202</v>
      </c>
      <c r="B26" s="29">
        <v>100278</v>
      </c>
      <c r="C26" s="29">
        <v>57588</v>
      </c>
      <c r="D26" s="29">
        <v>26063</v>
      </c>
      <c r="E26" s="23">
        <v>80867</v>
      </c>
      <c r="F26" s="29">
        <v>73331</v>
      </c>
      <c r="G26" s="29">
        <v>39141</v>
      </c>
      <c r="H26" s="29">
        <v>16802</v>
      </c>
      <c r="I26" s="23">
        <v>66238</v>
      </c>
      <c r="J26" s="29">
        <v>56576</v>
      </c>
      <c r="K26" s="29">
        <v>20359</v>
      </c>
      <c r="L26" s="29">
        <v>-3127</v>
      </c>
      <c r="M26" s="23">
        <v>52887</v>
      </c>
      <c r="N26" s="29">
        <v>57961</v>
      </c>
      <c r="O26" s="29">
        <v>27548</v>
      </c>
      <c r="P26" s="29">
        <v>12980</v>
      </c>
      <c r="Q26" s="23">
        <v>40758</v>
      </c>
      <c r="R26" s="29">
        <v>39018</v>
      </c>
      <c r="S26" s="29">
        <v>15483</v>
      </c>
      <c r="T26" s="29">
        <v>881</v>
      </c>
      <c r="U26" s="23">
        <v>38824</v>
      </c>
      <c r="V26" s="29">
        <v>41798</v>
      </c>
      <c r="W26" s="29">
        <v>15884</v>
      </c>
      <c r="X26" s="29">
        <v>4009</v>
      </c>
      <c r="Y26" s="23">
        <v>27510</v>
      </c>
    </row>
    <row r="27" spans="1:25" ht="14.25" thickTop="1">
      <c r="A27" s="6" t="s">
        <v>208</v>
      </c>
      <c r="B27" s="28"/>
      <c r="C27" s="28"/>
      <c r="D27" s="28"/>
      <c r="E27" s="22"/>
      <c r="F27" s="28"/>
      <c r="G27" s="28">
        <v>80</v>
      </c>
      <c r="H27" s="28">
        <v>94</v>
      </c>
      <c r="I27" s="22"/>
      <c r="J27" s="28"/>
      <c r="K27" s="28"/>
      <c r="L27" s="28"/>
      <c r="M27" s="22">
        <v>1546</v>
      </c>
      <c r="N27" s="28"/>
      <c r="O27" s="28">
        <v>1715</v>
      </c>
      <c r="P27" s="28">
        <v>1546</v>
      </c>
      <c r="Q27" s="22"/>
      <c r="R27" s="28"/>
      <c r="S27" s="28"/>
      <c r="T27" s="28"/>
      <c r="U27" s="22">
        <v>604</v>
      </c>
      <c r="V27" s="28">
        <v>536</v>
      </c>
      <c r="W27" s="28">
        <v>502</v>
      </c>
      <c r="X27" s="28"/>
      <c r="Y27" s="22">
        <v>79</v>
      </c>
    </row>
    <row r="28" spans="1:25" ht="13.5">
      <c r="A28" s="6" t="s">
        <v>215</v>
      </c>
      <c r="B28" s="28"/>
      <c r="C28" s="28"/>
      <c r="D28" s="28"/>
      <c r="E28" s="22"/>
      <c r="F28" s="28"/>
      <c r="G28" s="28"/>
      <c r="H28" s="28"/>
      <c r="I28" s="22">
        <v>3617</v>
      </c>
      <c r="J28" s="28">
        <v>3619</v>
      </c>
      <c r="K28" s="28">
        <v>3609</v>
      </c>
      <c r="L28" s="28">
        <v>3822</v>
      </c>
      <c r="M28" s="22">
        <v>9727</v>
      </c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216</v>
      </c>
      <c r="B29" s="28"/>
      <c r="C29" s="28"/>
      <c r="D29" s="28"/>
      <c r="E29" s="22"/>
      <c r="F29" s="28"/>
      <c r="G29" s="28">
        <v>80</v>
      </c>
      <c r="H29" s="28">
        <v>94</v>
      </c>
      <c r="I29" s="22">
        <v>10948</v>
      </c>
      <c r="J29" s="28">
        <v>9938</v>
      </c>
      <c r="K29" s="28">
        <v>5747</v>
      </c>
      <c r="L29" s="28">
        <v>3822</v>
      </c>
      <c r="M29" s="22">
        <v>14803</v>
      </c>
      <c r="N29" s="28">
        <v>3488</v>
      </c>
      <c r="O29" s="28">
        <v>1877</v>
      </c>
      <c r="P29" s="28">
        <v>1709</v>
      </c>
      <c r="Q29" s="22">
        <v>2978</v>
      </c>
      <c r="R29" s="28">
        <v>2285</v>
      </c>
      <c r="S29" s="28">
        <v>11</v>
      </c>
      <c r="T29" s="28"/>
      <c r="U29" s="22">
        <v>4137</v>
      </c>
      <c r="V29" s="28">
        <v>1697</v>
      </c>
      <c r="W29" s="28">
        <v>866</v>
      </c>
      <c r="X29" s="28"/>
      <c r="Y29" s="22">
        <v>2057</v>
      </c>
    </row>
    <row r="30" spans="1:25" ht="13.5">
      <c r="A30" s="7" t="s">
        <v>217</v>
      </c>
      <c r="B30" s="28">
        <v>100278</v>
      </c>
      <c r="C30" s="28">
        <v>57588</v>
      </c>
      <c r="D30" s="28">
        <v>26063</v>
      </c>
      <c r="E30" s="22">
        <v>80867</v>
      </c>
      <c r="F30" s="28">
        <v>73331</v>
      </c>
      <c r="G30" s="28">
        <v>39061</v>
      </c>
      <c r="H30" s="28">
        <v>16708</v>
      </c>
      <c r="I30" s="22">
        <v>55289</v>
      </c>
      <c r="J30" s="28">
        <v>46638</v>
      </c>
      <c r="K30" s="28">
        <v>14612</v>
      </c>
      <c r="L30" s="28">
        <v>-6950</v>
      </c>
      <c r="M30" s="22">
        <v>38085</v>
      </c>
      <c r="N30" s="28">
        <v>54472</v>
      </c>
      <c r="O30" s="28">
        <v>25670</v>
      </c>
      <c r="P30" s="28">
        <v>11271</v>
      </c>
      <c r="Q30" s="22">
        <v>37779</v>
      </c>
      <c r="R30" s="28">
        <v>36732</v>
      </c>
      <c r="S30" s="28">
        <v>15471</v>
      </c>
      <c r="T30" s="28">
        <v>881</v>
      </c>
      <c r="U30" s="22">
        <v>34840</v>
      </c>
      <c r="V30" s="28">
        <v>40101</v>
      </c>
      <c r="W30" s="28">
        <v>15017</v>
      </c>
      <c r="X30" s="28">
        <v>4009</v>
      </c>
      <c r="Y30" s="22">
        <v>25474</v>
      </c>
    </row>
    <row r="31" spans="1:25" ht="13.5">
      <c r="A31" s="7" t="s">
        <v>218</v>
      </c>
      <c r="B31" s="28">
        <v>35357</v>
      </c>
      <c r="C31" s="28">
        <v>20144</v>
      </c>
      <c r="D31" s="28">
        <v>9875</v>
      </c>
      <c r="E31" s="22">
        <v>30050</v>
      </c>
      <c r="F31" s="28">
        <v>26040</v>
      </c>
      <c r="G31" s="28">
        <v>13251</v>
      </c>
      <c r="H31" s="28">
        <v>5600</v>
      </c>
      <c r="I31" s="22">
        <v>23218</v>
      </c>
      <c r="J31" s="28">
        <v>18725</v>
      </c>
      <c r="K31" s="28">
        <v>5424</v>
      </c>
      <c r="L31" s="28">
        <v>127</v>
      </c>
      <c r="M31" s="22">
        <v>15052</v>
      </c>
      <c r="N31" s="28">
        <v>22146</v>
      </c>
      <c r="O31" s="28">
        <v>9603</v>
      </c>
      <c r="P31" s="28">
        <v>5293</v>
      </c>
      <c r="Q31" s="22">
        <v>12436</v>
      </c>
      <c r="R31" s="28">
        <v>13450</v>
      </c>
      <c r="S31" s="28">
        <v>4642</v>
      </c>
      <c r="T31" s="28">
        <v>317</v>
      </c>
      <c r="U31" s="22">
        <v>15341</v>
      </c>
      <c r="V31" s="28">
        <v>16546</v>
      </c>
      <c r="W31" s="28">
        <v>6397</v>
      </c>
      <c r="X31" s="28">
        <v>2296</v>
      </c>
      <c r="Y31" s="22">
        <v>10491</v>
      </c>
    </row>
    <row r="32" spans="1:25" ht="13.5">
      <c r="A32" s="7" t="s">
        <v>219</v>
      </c>
      <c r="B32" s="28">
        <v>1905</v>
      </c>
      <c r="C32" s="28">
        <v>1497</v>
      </c>
      <c r="D32" s="28">
        <v>-88</v>
      </c>
      <c r="E32" s="22">
        <v>-667</v>
      </c>
      <c r="F32" s="28">
        <v>422</v>
      </c>
      <c r="G32" s="28">
        <v>274</v>
      </c>
      <c r="H32" s="28">
        <v>-550</v>
      </c>
      <c r="I32" s="22">
        <v>-34</v>
      </c>
      <c r="J32" s="28">
        <v>839</v>
      </c>
      <c r="K32" s="28">
        <v>516</v>
      </c>
      <c r="L32" s="28">
        <v>-3272</v>
      </c>
      <c r="M32" s="22">
        <v>135</v>
      </c>
      <c r="N32" s="28">
        <v>-939</v>
      </c>
      <c r="O32" s="28">
        <v>2</v>
      </c>
      <c r="P32" s="28">
        <v>-237</v>
      </c>
      <c r="Q32" s="22">
        <v>-83</v>
      </c>
      <c r="R32" s="28">
        <v>-2014</v>
      </c>
      <c r="S32" s="28">
        <v>1261</v>
      </c>
      <c r="T32" s="28">
        <v>104</v>
      </c>
      <c r="U32" s="22">
        <v>1537</v>
      </c>
      <c r="V32" s="28">
        <v>-317</v>
      </c>
      <c r="W32" s="28">
        <v>-171</v>
      </c>
      <c r="X32" s="28">
        <v>-330</v>
      </c>
      <c r="Y32" s="22">
        <v>247</v>
      </c>
    </row>
    <row r="33" spans="1:25" ht="13.5">
      <c r="A33" s="7" t="s">
        <v>220</v>
      </c>
      <c r="B33" s="28">
        <v>37262</v>
      </c>
      <c r="C33" s="28">
        <v>21641</v>
      </c>
      <c r="D33" s="28">
        <v>9787</v>
      </c>
      <c r="E33" s="22">
        <v>29382</v>
      </c>
      <c r="F33" s="28">
        <v>26463</v>
      </c>
      <c r="G33" s="28">
        <v>13525</v>
      </c>
      <c r="H33" s="28">
        <v>5049</v>
      </c>
      <c r="I33" s="22">
        <v>23183</v>
      </c>
      <c r="J33" s="28">
        <v>19565</v>
      </c>
      <c r="K33" s="28">
        <v>5940</v>
      </c>
      <c r="L33" s="28">
        <v>-3145</v>
      </c>
      <c r="M33" s="22">
        <v>15188</v>
      </c>
      <c r="N33" s="28">
        <v>21207</v>
      </c>
      <c r="O33" s="28">
        <v>9605</v>
      </c>
      <c r="P33" s="28">
        <v>5055</v>
      </c>
      <c r="Q33" s="22">
        <v>12353</v>
      </c>
      <c r="R33" s="28">
        <v>11435</v>
      </c>
      <c r="S33" s="28">
        <v>5904</v>
      </c>
      <c r="T33" s="28">
        <v>421</v>
      </c>
      <c r="U33" s="22">
        <v>16878</v>
      </c>
      <c r="V33" s="28">
        <v>16228</v>
      </c>
      <c r="W33" s="28">
        <v>6225</v>
      </c>
      <c r="X33" s="28">
        <v>1966</v>
      </c>
      <c r="Y33" s="22">
        <v>10739</v>
      </c>
    </row>
    <row r="34" spans="1:25" ht="13.5">
      <c r="A34" s="7" t="s">
        <v>51</v>
      </c>
      <c r="B34" s="28">
        <v>63015</v>
      </c>
      <c r="C34" s="28">
        <v>35947</v>
      </c>
      <c r="D34" s="28">
        <v>16276</v>
      </c>
      <c r="E34" s="22">
        <v>51484</v>
      </c>
      <c r="F34" s="28">
        <v>46868</v>
      </c>
      <c r="G34" s="28">
        <v>25536</v>
      </c>
      <c r="H34" s="28">
        <v>11658</v>
      </c>
      <c r="I34" s="22">
        <v>32105</v>
      </c>
      <c r="J34" s="28">
        <v>27073</v>
      </c>
      <c r="K34" s="28">
        <v>8671</v>
      </c>
      <c r="L34" s="28">
        <v>-3804</v>
      </c>
      <c r="M34" s="22">
        <v>22897</v>
      </c>
      <c r="N34" s="28">
        <v>33265</v>
      </c>
      <c r="O34" s="28">
        <v>16064</v>
      </c>
      <c r="P34" s="28">
        <v>6215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7" t="s">
        <v>52</v>
      </c>
      <c r="B35" s="28"/>
      <c r="C35" s="28"/>
      <c r="D35" s="28"/>
      <c r="E35" s="22"/>
      <c r="F35" s="28"/>
      <c r="G35" s="28"/>
      <c r="H35" s="28"/>
      <c r="I35" s="22">
        <v>-8</v>
      </c>
      <c r="J35" s="28">
        <v>-6</v>
      </c>
      <c r="K35" s="28">
        <v>-4</v>
      </c>
      <c r="L35" s="28">
        <v>-1</v>
      </c>
      <c r="M35" s="22">
        <v>-10</v>
      </c>
      <c r="N35" s="28">
        <v>-7</v>
      </c>
      <c r="O35" s="28">
        <v>-5</v>
      </c>
      <c r="P35" s="28">
        <v>0</v>
      </c>
      <c r="Q35" s="22">
        <v>0</v>
      </c>
      <c r="R35" s="28">
        <v>0</v>
      </c>
      <c r="S35" s="28">
        <v>0</v>
      </c>
      <c r="T35" s="28">
        <v>0</v>
      </c>
      <c r="U35" s="22">
        <v>-126</v>
      </c>
      <c r="V35" s="28">
        <v>-27</v>
      </c>
      <c r="W35" s="28">
        <v>-13</v>
      </c>
      <c r="X35" s="28">
        <v>-12</v>
      </c>
      <c r="Y35" s="22">
        <v>4</v>
      </c>
    </row>
    <row r="36" spans="1:25" ht="14.25" thickBot="1">
      <c r="A36" s="7" t="s">
        <v>221</v>
      </c>
      <c r="B36" s="28">
        <v>63015</v>
      </c>
      <c r="C36" s="28">
        <v>35947</v>
      </c>
      <c r="D36" s="28">
        <v>16276</v>
      </c>
      <c r="E36" s="22">
        <v>51484</v>
      </c>
      <c r="F36" s="28">
        <v>46868</v>
      </c>
      <c r="G36" s="28">
        <v>25536</v>
      </c>
      <c r="H36" s="28">
        <v>11658</v>
      </c>
      <c r="I36" s="22">
        <v>32113</v>
      </c>
      <c r="J36" s="28">
        <v>27079</v>
      </c>
      <c r="K36" s="28">
        <v>8675</v>
      </c>
      <c r="L36" s="28">
        <v>-3803</v>
      </c>
      <c r="M36" s="22">
        <v>22907</v>
      </c>
      <c r="N36" s="28">
        <v>33272</v>
      </c>
      <c r="O36" s="28">
        <v>16069</v>
      </c>
      <c r="P36" s="28">
        <v>6216</v>
      </c>
      <c r="Q36" s="22">
        <v>25427</v>
      </c>
      <c r="R36" s="28">
        <v>25296</v>
      </c>
      <c r="S36" s="28">
        <v>9566</v>
      </c>
      <c r="T36" s="28">
        <v>460</v>
      </c>
      <c r="U36" s="22">
        <v>18089</v>
      </c>
      <c r="V36" s="28">
        <v>23899</v>
      </c>
      <c r="W36" s="28">
        <v>8806</v>
      </c>
      <c r="X36" s="28">
        <v>2055</v>
      </c>
      <c r="Y36" s="22">
        <v>14730</v>
      </c>
    </row>
    <row r="37" spans="1:25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ht="13.5">
      <c r="A39" s="20" t="s">
        <v>167</v>
      </c>
    </row>
    <row r="40" ht="13.5">
      <c r="A40" s="20" t="s">
        <v>168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163</v>
      </c>
      <c r="B2" s="14">
        <v>4661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54</v>
      </c>
      <c r="B4" s="15" t="str">
        <f>HYPERLINK("http://www.kabupro.jp/mark/20131113/S1000FR9.htm","四半期報告書")</f>
        <v>四半期報告書</v>
      </c>
      <c r="C4" s="15" t="str">
        <f>HYPERLINK("http://www.kabupro.jp/mark/20130627/S000DSOS.htm","有価証券報告書")</f>
        <v>有価証券報告書</v>
      </c>
      <c r="D4" s="15" t="str">
        <f>HYPERLINK("http://www.kabupro.jp/mark/20131113/S1000FR9.htm","四半期報告書")</f>
        <v>四半期報告書</v>
      </c>
      <c r="E4" s="15" t="str">
        <f>HYPERLINK("http://www.kabupro.jp/mark/20130627/S000DSOS.htm","有価証券報告書")</f>
        <v>有価証券報告書</v>
      </c>
      <c r="F4" s="15" t="str">
        <f>HYPERLINK("http://www.kabupro.jp/mark/20121113/S000C9FN.htm","四半期報告書")</f>
        <v>四半期報告書</v>
      </c>
      <c r="G4" s="15" t="str">
        <f>HYPERLINK("http://www.kabupro.jp/mark/20110629/S0008PQO.htm","有価証券報告書")</f>
        <v>有価証券報告書</v>
      </c>
      <c r="H4" s="15" t="str">
        <f>HYPERLINK("http://www.kabupro.jp/mark/20110214/S0007QPM.htm","四半期報告書")</f>
        <v>四半期報告書</v>
      </c>
      <c r="I4" s="15" t="str">
        <f>HYPERLINK("http://www.kabupro.jp/mark/20111114/S0009RJ9.htm","四半期報告書")</f>
        <v>四半期報告書</v>
      </c>
      <c r="J4" s="15" t="str">
        <f>HYPERLINK("http://www.kabupro.jp/mark/20100813/S0006LJU.htm","四半期報告書")</f>
        <v>四半期報告書</v>
      </c>
      <c r="K4" s="15" t="str">
        <f>HYPERLINK("http://www.kabupro.jp/mark/20110629/S0008PQO.htm","有価証券報告書")</f>
        <v>有価証券報告書</v>
      </c>
      <c r="L4" s="15" t="str">
        <f>HYPERLINK("http://www.kabupro.jp/mark/20110214/S0007QPM.htm","四半期報告書")</f>
        <v>四半期報告書</v>
      </c>
      <c r="M4" s="15" t="str">
        <f>HYPERLINK("http://www.kabupro.jp/mark/20101112/S00073QX.htm","四半期報告書")</f>
        <v>四半期報告書</v>
      </c>
      <c r="N4" s="15" t="str">
        <f>HYPERLINK("http://www.kabupro.jp/mark/20100813/S0006LJU.htm","四半期報告書")</f>
        <v>四半期報告書</v>
      </c>
      <c r="O4" s="15" t="str">
        <f>HYPERLINK("http://www.kabupro.jp/mark/20090626/S0003H88.htm","有価証券報告書")</f>
        <v>有価証券報告書</v>
      </c>
      <c r="P4" s="15" t="str">
        <f>HYPERLINK("http://www.kabupro.jp/mark/20100210/S0005405.htm","四半期報告書")</f>
        <v>四半期報告書</v>
      </c>
      <c r="Q4" s="15" t="str">
        <f>HYPERLINK("http://www.kabupro.jp/mark/20091113/S0004LI7.htm","四半期報告書")</f>
        <v>四半期報告書</v>
      </c>
      <c r="R4" s="15" t="str">
        <f>HYPERLINK("http://www.kabupro.jp/mark/20090814/S0003YL3.htm","四半期報告書")</f>
        <v>四半期報告書</v>
      </c>
      <c r="S4" s="15" t="str">
        <f>HYPERLINK("http://www.kabupro.jp/mark/20090626/S0003H88.htm","有価証券報告書")</f>
        <v>有価証券報告書</v>
      </c>
    </row>
    <row r="5" spans="1:19" ht="14.25" thickBot="1">
      <c r="A5" s="11" t="s">
        <v>55</v>
      </c>
      <c r="B5" s="1" t="s">
        <v>226</v>
      </c>
      <c r="C5" s="1" t="s">
        <v>61</v>
      </c>
      <c r="D5" s="1" t="s">
        <v>226</v>
      </c>
      <c r="E5" s="1" t="s">
        <v>61</v>
      </c>
      <c r="F5" s="1" t="s">
        <v>232</v>
      </c>
      <c r="G5" s="1" t="s">
        <v>65</v>
      </c>
      <c r="H5" s="1" t="s">
        <v>242</v>
      </c>
      <c r="I5" s="1" t="s">
        <v>238</v>
      </c>
      <c r="J5" s="1" t="s">
        <v>246</v>
      </c>
      <c r="K5" s="1" t="s">
        <v>65</v>
      </c>
      <c r="L5" s="1" t="s">
        <v>242</v>
      </c>
      <c r="M5" s="1" t="s">
        <v>244</v>
      </c>
      <c r="N5" s="1" t="s">
        <v>246</v>
      </c>
      <c r="O5" s="1" t="s">
        <v>68</v>
      </c>
      <c r="P5" s="1" t="s">
        <v>248</v>
      </c>
      <c r="Q5" s="1" t="s">
        <v>250</v>
      </c>
      <c r="R5" s="1" t="s">
        <v>252</v>
      </c>
      <c r="S5" s="1" t="s">
        <v>68</v>
      </c>
    </row>
    <row r="6" spans="1:19" ht="15" thickBot="1" thickTop="1">
      <c r="A6" s="10" t="s">
        <v>56</v>
      </c>
      <c r="B6" s="18" t="s">
        <v>46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57</v>
      </c>
      <c r="B7" s="14" t="s">
        <v>3</v>
      </c>
      <c r="C7" s="16" t="s">
        <v>62</v>
      </c>
      <c r="D7" s="14" t="s">
        <v>3</v>
      </c>
      <c r="E7" s="16" t="s">
        <v>62</v>
      </c>
      <c r="F7" s="14" t="s">
        <v>3</v>
      </c>
      <c r="G7" s="16" t="s">
        <v>62</v>
      </c>
      <c r="H7" s="14" t="s">
        <v>3</v>
      </c>
      <c r="I7" s="14" t="s">
        <v>3</v>
      </c>
      <c r="J7" s="14" t="s">
        <v>3</v>
      </c>
      <c r="K7" s="16" t="s">
        <v>62</v>
      </c>
      <c r="L7" s="14" t="s">
        <v>3</v>
      </c>
      <c r="M7" s="14" t="s">
        <v>3</v>
      </c>
      <c r="N7" s="14" t="s">
        <v>3</v>
      </c>
      <c r="O7" s="16" t="s">
        <v>62</v>
      </c>
      <c r="P7" s="14" t="s">
        <v>3</v>
      </c>
      <c r="Q7" s="14" t="s">
        <v>3</v>
      </c>
      <c r="R7" s="14" t="s">
        <v>3</v>
      </c>
      <c r="S7" s="16" t="s">
        <v>62</v>
      </c>
    </row>
    <row r="8" spans="1:19" ht="13.5">
      <c r="A8" s="13" t="s">
        <v>58</v>
      </c>
      <c r="B8" s="1" t="s">
        <v>4</v>
      </c>
      <c r="C8" s="17" t="s">
        <v>169</v>
      </c>
      <c r="D8" s="1" t="s">
        <v>169</v>
      </c>
      <c r="E8" s="17" t="s">
        <v>170</v>
      </c>
      <c r="F8" s="1" t="s">
        <v>170</v>
      </c>
      <c r="G8" s="17" t="s">
        <v>171</v>
      </c>
      <c r="H8" s="1" t="s">
        <v>171</v>
      </c>
      <c r="I8" s="1" t="s">
        <v>171</v>
      </c>
      <c r="J8" s="1" t="s">
        <v>171</v>
      </c>
      <c r="K8" s="17" t="s">
        <v>172</v>
      </c>
      <c r="L8" s="1" t="s">
        <v>172</v>
      </c>
      <c r="M8" s="1" t="s">
        <v>172</v>
      </c>
      <c r="N8" s="1" t="s">
        <v>172</v>
      </c>
      <c r="O8" s="17" t="s">
        <v>173</v>
      </c>
      <c r="P8" s="1" t="s">
        <v>173</v>
      </c>
      <c r="Q8" s="1" t="s">
        <v>173</v>
      </c>
      <c r="R8" s="1" t="s">
        <v>173</v>
      </c>
      <c r="S8" s="17" t="s">
        <v>174</v>
      </c>
    </row>
    <row r="9" spans="1:19" ht="13.5">
      <c r="A9" s="13" t="s">
        <v>59</v>
      </c>
      <c r="B9" s="1" t="s">
        <v>227</v>
      </c>
      <c r="C9" s="17" t="s">
        <v>63</v>
      </c>
      <c r="D9" s="1" t="s">
        <v>233</v>
      </c>
      <c r="E9" s="17" t="s">
        <v>64</v>
      </c>
      <c r="F9" s="1" t="s">
        <v>239</v>
      </c>
      <c r="G9" s="17" t="s">
        <v>66</v>
      </c>
      <c r="H9" s="1" t="s">
        <v>243</v>
      </c>
      <c r="I9" s="1" t="s">
        <v>245</v>
      </c>
      <c r="J9" s="1" t="s">
        <v>247</v>
      </c>
      <c r="K9" s="17" t="s">
        <v>67</v>
      </c>
      <c r="L9" s="1" t="s">
        <v>249</v>
      </c>
      <c r="M9" s="1" t="s">
        <v>251</v>
      </c>
      <c r="N9" s="1" t="s">
        <v>253</v>
      </c>
      <c r="O9" s="17" t="s">
        <v>69</v>
      </c>
      <c r="P9" s="1" t="s">
        <v>255</v>
      </c>
      <c r="Q9" s="1" t="s">
        <v>257</v>
      </c>
      <c r="R9" s="1" t="s">
        <v>259</v>
      </c>
      <c r="S9" s="17" t="s">
        <v>70</v>
      </c>
    </row>
    <row r="10" spans="1:19" ht="14.25" thickBot="1">
      <c r="A10" s="13" t="s">
        <v>60</v>
      </c>
      <c r="B10" s="1" t="s">
        <v>72</v>
      </c>
      <c r="C10" s="17" t="s">
        <v>72</v>
      </c>
      <c r="D10" s="1" t="s">
        <v>72</v>
      </c>
      <c r="E10" s="17" t="s">
        <v>72</v>
      </c>
      <c r="F10" s="1" t="s">
        <v>72</v>
      </c>
      <c r="G10" s="17" t="s">
        <v>72</v>
      </c>
      <c r="H10" s="1" t="s">
        <v>72</v>
      </c>
      <c r="I10" s="1" t="s">
        <v>72</v>
      </c>
      <c r="J10" s="1" t="s">
        <v>72</v>
      </c>
      <c r="K10" s="17" t="s">
        <v>72</v>
      </c>
      <c r="L10" s="1" t="s">
        <v>72</v>
      </c>
      <c r="M10" s="1" t="s">
        <v>72</v>
      </c>
      <c r="N10" s="1" t="s">
        <v>72</v>
      </c>
      <c r="O10" s="17" t="s">
        <v>72</v>
      </c>
      <c r="P10" s="1" t="s">
        <v>72</v>
      </c>
      <c r="Q10" s="1" t="s">
        <v>72</v>
      </c>
      <c r="R10" s="1" t="s">
        <v>72</v>
      </c>
      <c r="S10" s="17" t="s">
        <v>72</v>
      </c>
    </row>
    <row r="11" spans="1:19" ht="14.25" thickTop="1">
      <c r="A11" s="26" t="s">
        <v>217</v>
      </c>
      <c r="B11" s="27">
        <v>57588</v>
      </c>
      <c r="C11" s="21">
        <v>80867</v>
      </c>
      <c r="D11" s="27">
        <v>39061</v>
      </c>
      <c r="E11" s="21">
        <v>55289</v>
      </c>
      <c r="F11" s="27">
        <v>14612</v>
      </c>
      <c r="G11" s="21">
        <v>38085</v>
      </c>
      <c r="H11" s="27">
        <v>54472</v>
      </c>
      <c r="I11" s="27">
        <v>25670</v>
      </c>
      <c r="J11" s="27">
        <v>11271</v>
      </c>
      <c r="K11" s="21">
        <v>37779</v>
      </c>
      <c r="L11" s="27">
        <v>36732</v>
      </c>
      <c r="M11" s="27">
        <v>15471</v>
      </c>
      <c r="N11" s="27">
        <v>881</v>
      </c>
      <c r="O11" s="21">
        <v>34840</v>
      </c>
      <c r="P11" s="27">
        <v>40101</v>
      </c>
      <c r="Q11" s="27">
        <v>15017</v>
      </c>
      <c r="R11" s="27">
        <v>4009</v>
      </c>
      <c r="S11" s="21">
        <v>25474</v>
      </c>
    </row>
    <row r="12" spans="1:19" ht="13.5">
      <c r="A12" s="6" t="s">
        <v>5</v>
      </c>
      <c r="B12" s="28">
        <v>18200</v>
      </c>
      <c r="C12" s="22">
        <v>36131</v>
      </c>
      <c r="D12" s="28">
        <v>17895</v>
      </c>
      <c r="E12" s="22">
        <v>41944</v>
      </c>
      <c r="F12" s="28">
        <v>20642</v>
      </c>
      <c r="G12" s="22">
        <v>42286</v>
      </c>
      <c r="H12" s="28">
        <v>31429</v>
      </c>
      <c r="I12" s="28">
        <v>20755</v>
      </c>
      <c r="J12" s="28">
        <v>10222</v>
      </c>
      <c r="K12" s="22">
        <v>46694</v>
      </c>
      <c r="L12" s="28">
        <v>35171</v>
      </c>
      <c r="M12" s="28">
        <v>23637</v>
      </c>
      <c r="N12" s="28">
        <v>11987</v>
      </c>
      <c r="O12" s="22">
        <v>49733</v>
      </c>
      <c r="P12" s="28">
        <v>36306</v>
      </c>
      <c r="Q12" s="28">
        <v>23528</v>
      </c>
      <c r="R12" s="28">
        <v>11613</v>
      </c>
      <c r="S12" s="22">
        <v>43623</v>
      </c>
    </row>
    <row r="13" spans="1:19" ht="13.5">
      <c r="A13" s="6" t="s">
        <v>213</v>
      </c>
      <c r="B13" s="28">
        <v>123</v>
      </c>
      <c r="C13" s="22"/>
      <c r="D13" s="28"/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>
        <v>1908</v>
      </c>
      <c r="P13" s="28">
        <v>98</v>
      </c>
      <c r="Q13" s="28">
        <v>65</v>
      </c>
      <c r="R13" s="28">
        <v>32</v>
      </c>
      <c r="S13" s="22">
        <v>154</v>
      </c>
    </row>
    <row r="14" spans="1:19" ht="13.5">
      <c r="A14" s="6" t="s">
        <v>6</v>
      </c>
      <c r="B14" s="28">
        <v>-2276</v>
      </c>
      <c r="C14" s="22">
        <v>-166</v>
      </c>
      <c r="D14" s="28">
        <v>-11</v>
      </c>
      <c r="E14" s="22">
        <v>-2685</v>
      </c>
      <c r="F14" s="28">
        <v>-2080</v>
      </c>
      <c r="G14" s="22">
        <v>3877</v>
      </c>
      <c r="H14" s="28">
        <v>357</v>
      </c>
      <c r="I14" s="28">
        <v>249</v>
      </c>
      <c r="J14" s="28">
        <v>130</v>
      </c>
      <c r="K14" s="22">
        <v>537</v>
      </c>
      <c r="L14" s="28">
        <v>2488</v>
      </c>
      <c r="M14" s="28">
        <v>300</v>
      </c>
      <c r="N14" s="28">
        <v>145</v>
      </c>
      <c r="O14" s="22">
        <v>316</v>
      </c>
      <c r="P14" s="28">
        <v>1054</v>
      </c>
      <c r="Q14" s="28">
        <v>225</v>
      </c>
      <c r="R14" s="28">
        <v>72</v>
      </c>
      <c r="S14" s="22">
        <v>9</v>
      </c>
    </row>
    <row r="15" spans="1:19" ht="13.5">
      <c r="A15" s="6" t="s">
        <v>7</v>
      </c>
      <c r="B15" s="28">
        <v>-471</v>
      </c>
      <c r="C15" s="22">
        <v>-753</v>
      </c>
      <c r="D15" s="28">
        <v>-387</v>
      </c>
      <c r="E15" s="22">
        <v>-577</v>
      </c>
      <c r="F15" s="28">
        <v>-266</v>
      </c>
      <c r="G15" s="22">
        <v>-439</v>
      </c>
      <c r="H15" s="28">
        <v>-387</v>
      </c>
      <c r="I15" s="28">
        <v>-267</v>
      </c>
      <c r="J15" s="28">
        <v>-243</v>
      </c>
      <c r="K15" s="22">
        <v>-330</v>
      </c>
      <c r="L15" s="28">
        <v>-303</v>
      </c>
      <c r="M15" s="28">
        <v>-232</v>
      </c>
      <c r="N15" s="28">
        <v>-210</v>
      </c>
      <c r="O15" s="22">
        <v>-520</v>
      </c>
      <c r="P15" s="28">
        <v>-464</v>
      </c>
      <c r="Q15" s="28">
        <v>-325</v>
      </c>
      <c r="R15" s="28">
        <v>-271</v>
      </c>
      <c r="S15" s="22">
        <v>-1021</v>
      </c>
    </row>
    <row r="16" spans="1:19" ht="13.5">
      <c r="A16" s="6" t="s">
        <v>195</v>
      </c>
      <c r="B16" s="28">
        <v>675</v>
      </c>
      <c r="C16" s="22">
        <v>1673</v>
      </c>
      <c r="D16" s="28">
        <v>855</v>
      </c>
      <c r="E16" s="22">
        <v>1857</v>
      </c>
      <c r="F16" s="28">
        <v>842</v>
      </c>
      <c r="G16" s="22">
        <v>2010</v>
      </c>
      <c r="H16" s="28">
        <v>1535</v>
      </c>
      <c r="I16" s="28">
        <v>1031</v>
      </c>
      <c r="J16" s="28">
        <v>521</v>
      </c>
      <c r="K16" s="22">
        <v>2201</v>
      </c>
      <c r="L16" s="28">
        <v>1643</v>
      </c>
      <c r="M16" s="28">
        <v>1124</v>
      </c>
      <c r="N16" s="28">
        <v>592</v>
      </c>
      <c r="O16" s="22">
        <v>2808</v>
      </c>
      <c r="P16" s="28">
        <v>2148</v>
      </c>
      <c r="Q16" s="28">
        <v>1463</v>
      </c>
      <c r="R16" s="28">
        <v>763</v>
      </c>
      <c r="S16" s="22">
        <v>4736</v>
      </c>
    </row>
    <row r="17" spans="1:19" ht="13.5">
      <c r="A17" s="6" t="s">
        <v>8</v>
      </c>
      <c r="B17" s="28">
        <v>-5</v>
      </c>
      <c r="C17" s="22">
        <v>19</v>
      </c>
      <c r="D17" s="28">
        <v>-4</v>
      </c>
      <c r="E17" s="22">
        <v>4</v>
      </c>
      <c r="F17" s="28">
        <v>-7</v>
      </c>
      <c r="G17" s="22">
        <v>-11</v>
      </c>
      <c r="H17" s="28">
        <v>-5</v>
      </c>
      <c r="I17" s="28">
        <v>-9</v>
      </c>
      <c r="J17" s="28">
        <v>-4</v>
      </c>
      <c r="K17" s="22">
        <v>-25</v>
      </c>
      <c r="L17" s="28">
        <v>-4</v>
      </c>
      <c r="M17" s="28">
        <v>-4</v>
      </c>
      <c r="N17" s="28">
        <v>1</v>
      </c>
      <c r="O17" s="22">
        <v>0</v>
      </c>
      <c r="P17" s="28">
        <v>0</v>
      </c>
      <c r="Q17" s="28">
        <v>0</v>
      </c>
      <c r="R17" s="28">
        <v>8</v>
      </c>
      <c r="S17" s="22">
        <v>-5</v>
      </c>
    </row>
    <row r="18" spans="1:19" ht="13.5">
      <c r="A18" s="6" t="s">
        <v>9</v>
      </c>
      <c r="B18" s="28"/>
      <c r="C18" s="22"/>
      <c r="D18" s="28">
        <v>80</v>
      </c>
      <c r="E18" s="22"/>
      <c r="F18" s="28"/>
      <c r="G18" s="22">
        <v>1546</v>
      </c>
      <c r="H18" s="28"/>
      <c r="I18" s="28">
        <v>1715</v>
      </c>
      <c r="J18" s="28">
        <v>1546</v>
      </c>
      <c r="K18" s="22"/>
      <c r="L18" s="28"/>
      <c r="M18" s="28"/>
      <c r="N18" s="28"/>
      <c r="O18" s="22">
        <v>604</v>
      </c>
      <c r="P18" s="28">
        <v>536</v>
      </c>
      <c r="Q18" s="28">
        <v>502</v>
      </c>
      <c r="R18" s="28"/>
      <c r="S18" s="22">
        <v>79</v>
      </c>
    </row>
    <row r="19" spans="1:19" ht="13.5">
      <c r="A19" s="6" t="s">
        <v>10</v>
      </c>
      <c r="B19" s="28">
        <v>-67</v>
      </c>
      <c r="C19" s="22">
        <v>-103</v>
      </c>
      <c r="D19" s="28">
        <v>-56</v>
      </c>
      <c r="E19" s="22">
        <v>-57</v>
      </c>
      <c r="F19" s="28">
        <v>-25</v>
      </c>
      <c r="G19" s="22">
        <v>-37</v>
      </c>
      <c r="H19" s="28">
        <v>-64</v>
      </c>
      <c r="I19" s="28">
        <v>-39</v>
      </c>
      <c r="J19" s="28">
        <v>-21</v>
      </c>
      <c r="K19" s="22">
        <v>-52</v>
      </c>
      <c r="L19" s="28">
        <v>-52</v>
      </c>
      <c r="M19" s="28">
        <v>-37</v>
      </c>
      <c r="N19" s="28">
        <v>-21</v>
      </c>
      <c r="O19" s="22">
        <v>-35</v>
      </c>
      <c r="P19" s="28">
        <v>-32</v>
      </c>
      <c r="Q19" s="28">
        <v>-14</v>
      </c>
      <c r="R19" s="28">
        <v>-15</v>
      </c>
      <c r="S19" s="22">
        <v>-33</v>
      </c>
    </row>
    <row r="20" spans="1:19" ht="13.5">
      <c r="A20" s="6" t="s">
        <v>11</v>
      </c>
      <c r="B20" s="28"/>
      <c r="C20" s="22"/>
      <c r="D20" s="28"/>
      <c r="E20" s="22"/>
      <c r="F20" s="28"/>
      <c r="G20" s="22">
        <v>-1</v>
      </c>
      <c r="H20" s="28"/>
      <c r="I20" s="28"/>
      <c r="J20" s="28"/>
      <c r="K20" s="22"/>
      <c r="L20" s="28"/>
      <c r="M20" s="28"/>
      <c r="N20" s="28"/>
      <c r="O20" s="22">
        <v>-93</v>
      </c>
      <c r="P20" s="28">
        <v>59</v>
      </c>
      <c r="Q20" s="28"/>
      <c r="R20" s="28"/>
      <c r="S20" s="22">
        <v>-21</v>
      </c>
    </row>
    <row r="21" spans="1:19" ht="13.5">
      <c r="A21" s="6" t="s">
        <v>197</v>
      </c>
      <c r="B21" s="28">
        <v>1392</v>
      </c>
      <c r="C21" s="22">
        <v>249</v>
      </c>
      <c r="D21" s="28"/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12</v>
      </c>
      <c r="B22" s="28">
        <v>2623</v>
      </c>
      <c r="C22" s="22">
        <v>-1270</v>
      </c>
      <c r="D22" s="28">
        <v>3192</v>
      </c>
      <c r="E22" s="22">
        <v>-8363</v>
      </c>
      <c r="F22" s="28">
        <v>-5181</v>
      </c>
      <c r="G22" s="22">
        <v>7464</v>
      </c>
      <c r="H22" s="28">
        <v>1034</v>
      </c>
      <c r="I22" s="28">
        <v>4616</v>
      </c>
      <c r="J22" s="28">
        <v>2883</v>
      </c>
      <c r="K22" s="22">
        <v>-720</v>
      </c>
      <c r="L22" s="28">
        <v>-410</v>
      </c>
      <c r="M22" s="28">
        <v>3065</v>
      </c>
      <c r="N22" s="28">
        <v>5931</v>
      </c>
      <c r="O22" s="22">
        <v>-2640</v>
      </c>
      <c r="P22" s="28">
        <v>-3643</v>
      </c>
      <c r="Q22" s="28">
        <v>1722</v>
      </c>
      <c r="R22" s="28">
        <v>2899</v>
      </c>
      <c r="S22" s="22">
        <v>-463</v>
      </c>
    </row>
    <row r="23" spans="1:19" ht="13.5">
      <c r="A23" s="6" t="s">
        <v>13</v>
      </c>
      <c r="B23" s="28">
        <v>-2073</v>
      </c>
      <c r="C23" s="22">
        <v>-2652</v>
      </c>
      <c r="D23" s="28">
        <v>-3233</v>
      </c>
      <c r="E23" s="22">
        <v>769</v>
      </c>
      <c r="F23" s="28">
        <v>-318</v>
      </c>
      <c r="G23" s="22">
        <v>-1060</v>
      </c>
      <c r="H23" s="28">
        <v>-2214</v>
      </c>
      <c r="I23" s="28">
        <v>-1825</v>
      </c>
      <c r="J23" s="28">
        <v>-634</v>
      </c>
      <c r="K23" s="22">
        <v>-1506</v>
      </c>
      <c r="L23" s="28">
        <v>-1918</v>
      </c>
      <c r="M23" s="28">
        <v>-1787</v>
      </c>
      <c r="N23" s="28">
        <v>-1502</v>
      </c>
      <c r="O23" s="22">
        <v>-117</v>
      </c>
      <c r="P23" s="28">
        <v>-2953</v>
      </c>
      <c r="Q23" s="28">
        <v>-1868</v>
      </c>
      <c r="R23" s="28">
        <v>-1005</v>
      </c>
      <c r="S23" s="22">
        <v>-1597</v>
      </c>
    </row>
    <row r="24" spans="1:19" ht="13.5">
      <c r="A24" s="6" t="s">
        <v>14</v>
      </c>
      <c r="B24" s="28">
        <v>-5339</v>
      </c>
      <c r="C24" s="22">
        <v>3136</v>
      </c>
      <c r="D24" s="28">
        <v>-3664</v>
      </c>
      <c r="E24" s="22">
        <v>5044</v>
      </c>
      <c r="F24" s="28">
        <v>-133</v>
      </c>
      <c r="G24" s="22">
        <v>-4707</v>
      </c>
      <c r="H24" s="28">
        <v>-766</v>
      </c>
      <c r="I24" s="28">
        <v>-3693</v>
      </c>
      <c r="J24" s="28">
        <v>-5474</v>
      </c>
      <c r="K24" s="22">
        <v>-1767</v>
      </c>
      <c r="L24" s="28">
        <v>-2000</v>
      </c>
      <c r="M24" s="28">
        <v>-4440</v>
      </c>
      <c r="N24" s="28">
        <v>-7610</v>
      </c>
      <c r="O24" s="22">
        <v>-922</v>
      </c>
      <c r="P24" s="28">
        <v>136</v>
      </c>
      <c r="Q24" s="28">
        <v>-2342</v>
      </c>
      <c r="R24" s="28">
        <v>-5116</v>
      </c>
      <c r="S24" s="22">
        <v>682</v>
      </c>
    </row>
    <row r="25" spans="1:19" ht="13.5">
      <c r="A25" s="6" t="s">
        <v>15</v>
      </c>
      <c r="B25" s="28">
        <v>-123</v>
      </c>
      <c r="C25" s="22">
        <v>-198</v>
      </c>
      <c r="D25" s="28">
        <v>-972</v>
      </c>
      <c r="E25" s="22">
        <v>1560</v>
      </c>
      <c r="F25" s="28">
        <v>-9</v>
      </c>
      <c r="G25" s="22">
        <v>-1937</v>
      </c>
      <c r="H25" s="28">
        <v>-733</v>
      </c>
      <c r="I25" s="28">
        <v>-1843</v>
      </c>
      <c r="J25" s="28">
        <v>-1408</v>
      </c>
      <c r="K25" s="22">
        <v>1577</v>
      </c>
      <c r="L25" s="28">
        <v>1889</v>
      </c>
      <c r="M25" s="28">
        <v>-67</v>
      </c>
      <c r="N25" s="28">
        <v>-314</v>
      </c>
      <c r="O25" s="22">
        <v>343</v>
      </c>
      <c r="P25" s="28">
        <v>665</v>
      </c>
      <c r="Q25" s="28">
        <v>-1135</v>
      </c>
      <c r="R25" s="28">
        <v>-2274</v>
      </c>
      <c r="S25" s="22">
        <v>-152</v>
      </c>
    </row>
    <row r="26" spans="1:19" ht="13.5">
      <c r="A26" s="6" t="s">
        <v>84</v>
      </c>
      <c r="B26" s="28">
        <v>-2365</v>
      </c>
      <c r="C26" s="22">
        <v>4439</v>
      </c>
      <c r="D26" s="28">
        <v>-591</v>
      </c>
      <c r="E26" s="22">
        <v>4701</v>
      </c>
      <c r="F26" s="28">
        <v>535</v>
      </c>
      <c r="G26" s="22">
        <v>-408</v>
      </c>
      <c r="H26" s="28">
        <v>2152</v>
      </c>
      <c r="I26" s="28">
        <v>-1385</v>
      </c>
      <c r="J26" s="28">
        <v>3209</v>
      </c>
      <c r="K26" s="22">
        <v>2709</v>
      </c>
      <c r="L26" s="28">
        <v>1002</v>
      </c>
      <c r="M26" s="28">
        <v>-2810</v>
      </c>
      <c r="N26" s="28">
        <v>1992</v>
      </c>
      <c r="O26" s="22">
        <v>4533</v>
      </c>
      <c r="P26" s="28">
        <v>4029</v>
      </c>
      <c r="Q26" s="28">
        <v>-612</v>
      </c>
      <c r="R26" s="28">
        <v>3308</v>
      </c>
      <c r="S26" s="22">
        <v>2176</v>
      </c>
    </row>
    <row r="27" spans="1:19" ht="13.5">
      <c r="A27" s="6" t="s">
        <v>16</v>
      </c>
      <c r="B27" s="28">
        <v>67880</v>
      </c>
      <c r="C27" s="22">
        <v>121372</v>
      </c>
      <c r="D27" s="28">
        <v>52162</v>
      </c>
      <c r="E27" s="22">
        <v>105820</v>
      </c>
      <c r="F27" s="28">
        <v>30747</v>
      </c>
      <c r="G27" s="22">
        <v>90033</v>
      </c>
      <c r="H27" s="28">
        <v>90135</v>
      </c>
      <c r="I27" s="28">
        <v>44973</v>
      </c>
      <c r="J27" s="28">
        <v>21998</v>
      </c>
      <c r="K27" s="22">
        <v>89471</v>
      </c>
      <c r="L27" s="28">
        <v>74375</v>
      </c>
      <c r="M27" s="28">
        <v>34229</v>
      </c>
      <c r="N27" s="28">
        <v>11872</v>
      </c>
      <c r="O27" s="22">
        <v>91747</v>
      </c>
      <c r="P27" s="28">
        <v>78346</v>
      </c>
      <c r="Q27" s="28">
        <v>36531</v>
      </c>
      <c r="R27" s="28">
        <v>14025</v>
      </c>
      <c r="S27" s="22">
        <v>75187</v>
      </c>
    </row>
    <row r="28" spans="1:19" ht="13.5">
      <c r="A28" s="6" t="s">
        <v>17</v>
      </c>
      <c r="B28" s="28">
        <v>444</v>
      </c>
      <c r="C28" s="22">
        <v>755</v>
      </c>
      <c r="D28" s="28">
        <v>309</v>
      </c>
      <c r="E28" s="22">
        <v>483</v>
      </c>
      <c r="F28" s="28">
        <v>289</v>
      </c>
      <c r="G28" s="22">
        <v>436</v>
      </c>
      <c r="H28" s="28">
        <v>383</v>
      </c>
      <c r="I28" s="28">
        <v>271</v>
      </c>
      <c r="J28" s="28">
        <v>227</v>
      </c>
      <c r="K28" s="22">
        <v>344</v>
      </c>
      <c r="L28" s="28">
        <v>307</v>
      </c>
      <c r="M28" s="28">
        <v>245</v>
      </c>
      <c r="N28" s="28">
        <v>239</v>
      </c>
      <c r="O28" s="22">
        <v>735</v>
      </c>
      <c r="P28" s="28">
        <v>680</v>
      </c>
      <c r="Q28" s="28">
        <v>527</v>
      </c>
      <c r="R28" s="28">
        <v>495</v>
      </c>
      <c r="S28" s="22">
        <v>797</v>
      </c>
    </row>
    <row r="29" spans="1:19" ht="13.5">
      <c r="A29" s="6" t="s">
        <v>18</v>
      </c>
      <c r="B29" s="28">
        <v>-734</v>
      </c>
      <c r="C29" s="22">
        <v>-1761</v>
      </c>
      <c r="D29" s="28">
        <v>-886</v>
      </c>
      <c r="E29" s="22">
        <v>-1941</v>
      </c>
      <c r="F29" s="28">
        <v>-910</v>
      </c>
      <c r="G29" s="22">
        <v>-2080</v>
      </c>
      <c r="H29" s="28">
        <v>-1213</v>
      </c>
      <c r="I29" s="28">
        <v>-1063</v>
      </c>
      <c r="J29" s="28">
        <v>-148</v>
      </c>
      <c r="K29" s="22">
        <v>-2344</v>
      </c>
      <c r="L29" s="28">
        <v>-1416</v>
      </c>
      <c r="M29" s="28">
        <v>-1266</v>
      </c>
      <c r="N29" s="28">
        <v>-297</v>
      </c>
      <c r="O29" s="22">
        <v>-4075</v>
      </c>
      <c r="P29" s="28">
        <v>-3077</v>
      </c>
      <c r="Q29" s="28">
        <v>-2725</v>
      </c>
      <c r="R29" s="28">
        <v>-1626</v>
      </c>
      <c r="S29" s="22">
        <v>-4617</v>
      </c>
    </row>
    <row r="30" spans="1:19" ht="13.5">
      <c r="A30" s="6" t="s">
        <v>19</v>
      </c>
      <c r="B30" s="28">
        <v>-19951</v>
      </c>
      <c r="C30" s="22">
        <v>-28383</v>
      </c>
      <c r="D30" s="28">
        <v>-17251</v>
      </c>
      <c r="E30" s="22">
        <v>-14034</v>
      </c>
      <c r="F30" s="28">
        <v>-8661</v>
      </c>
      <c r="G30" s="22">
        <v>-14062</v>
      </c>
      <c r="H30" s="28">
        <v>-14060</v>
      </c>
      <c r="I30" s="28">
        <v>-8156</v>
      </c>
      <c r="J30" s="28">
        <v>-8157</v>
      </c>
      <c r="K30" s="22">
        <v>-15377</v>
      </c>
      <c r="L30" s="28">
        <v>-15336</v>
      </c>
      <c r="M30" s="28">
        <v>-11075</v>
      </c>
      <c r="N30" s="28">
        <v>-11121</v>
      </c>
      <c r="O30" s="22">
        <v>-10284</v>
      </c>
      <c r="P30" s="28">
        <v>-10388</v>
      </c>
      <c r="Q30" s="28">
        <v>-5706</v>
      </c>
      <c r="R30" s="28">
        <v>-5920</v>
      </c>
      <c r="S30" s="22">
        <v>-13649</v>
      </c>
    </row>
    <row r="31" spans="1:19" ht="14.25" thickBot="1">
      <c r="A31" s="5" t="s">
        <v>20</v>
      </c>
      <c r="B31" s="29">
        <v>47638</v>
      </c>
      <c r="C31" s="23">
        <v>91982</v>
      </c>
      <c r="D31" s="29">
        <v>34333</v>
      </c>
      <c r="E31" s="23">
        <v>90327</v>
      </c>
      <c r="F31" s="29">
        <v>21464</v>
      </c>
      <c r="G31" s="23">
        <v>74327</v>
      </c>
      <c r="H31" s="29">
        <v>75243</v>
      </c>
      <c r="I31" s="29">
        <v>36025</v>
      </c>
      <c r="J31" s="29">
        <v>13919</v>
      </c>
      <c r="K31" s="23">
        <v>72094</v>
      </c>
      <c r="L31" s="29">
        <v>57930</v>
      </c>
      <c r="M31" s="29">
        <v>22132</v>
      </c>
      <c r="N31" s="29">
        <v>693</v>
      </c>
      <c r="O31" s="23">
        <v>78122</v>
      </c>
      <c r="P31" s="29">
        <v>65562</v>
      </c>
      <c r="Q31" s="29">
        <v>28627</v>
      </c>
      <c r="R31" s="29">
        <v>6974</v>
      </c>
      <c r="S31" s="23">
        <v>57718</v>
      </c>
    </row>
    <row r="32" spans="1:19" ht="14.25" thickTop="1">
      <c r="A32" s="6" t="s">
        <v>21</v>
      </c>
      <c r="B32" s="28">
        <v>-10000</v>
      </c>
      <c r="C32" s="22">
        <v>-94500</v>
      </c>
      <c r="D32" s="28">
        <v>-18500</v>
      </c>
      <c r="E32" s="22">
        <v>-60500</v>
      </c>
      <c r="F32" s="28"/>
      <c r="G32" s="22">
        <v>-8000</v>
      </c>
      <c r="H32" s="28">
        <v>-8000</v>
      </c>
      <c r="I32" s="28">
        <v>-8000</v>
      </c>
      <c r="J32" s="28">
        <v>-1000</v>
      </c>
      <c r="K32" s="22">
        <v>-19000</v>
      </c>
      <c r="L32" s="28">
        <v>-17000</v>
      </c>
      <c r="M32" s="28">
        <v>-6000</v>
      </c>
      <c r="N32" s="28">
        <v>-6000</v>
      </c>
      <c r="O32" s="22"/>
      <c r="P32" s="28"/>
      <c r="Q32" s="28"/>
      <c r="R32" s="28"/>
      <c r="S32" s="22">
        <v>-11000</v>
      </c>
    </row>
    <row r="33" spans="1:19" ht="13.5">
      <c r="A33" s="6" t="s">
        <v>22</v>
      </c>
      <c r="B33" s="28">
        <v>8000</v>
      </c>
      <c r="C33" s="22">
        <v>95500</v>
      </c>
      <c r="D33" s="28">
        <v>23000</v>
      </c>
      <c r="E33" s="22">
        <v>11500</v>
      </c>
      <c r="F33" s="28"/>
      <c r="G33" s="22">
        <v>12000</v>
      </c>
      <c r="H33" s="28">
        <v>10500</v>
      </c>
      <c r="I33" s="28">
        <v>5000</v>
      </c>
      <c r="J33" s="28">
        <v>2500</v>
      </c>
      <c r="K33" s="22">
        <v>15000</v>
      </c>
      <c r="L33" s="28">
        <v>6000</v>
      </c>
      <c r="M33" s="28">
        <v>6000</v>
      </c>
      <c r="N33" s="28"/>
      <c r="O33" s="22">
        <v>4000</v>
      </c>
      <c r="P33" s="28">
        <v>4000</v>
      </c>
      <c r="Q33" s="28">
        <v>4000</v>
      </c>
      <c r="R33" s="28">
        <v>4000</v>
      </c>
      <c r="S33" s="22">
        <v>8000</v>
      </c>
    </row>
    <row r="34" spans="1:19" ht="13.5">
      <c r="A34" s="6" t="s">
        <v>23</v>
      </c>
      <c r="B34" s="28"/>
      <c r="C34" s="22">
        <v>-3499</v>
      </c>
      <c r="D34" s="28"/>
      <c r="E34" s="22">
        <v>-1999</v>
      </c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>
        <v>-72926</v>
      </c>
    </row>
    <row r="35" spans="1:19" ht="13.5">
      <c r="A35" s="6" t="s">
        <v>24</v>
      </c>
      <c r="B35" s="28"/>
      <c r="C35" s="22">
        <v>3499</v>
      </c>
      <c r="D35" s="28"/>
      <c r="E35" s="22">
        <v>1999</v>
      </c>
      <c r="F35" s="28"/>
      <c r="G35" s="22">
        <v>10</v>
      </c>
      <c r="H35" s="28">
        <v>10</v>
      </c>
      <c r="I35" s="28">
        <v>10</v>
      </c>
      <c r="J35" s="28"/>
      <c r="K35" s="22">
        <v>726</v>
      </c>
      <c r="L35" s="28">
        <v>726</v>
      </c>
      <c r="M35" s="28">
        <v>711</v>
      </c>
      <c r="N35" s="28">
        <v>711</v>
      </c>
      <c r="O35" s="22">
        <v>41978</v>
      </c>
      <c r="P35" s="28">
        <v>41978</v>
      </c>
      <c r="Q35" s="28">
        <v>41978</v>
      </c>
      <c r="R35" s="28">
        <v>41978</v>
      </c>
      <c r="S35" s="22">
        <v>61471</v>
      </c>
    </row>
    <row r="36" spans="1:19" ht="13.5">
      <c r="A36" s="6" t="s">
        <v>25</v>
      </c>
      <c r="B36" s="28">
        <v>-10673</v>
      </c>
      <c r="C36" s="22">
        <v>-23310</v>
      </c>
      <c r="D36" s="28">
        <v>-15136</v>
      </c>
      <c r="E36" s="22">
        <v>-23463</v>
      </c>
      <c r="F36" s="28">
        <v>-17579</v>
      </c>
      <c r="G36" s="22">
        <v>-25101</v>
      </c>
      <c r="H36" s="28">
        <v>-17070</v>
      </c>
      <c r="I36" s="28">
        <v>-12429</v>
      </c>
      <c r="J36" s="28">
        <v>-7427</v>
      </c>
      <c r="K36" s="22">
        <v>-17055</v>
      </c>
      <c r="L36" s="28">
        <v>-13803</v>
      </c>
      <c r="M36" s="28">
        <v>-9930</v>
      </c>
      <c r="N36" s="28">
        <v>-4899</v>
      </c>
      <c r="O36" s="22">
        <v>-40924</v>
      </c>
      <c r="P36" s="28">
        <v>-35736</v>
      </c>
      <c r="Q36" s="28">
        <v>-30402</v>
      </c>
      <c r="R36" s="28">
        <v>-23869</v>
      </c>
      <c r="S36" s="22">
        <v>-49084</v>
      </c>
    </row>
    <row r="37" spans="1:19" ht="13.5">
      <c r="A37" s="6" t="s">
        <v>26</v>
      </c>
      <c r="B37" s="28">
        <v>18</v>
      </c>
      <c r="C37" s="22">
        <v>8</v>
      </c>
      <c r="D37" s="28">
        <v>8</v>
      </c>
      <c r="E37" s="22">
        <v>1577</v>
      </c>
      <c r="F37" s="28">
        <v>13</v>
      </c>
      <c r="G37" s="22">
        <v>12</v>
      </c>
      <c r="H37" s="28">
        <v>12</v>
      </c>
      <c r="I37" s="28">
        <v>10</v>
      </c>
      <c r="J37" s="28">
        <v>2</v>
      </c>
      <c r="K37" s="22">
        <v>1</v>
      </c>
      <c r="L37" s="28">
        <v>0</v>
      </c>
      <c r="M37" s="28">
        <v>0</v>
      </c>
      <c r="N37" s="28">
        <v>0</v>
      </c>
      <c r="O37" s="22">
        <v>151</v>
      </c>
      <c r="P37" s="28">
        <v>150</v>
      </c>
      <c r="Q37" s="28">
        <v>144</v>
      </c>
      <c r="R37" s="28">
        <v>113</v>
      </c>
      <c r="S37" s="22"/>
    </row>
    <row r="38" spans="1:19" ht="13.5">
      <c r="A38" s="6" t="s">
        <v>27</v>
      </c>
      <c r="B38" s="28">
        <v>-690</v>
      </c>
      <c r="C38" s="22">
        <v>-2751</v>
      </c>
      <c r="D38" s="28">
        <v>-999</v>
      </c>
      <c r="E38" s="22">
        <v>-1999</v>
      </c>
      <c r="F38" s="28">
        <v>-999</v>
      </c>
      <c r="G38" s="22">
        <v>-3499</v>
      </c>
      <c r="H38" s="28">
        <v>-1499</v>
      </c>
      <c r="I38" s="28"/>
      <c r="J38" s="28"/>
      <c r="K38" s="22">
        <v>-302</v>
      </c>
      <c r="L38" s="28">
        <v>-9</v>
      </c>
      <c r="M38" s="28">
        <v>-9</v>
      </c>
      <c r="N38" s="28">
        <v>-9</v>
      </c>
      <c r="O38" s="22">
        <v>-1205</v>
      </c>
      <c r="P38" s="28">
        <v>-1205</v>
      </c>
      <c r="Q38" s="28">
        <v>-1205</v>
      </c>
      <c r="R38" s="28">
        <v>-705</v>
      </c>
      <c r="S38" s="22">
        <v>-1157</v>
      </c>
    </row>
    <row r="39" spans="1:19" ht="13.5">
      <c r="A39" s="6" t="s">
        <v>28</v>
      </c>
      <c r="B39" s="28"/>
      <c r="C39" s="22"/>
      <c r="D39" s="28"/>
      <c r="E39" s="22"/>
      <c r="F39" s="28"/>
      <c r="G39" s="22">
        <v>8</v>
      </c>
      <c r="H39" s="28"/>
      <c r="I39" s="28"/>
      <c r="J39" s="28"/>
      <c r="K39" s="22">
        <v>0</v>
      </c>
      <c r="L39" s="28">
        <v>0</v>
      </c>
      <c r="M39" s="28"/>
      <c r="N39" s="28"/>
      <c r="O39" s="22">
        <v>357</v>
      </c>
      <c r="P39" s="28">
        <v>69</v>
      </c>
      <c r="Q39" s="28"/>
      <c r="R39" s="28"/>
      <c r="S39" s="22">
        <v>5238</v>
      </c>
    </row>
    <row r="40" spans="1:19" ht="13.5">
      <c r="A40" s="6" t="s">
        <v>29</v>
      </c>
      <c r="B40" s="28"/>
      <c r="C40" s="22"/>
      <c r="D40" s="28"/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>
        <v>3000</v>
      </c>
    </row>
    <row r="41" spans="1:19" ht="13.5">
      <c r="A41" s="6" t="s">
        <v>30</v>
      </c>
      <c r="B41" s="28"/>
      <c r="C41" s="22">
        <v>-366</v>
      </c>
      <c r="D41" s="28"/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31</v>
      </c>
      <c r="B42" s="28">
        <v>-1784</v>
      </c>
      <c r="C42" s="22">
        <v>-2651</v>
      </c>
      <c r="D42" s="28">
        <v>-764</v>
      </c>
      <c r="E42" s="22">
        <v>-1246</v>
      </c>
      <c r="F42" s="28">
        <v>-884</v>
      </c>
      <c r="G42" s="22">
        <v>-1170</v>
      </c>
      <c r="H42" s="28">
        <v>-408</v>
      </c>
      <c r="I42" s="28">
        <v>-13</v>
      </c>
      <c r="J42" s="28">
        <v>-310</v>
      </c>
      <c r="K42" s="22">
        <v>-839</v>
      </c>
      <c r="L42" s="28">
        <v>-571</v>
      </c>
      <c r="M42" s="28">
        <v>-379</v>
      </c>
      <c r="N42" s="28">
        <v>-103</v>
      </c>
      <c r="O42" s="22">
        <v>1392</v>
      </c>
      <c r="P42" s="28">
        <v>2345</v>
      </c>
      <c r="Q42" s="28">
        <v>2411</v>
      </c>
      <c r="R42" s="28">
        <v>2630</v>
      </c>
      <c r="S42" s="22">
        <v>-3151</v>
      </c>
    </row>
    <row r="43" spans="1:19" ht="14.25" thickBot="1">
      <c r="A43" s="5" t="s">
        <v>32</v>
      </c>
      <c r="B43" s="29">
        <v>-15130</v>
      </c>
      <c r="C43" s="23">
        <v>-45377</v>
      </c>
      <c r="D43" s="29">
        <v>-12392</v>
      </c>
      <c r="E43" s="23">
        <v>-73713</v>
      </c>
      <c r="F43" s="29">
        <v>-19451</v>
      </c>
      <c r="G43" s="23">
        <v>-25218</v>
      </c>
      <c r="H43" s="29">
        <v>-16455</v>
      </c>
      <c r="I43" s="29">
        <v>-15421</v>
      </c>
      <c r="J43" s="29">
        <v>-6234</v>
      </c>
      <c r="K43" s="23">
        <v>-22726</v>
      </c>
      <c r="L43" s="29">
        <v>-24657</v>
      </c>
      <c r="M43" s="29">
        <v>-9607</v>
      </c>
      <c r="N43" s="29">
        <v>-10300</v>
      </c>
      <c r="O43" s="23">
        <v>5751</v>
      </c>
      <c r="P43" s="29">
        <v>11601</v>
      </c>
      <c r="Q43" s="29">
        <v>16925</v>
      </c>
      <c r="R43" s="29">
        <v>24147</v>
      </c>
      <c r="S43" s="23">
        <v>-59575</v>
      </c>
    </row>
    <row r="44" spans="1:19" ht="14.25" thickTop="1">
      <c r="A44" s="6" t="s">
        <v>33</v>
      </c>
      <c r="B44" s="28"/>
      <c r="C44" s="22"/>
      <c r="D44" s="28"/>
      <c r="E44" s="22">
        <v>20000</v>
      </c>
      <c r="F44" s="28">
        <v>20000</v>
      </c>
      <c r="G44" s="22">
        <v>10000</v>
      </c>
      <c r="H44" s="28"/>
      <c r="I44" s="28"/>
      <c r="J44" s="28"/>
      <c r="K44" s="22">
        <v>10000</v>
      </c>
      <c r="L44" s="28">
        <v>10000</v>
      </c>
      <c r="M44" s="28">
        <v>10000</v>
      </c>
      <c r="N44" s="28">
        <v>10000</v>
      </c>
      <c r="O44" s="22">
        <v>24500</v>
      </c>
      <c r="P44" s="28">
        <v>24500</v>
      </c>
      <c r="Q44" s="28">
        <v>24500</v>
      </c>
      <c r="R44" s="28">
        <v>24500</v>
      </c>
      <c r="S44" s="22"/>
    </row>
    <row r="45" spans="1:19" ht="13.5">
      <c r="A45" s="6" t="s">
        <v>34</v>
      </c>
      <c r="B45" s="28"/>
      <c r="C45" s="22"/>
      <c r="D45" s="28"/>
      <c r="E45" s="22">
        <v>-30000</v>
      </c>
      <c r="F45" s="28">
        <v>-10000</v>
      </c>
      <c r="G45" s="22"/>
      <c r="H45" s="28"/>
      <c r="I45" s="28"/>
      <c r="J45" s="28"/>
      <c r="K45" s="22">
        <v>-10000</v>
      </c>
      <c r="L45" s="28">
        <v>-10000</v>
      </c>
      <c r="M45" s="28">
        <v>-10000</v>
      </c>
      <c r="N45" s="28"/>
      <c r="O45" s="22">
        <v>-24500</v>
      </c>
      <c r="P45" s="28">
        <v>-20000</v>
      </c>
      <c r="Q45" s="28">
        <v>-5000</v>
      </c>
      <c r="R45" s="28"/>
      <c r="S45" s="22"/>
    </row>
    <row r="46" spans="1:19" ht="13.5">
      <c r="A46" s="6" t="s">
        <v>35</v>
      </c>
      <c r="B46" s="28"/>
      <c r="C46" s="22"/>
      <c r="D46" s="28"/>
      <c r="E46" s="22">
        <v>56137</v>
      </c>
      <c r="F46" s="28">
        <v>50000</v>
      </c>
      <c r="G46" s="22">
        <v>15000</v>
      </c>
      <c r="H46" s="28">
        <v>15000</v>
      </c>
      <c r="I46" s="28">
        <v>15000</v>
      </c>
      <c r="J46" s="28">
        <v>15000</v>
      </c>
      <c r="K46" s="22">
        <v>12370</v>
      </c>
      <c r="L46" s="28"/>
      <c r="M46" s="28"/>
      <c r="N46" s="28"/>
      <c r="O46" s="22"/>
      <c r="P46" s="28"/>
      <c r="Q46" s="28"/>
      <c r="R46" s="28"/>
      <c r="S46" s="22">
        <v>30000</v>
      </c>
    </row>
    <row r="47" spans="1:19" ht="13.5">
      <c r="A47" s="6" t="s">
        <v>36</v>
      </c>
      <c r="B47" s="28">
        <v>-17170</v>
      </c>
      <c r="C47" s="22">
        <v>-15556</v>
      </c>
      <c r="D47" s="28">
        <v>-2753</v>
      </c>
      <c r="E47" s="22">
        <v>-30363</v>
      </c>
      <c r="F47" s="28">
        <v>-7549</v>
      </c>
      <c r="G47" s="22">
        <v>-34050</v>
      </c>
      <c r="H47" s="28">
        <v>-34026</v>
      </c>
      <c r="I47" s="28">
        <v>-31006</v>
      </c>
      <c r="J47" s="28">
        <v>-31000</v>
      </c>
      <c r="K47" s="22">
        <v>-10800</v>
      </c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37</v>
      </c>
      <c r="B48" s="28"/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/>
      <c r="P48" s="28"/>
      <c r="Q48" s="28"/>
      <c r="R48" s="28"/>
      <c r="S48" s="22">
        <v>29873</v>
      </c>
    </row>
    <row r="49" spans="1:19" ht="13.5">
      <c r="A49" s="6" t="s">
        <v>38</v>
      </c>
      <c r="B49" s="28">
        <v>-21392</v>
      </c>
      <c r="C49" s="22">
        <v>-10249</v>
      </c>
      <c r="D49" s="28"/>
      <c r="E49" s="22"/>
      <c r="F49" s="28"/>
      <c r="G49" s="22">
        <v>-20000</v>
      </c>
      <c r="H49" s="28"/>
      <c r="I49" s="28"/>
      <c r="J49" s="28"/>
      <c r="K49" s="22">
        <v>-20000</v>
      </c>
      <c r="L49" s="28">
        <v>-20000</v>
      </c>
      <c r="M49" s="28">
        <v>-20000</v>
      </c>
      <c r="N49" s="28">
        <v>-20000</v>
      </c>
      <c r="O49" s="22">
        <v>-100000</v>
      </c>
      <c r="P49" s="28">
        <v>-100000</v>
      </c>
      <c r="Q49" s="28">
        <v>-100000</v>
      </c>
      <c r="R49" s="28">
        <v>-100000</v>
      </c>
      <c r="S49" s="22"/>
    </row>
    <row r="50" spans="1:19" ht="13.5">
      <c r="A50" s="6" t="s">
        <v>39</v>
      </c>
      <c r="B50" s="28"/>
      <c r="C50" s="22">
        <v>0</v>
      </c>
      <c r="D50" s="28">
        <v>0</v>
      </c>
      <c r="E50" s="22"/>
      <c r="F50" s="28"/>
      <c r="G50" s="22">
        <v>-21120</v>
      </c>
      <c r="H50" s="28">
        <v>0</v>
      </c>
      <c r="I50" s="28">
        <v>0</v>
      </c>
      <c r="J50" s="28">
        <v>0</v>
      </c>
      <c r="K50" s="22">
        <v>-26075</v>
      </c>
      <c r="L50" s="28">
        <v>-20</v>
      </c>
      <c r="M50" s="28">
        <v>-20</v>
      </c>
      <c r="N50" s="28">
        <v>-19</v>
      </c>
      <c r="O50" s="22">
        <v>-24448</v>
      </c>
      <c r="P50" s="28">
        <v>-24447</v>
      </c>
      <c r="Q50" s="28">
        <v>-24445</v>
      </c>
      <c r="R50" s="28">
        <v>-24444</v>
      </c>
      <c r="S50" s="22">
        <v>-1</v>
      </c>
    </row>
    <row r="51" spans="1:19" ht="13.5">
      <c r="A51" s="6" t="s">
        <v>40</v>
      </c>
      <c r="B51" s="28">
        <v>-4997</v>
      </c>
      <c r="C51" s="22">
        <v>-9150</v>
      </c>
      <c r="D51" s="28">
        <v>-4162</v>
      </c>
      <c r="E51" s="22">
        <v>-8338</v>
      </c>
      <c r="F51" s="28">
        <v>-4165</v>
      </c>
      <c r="G51" s="22">
        <v>-9486</v>
      </c>
      <c r="H51" s="28">
        <v>-9514</v>
      </c>
      <c r="I51" s="28">
        <v>-5163</v>
      </c>
      <c r="J51" s="28">
        <v>-5213</v>
      </c>
      <c r="K51" s="22">
        <v>-7258</v>
      </c>
      <c r="L51" s="28">
        <v>-7284</v>
      </c>
      <c r="M51" s="28">
        <v>-3631</v>
      </c>
      <c r="N51" s="28">
        <v>-3652</v>
      </c>
      <c r="O51" s="22">
        <v>-5596</v>
      </c>
      <c r="P51" s="28">
        <v>-5593</v>
      </c>
      <c r="Q51" s="28">
        <v>-2850</v>
      </c>
      <c r="R51" s="28">
        <v>-2868</v>
      </c>
      <c r="S51" s="22">
        <v>-5694</v>
      </c>
    </row>
    <row r="52" spans="1:19" ht="13.5">
      <c r="A52" s="6" t="s">
        <v>41</v>
      </c>
      <c r="B52" s="28">
        <v>221</v>
      </c>
      <c r="C52" s="22">
        <v>446</v>
      </c>
      <c r="D52" s="28">
        <v>217</v>
      </c>
      <c r="E52" s="22">
        <v>-532</v>
      </c>
      <c r="F52" s="28">
        <v>-654</v>
      </c>
      <c r="G52" s="22">
        <v>-1313</v>
      </c>
      <c r="H52" s="28">
        <v>-660</v>
      </c>
      <c r="I52" s="28">
        <v>-656</v>
      </c>
      <c r="J52" s="28">
        <v>-2</v>
      </c>
      <c r="K52" s="22">
        <v>-1317</v>
      </c>
      <c r="L52" s="28">
        <v>-661</v>
      </c>
      <c r="M52" s="28">
        <v>-657</v>
      </c>
      <c r="N52" s="28">
        <v>-1</v>
      </c>
      <c r="O52" s="22">
        <v>-815</v>
      </c>
      <c r="P52" s="28">
        <v>-653</v>
      </c>
      <c r="Q52" s="28">
        <v>-651</v>
      </c>
      <c r="R52" s="28">
        <v>1</v>
      </c>
      <c r="S52" s="22">
        <v>-1303</v>
      </c>
    </row>
    <row r="53" spans="1:19" ht="14.25" thickBot="1">
      <c r="A53" s="5" t="s">
        <v>42</v>
      </c>
      <c r="B53" s="29">
        <v>-43339</v>
      </c>
      <c r="C53" s="23">
        <v>-34515</v>
      </c>
      <c r="D53" s="29">
        <v>-6698</v>
      </c>
      <c r="E53" s="23">
        <v>-3485</v>
      </c>
      <c r="F53" s="29">
        <v>47630</v>
      </c>
      <c r="G53" s="23">
        <v>-60971</v>
      </c>
      <c r="H53" s="29">
        <v>-29201</v>
      </c>
      <c r="I53" s="29">
        <v>-21826</v>
      </c>
      <c r="J53" s="29">
        <v>-21216</v>
      </c>
      <c r="K53" s="23">
        <v>-53081</v>
      </c>
      <c r="L53" s="29">
        <v>-27966</v>
      </c>
      <c r="M53" s="29">
        <v>-24309</v>
      </c>
      <c r="N53" s="29">
        <v>-13673</v>
      </c>
      <c r="O53" s="23">
        <v>-130859</v>
      </c>
      <c r="P53" s="29">
        <v>-126193</v>
      </c>
      <c r="Q53" s="29">
        <v>-108448</v>
      </c>
      <c r="R53" s="29">
        <v>-102812</v>
      </c>
      <c r="S53" s="23">
        <v>52874</v>
      </c>
    </row>
    <row r="54" spans="1:19" ht="14.25" thickTop="1">
      <c r="A54" s="7" t="s">
        <v>43</v>
      </c>
      <c r="B54" s="28">
        <v>5</v>
      </c>
      <c r="C54" s="22">
        <v>-18</v>
      </c>
      <c r="D54" s="28">
        <v>4</v>
      </c>
      <c r="E54" s="22">
        <v>-3</v>
      </c>
      <c r="F54" s="28">
        <v>7</v>
      </c>
      <c r="G54" s="22">
        <v>15</v>
      </c>
      <c r="H54" s="28">
        <v>9</v>
      </c>
      <c r="I54" s="28">
        <v>12</v>
      </c>
      <c r="J54" s="28">
        <v>5</v>
      </c>
      <c r="K54" s="22">
        <v>26</v>
      </c>
      <c r="L54" s="28">
        <v>5</v>
      </c>
      <c r="M54" s="28">
        <v>4</v>
      </c>
      <c r="N54" s="28">
        <v>-1</v>
      </c>
      <c r="O54" s="22">
        <v>2</v>
      </c>
      <c r="P54" s="28">
        <v>2</v>
      </c>
      <c r="Q54" s="28">
        <v>0</v>
      </c>
      <c r="R54" s="28">
        <v>-8</v>
      </c>
      <c r="S54" s="22">
        <v>6</v>
      </c>
    </row>
    <row r="55" spans="1:19" ht="13.5">
      <c r="A55" s="7" t="s">
        <v>44</v>
      </c>
      <c r="B55" s="28">
        <v>-10826</v>
      </c>
      <c r="C55" s="22">
        <v>12071</v>
      </c>
      <c r="D55" s="28">
        <v>15246</v>
      </c>
      <c r="E55" s="22">
        <v>13124</v>
      </c>
      <c r="F55" s="28">
        <v>49651</v>
      </c>
      <c r="G55" s="22">
        <v>-11846</v>
      </c>
      <c r="H55" s="28">
        <v>29596</v>
      </c>
      <c r="I55" s="28">
        <v>-1210</v>
      </c>
      <c r="J55" s="28">
        <v>-13525</v>
      </c>
      <c r="K55" s="22">
        <v>-3686</v>
      </c>
      <c r="L55" s="28">
        <v>5310</v>
      </c>
      <c r="M55" s="28">
        <v>-11780</v>
      </c>
      <c r="N55" s="28">
        <v>-23282</v>
      </c>
      <c r="O55" s="22">
        <v>-46982</v>
      </c>
      <c r="P55" s="28">
        <v>-49027</v>
      </c>
      <c r="Q55" s="28">
        <v>-62895</v>
      </c>
      <c r="R55" s="28">
        <v>-71698</v>
      </c>
      <c r="S55" s="22">
        <v>51023</v>
      </c>
    </row>
    <row r="56" spans="1:19" ht="13.5">
      <c r="A56" s="7" t="s">
        <v>45</v>
      </c>
      <c r="B56" s="28">
        <v>60582</v>
      </c>
      <c r="C56" s="22">
        <v>48511</v>
      </c>
      <c r="D56" s="28">
        <v>48511</v>
      </c>
      <c r="E56" s="22">
        <v>35386</v>
      </c>
      <c r="F56" s="28">
        <v>35386</v>
      </c>
      <c r="G56" s="22">
        <v>47233</v>
      </c>
      <c r="H56" s="28">
        <v>47233</v>
      </c>
      <c r="I56" s="28">
        <v>47233</v>
      </c>
      <c r="J56" s="28">
        <v>47233</v>
      </c>
      <c r="K56" s="22">
        <v>50919</v>
      </c>
      <c r="L56" s="28">
        <v>50919</v>
      </c>
      <c r="M56" s="28">
        <v>50919</v>
      </c>
      <c r="N56" s="28">
        <v>50919</v>
      </c>
      <c r="O56" s="22">
        <v>97901</v>
      </c>
      <c r="P56" s="28">
        <v>97901</v>
      </c>
      <c r="Q56" s="28">
        <v>97901</v>
      </c>
      <c r="R56" s="28">
        <v>97901</v>
      </c>
      <c r="S56" s="22">
        <v>46878</v>
      </c>
    </row>
    <row r="57" spans="1:19" ht="14.25" thickBot="1">
      <c r="A57" s="7" t="s">
        <v>45</v>
      </c>
      <c r="B57" s="28">
        <v>49756</v>
      </c>
      <c r="C57" s="22">
        <v>60582</v>
      </c>
      <c r="D57" s="28">
        <v>63758</v>
      </c>
      <c r="E57" s="22">
        <v>48511</v>
      </c>
      <c r="F57" s="28">
        <v>85038</v>
      </c>
      <c r="G57" s="22">
        <v>35386</v>
      </c>
      <c r="H57" s="28">
        <v>76829</v>
      </c>
      <c r="I57" s="28">
        <v>46022</v>
      </c>
      <c r="J57" s="28">
        <v>33707</v>
      </c>
      <c r="K57" s="22">
        <v>47233</v>
      </c>
      <c r="L57" s="28">
        <v>56230</v>
      </c>
      <c r="M57" s="28">
        <v>39139</v>
      </c>
      <c r="N57" s="28">
        <v>27637</v>
      </c>
      <c r="O57" s="22">
        <v>50919</v>
      </c>
      <c r="P57" s="28">
        <v>48874</v>
      </c>
      <c r="Q57" s="28">
        <v>35006</v>
      </c>
      <c r="R57" s="28">
        <v>26203</v>
      </c>
      <c r="S57" s="22">
        <v>97901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167</v>
      </c>
    </row>
    <row r="61" ht="13.5">
      <c r="A61" s="20" t="s">
        <v>168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163</v>
      </c>
      <c r="B2" s="14">
        <v>4661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164</v>
      </c>
      <c r="B3" s="1" t="s">
        <v>165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54</v>
      </c>
      <c r="B4" s="15" t="str">
        <f>HYPERLINK("http://www.kabupro.jp/mark/20140213/S10015IH.htm","四半期報告書")</f>
        <v>四半期報告書</v>
      </c>
      <c r="C4" s="15" t="str">
        <f>HYPERLINK("http://www.kabupro.jp/mark/20131113/S1000FR9.htm","四半期報告書")</f>
        <v>四半期報告書</v>
      </c>
      <c r="D4" s="15" t="str">
        <f>HYPERLINK("http://www.kabupro.jp/mark/20130813/S000E9XL.htm","四半期報告書")</f>
        <v>四半期報告書</v>
      </c>
      <c r="E4" s="15" t="str">
        <f>HYPERLINK("http://www.kabupro.jp/mark/20140213/S10015IH.htm","四半期報告書")</f>
        <v>四半期報告書</v>
      </c>
      <c r="F4" s="15" t="str">
        <f>HYPERLINK("http://www.kabupro.jp/mark/20130213/S000CTZT.htm","四半期報告書")</f>
        <v>四半期報告書</v>
      </c>
      <c r="G4" s="15" t="str">
        <f>HYPERLINK("http://www.kabupro.jp/mark/20121113/S000C9FN.htm","四半期報告書")</f>
        <v>四半期報告書</v>
      </c>
      <c r="H4" s="15" t="str">
        <f>HYPERLINK("http://www.kabupro.jp/mark/20120810/S000BPYT.htm","四半期報告書")</f>
        <v>四半期報告書</v>
      </c>
      <c r="I4" s="15" t="str">
        <f>HYPERLINK("http://www.kabupro.jp/mark/20130627/S000DSOS.htm","有価証券報告書")</f>
        <v>有価証券報告書</v>
      </c>
      <c r="J4" s="15" t="str">
        <f>HYPERLINK("http://www.kabupro.jp/mark/20120214/S000ABZF.htm","四半期報告書")</f>
        <v>四半期報告書</v>
      </c>
      <c r="K4" s="15" t="str">
        <f>HYPERLINK("http://www.kabupro.jp/mark/20111114/S0009RJ9.htm","四半期報告書")</f>
        <v>四半期報告書</v>
      </c>
      <c r="L4" s="15" t="str">
        <f>HYPERLINK("http://www.kabupro.jp/mark/20110809/S00092I0.htm","四半期報告書")</f>
        <v>四半期報告書</v>
      </c>
      <c r="M4" s="15" t="str">
        <f>HYPERLINK("http://www.kabupro.jp/mark/20120214/S000ABZF.htm","四半期報告書")</f>
        <v>四半期報告書</v>
      </c>
      <c r="N4" s="15" t="str">
        <f>HYPERLINK("http://www.kabupro.jp/mark/20110214/S0007QPM.htm","四半期報告書")</f>
        <v>四半期報告書</v>
      </c>
      <c r="O4" s="15" t="str">
        <f>HYPERLINK("http://www.kabupro.jp/mark/20101112/S00073QX.htm","四半期報告書")</f>
        <v>四半期報告書</v>
      </c>
      <c r="P4" s="15" t="str">
        <f>HYPERLINK("http://www.kabupro.jp/mark/20100813/S0006LJU.htm","四半期報告書")</f>
        <v>四半期報告書</v>
      </c>
      <c r="Q4" s="15" t="str">
        <f>HYPERLINK("http://www.kabupro.jp/mark/20110629/S0008PQO.htm","有価証券報告書")</f>
        <v>有価証券報告書</v>
      </c>
      <c r="R4" s="15" t="str">
        <f>HYPERLINK("http://www.kabupro.jp/mark/20100210/S0005405.htm","四半期報告書")</f>
        <v>四半期報告書</v>
      </c>
      <c r="S4" s="15" t="str">
        <f>HYPERLINK("http://www.kabupro.jp/mark/20091113/S0004LI7.htm","四半期報告書")</f>
        <v>四半期報告書</v>
      </c>
      <c r="T4" s="15" t="str">
        <f>HYPERLINK("http://www.kabupro.jp/mark/20090814/S0003YL3.htm","四半期報告書")</f>
        <v>四半期報告書</v>
      </c>
      <c r="U4" s="15" t="str">
        <f>HYPERLINK("http://www.kabupro.jp/mark/20100210/S0005405.htm","四半期報告書")</f>
        <v>四半期報告書</v>
      </c>
      <c r="V4" s="15" t="str">
        <f>HYPERLINK("http://www.kabupro.jp/mark/20090213/S0002J3S.htm","四半期報告書")</f>
        <v>四半期報告書</v>
      </c>
      <c r="W4" s="15" t="str">
        <f>HYPERLINK("http://www.kabupro.jp/mark/20081114/S0001SNR.htm","四半期報告書")</f>
        <v>四半期報告書</v>
      </c>
      <c r="X4" s="15" t="str">
        <f>HYPERLINK("http://www.kabupro.jp/mark/20080814/S00016ID.htm","四半期報告書")</f>
        <v>四半期報告書</v>
      </c>
      <c r="Y4" s="15" t="str">
        <f>HYPERLINK("http://www.kabupro.jp/mark/20090626/S0003H88.htm","有価証券報告書")</f>
        <v>有価証券報告書</v>
      </c>
    </row>
    <row r="5" spans="1:25" ht="14.25" thickBot="1">
      <c r="A5" s="11" t="s">
        <v>55</v>
      </c>
      <c r="B5" s="1" t="s">
        <v>223</v>
      </c>
      <c r="C5" s="1" t="s">
        <v>226</v>
      </c>
      <c r="D5" s="1" t="s">
        <v>228</v>
      </c>
      <c r="E5" s="1" t="s">
        <v>223</v>
      </c>
      <c r="F5" s="1" t="s">
        <v>230</v>
      </c>
      <c r="G5" s="1" t="s">
        <v>232</v>
      </c>
      <c r="H5" s="1" t="s">
        <v>234</v>
      </c>
      <c r="I5" s="1" t="s">
        <v>61</v>
      </c>
      <c r="J5" s="1" t="s">
        <v>236</v>
      </c>
      <c r="K5" s="1" t="s">
        <v>238</v>
      </c>
      <c r="L5" s="1" t="s">
        <v>240</v>
      </c>
      <c r="M5" s="1" t="s">
        <v>236</v>
      </c>
      <c r="N5" s="1" t="s">
        <v>242</v>
      </c>
      <c r="O5" s="1" t="s">
        <v>244</v>
      </c>
      <c r="P5" s="1" t="s">
        <v>246</v>
      </c>
      <c r="Q5" s="1" t="s">
        <v>65</v>
      </c>
      <c r="R5" s="1" t="s">
        <v>248</v>
      </c>
      <c r="S5" s="1" t="s">
        <v>250</v>
      </c>
      <c r="T5" s="1" t="s">
        <v>252</v>
      </c>
      <c r="U5" s="1" t="s">
        <v>248</v>
      </c>
      <c r="V5" s="1" t="s">
        <v>254</v>
      </c>
      <c r="W5" s="1" t="s">
        <v>256</v>
      </c>
      <c r="X5" s="1" t="s">
        <v>258</v>
      </c>
      <c r="Y5" s="1" t="s">
        <v>68</v>
      </c>
    </row>
    <row r="6" spans="1:25" ht="15" thickBot="1" thickTop="1">
      <c r="A6" s="10" t="s">
        <v>56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57</v>
      </c>
      <c r="B7" s="14" t="s">
        <v>224</v>
      </c>
      <c r="C7" s="14" t="s">
        <v>224</v>
      </c>
      <c r="D7" s="14" t="s">
        <v>224</v>
      </c>
      <c r="E7" s="16" t="s">
        <v>62</v>
      </c>
      <c r="F7" s="14" t="s">
        <v>224</v>
      </c>
      <c r="G7" s="14" t="s">
        <v>224</v>
      </c>
      <c r="H7" s="14" t="s">
        <v>224</v>
      </c>
      <c r="I7" s="16" t="s">
        <v>62</v>
      </c>
      <c r="J7" s="14" t="s">
        <v>224</v>
      </c>
      <c r="K7" s="14" t="s">
        <v>224</v>
      </c>
      <c r="L7" s="14" t="s">
        <v>224</v>
      </c>
      <c r="M7" s="16" t="s">
        <v>62</v>
      </c>
      <c r="N7" s="14" t="s">
        <v>224</v>
      </c>
      <c r="O7" s="14" t="s">
        <v>224</v>
      </c>
      <c r="P7" s="14" t="s">
        <v>224</v>
      </c>
      <c r="Q7" s="16" t="s">
        <v>62</v>
      </c>
      <c r="R7" s="14" t="s">
        <v>224</v>
      </c>
      <c r="S7" s="14" t="s">
        <v>224</v>
      </c>
      <c r="T7" s="14" t="s">
        <v>224</v>
      </c>
      <c r="U7" s="16" t="s">
        <v>62</v>
      </c>
      <c r="V7" s="14" t="s">
        <v>224</v>
      </c>
      <c r="W7" s="14" t="s">
        <v>224</v>
      </c>
      <c r="X7" s="14" t="s">
        <v>224</v>
      </c>
      <c r="Y7" s="16" t="s">
        <v>62</v>
      </c>
    </row>
    <row r="8" spans="1:25" ht="13.5">
      <c r="A8" s="13" t="s">
        <v>58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59</v>
      </c>
      <c r="B9" s="1" t="s">
        <v>225</v>
      </c>
      <c r="C9" s="1" t="s">
        <v>227</v>
      </c>
      <c r="D9" s="1" t="s">
        <v>229</v>
      </c>
      <c r="E9" s="17" t="s">
        <v>63</v>
      </c>
      <c r="F9" s="1" t="s">
        <v>231</v>
      </c>
      <c r="G9" s="1" t="s">
        <v>233</v>
      </c>
      <c r="H9" s="1" t="s">
        <v>235</v>
      </c>
      <c r="I9" s="17" t="s">
        <v>64</v>
      </c>
      <c r="J9" s="1" t="s">
        <v>237</v>
      </c>
      <c r="K9" s="1" t="s">
        <v>239</v>
      </c>
      <c r="L9" s="1" t="s">
        <v>241</v>
      </c>
      <c r="M9" s="17" t="s">
        <v>66</v>
      </c>
      <c r="N9" s="1" t="s">
        <v>243</v>
      </c>
      <c r="O9" s="1" t="s">
        <v>245</v>
      </c>
      <c r="P9" s="1" t="s">
        <v>247</v>
      </c>
      <c r="Q9" s="17" t="s">
        <v>67</v>
      </c>
      <c r="R9" s="1" t="s">
        <v>249</v>
      </c>
      <c r="S9" s="1" t="s">
        <v>251</v>
      </c>
      <c r="T9" s="1" t="s">
        <v>253</v>
      </c>
      <c r="U9" s="17" t="s">
        <v>69</v>
      </c>
      <c r="V9" s="1" t="s">
        <v>255</v>
      </c>
      <c r="W9" s="1" t="s">
        <v>257</v>
      </c>
      <c r="X9" s="1" t="s">
        <v>259</v>
      </c>
      <c r="Y9" s="17" t="s">
        <v>70</v>
      </c>
    </row>
    <row r="10" spans="1:25" ht="14.25" thickBot="1">
      <c r="A10" s="13" t="s">
        <v>60</v>
      </c>
      <c r="B10" s="1" t="s">
        <v>72</v>
      </c>
      <c r="C10" s="1" t="s">
        <v>72</v>
      </c>
      <c r="D10" s="1" t="s">
        <v>72</v>
      </c>
      <c r="E10" s="17" t="s">
        <v>72</v>
      </c>
      <c r="F10" s="1" t="s">
        <v>72</v>
      </c>
      <c r="G10" s="1" t="s">
        <v>72</v>
      </c>
      <c r="H10" s="1" t="s">
        <v>72</v>
      </c>
      <c r="I10" s="17" t="s">
        <v>72</v>
      </c>
      <c r="J10" s="1" t="s">
        <v>72</v>
      </c>
      <c r="K10" s="1" t="s">
        <v>72</v>
      </c>
      <c r="L10" s="1" t="s">
        <v>72</v>
      </c>
      <c r="M10" s="17" t="s">
        <v>72</v>
      </c>
      <c r="N10" s="1" t="s">
        <v>72</v>
      </c>
      <c r="O10" s="1" t="s">
        <v>72</v>
      </c>
      <c r="P10" s="1" t="s">
        <v>72</v>
      </c>
      <c r="Q10" s="17" t="s">
        <v>72</v>
      </c>
      <c r="R10" s="1" t="s">
        <v>72</v>
      </c>
      <c r="S10" s="1" t="s">
        <v>72</v>
      </c>
      <c r="T10" s="1" t="s">
        <v>72</v>
      </c>
      <c r="U10" s="17" t="s">
        <v>72</v>
      </c>
      <c r="V10" s="1" t="s">
        <v>72</v>
      </c>
      <c r="W10" s="1" t="s">
        <v>72</v>
      </c>
      <c r="X10" s="1" t="s">
        <v>72</v>
      </c>
      <c r="Y10" s="17" t="s">
        <v>72</v>
      </c>
    </row>
    <row r="11" spans="1:25" ht="14.25" thickTop="1">
      <c r="A11" s="9" t="s">
        <v>260</v>
      </c>
      <c r="B11" s="27">
        <v>96591</v>
      </c>
      <c r="C11" s="27">
        <v>83756</v>
      </c>
      <c r="D11" s="27">
        <v>76168</v>
      </c>
      <c r="E11" s="21">
        <v>88585</v>
      </c>
      <c r="F11" s="27">
        <v>94940</v>
      </c>
      <c r="G11" s="27">
        <v>81260</v>
      </c>
      <c r="H11" s="27">
        <v>73530</v>
      </c>
      <c r="I11" s="21">
        <v>66512</v>
      </c>
      <c r="J11" s="27">
        <v>70763</v>
      </c>
      <c r="K11" s="27">
        <v>64038</v>
      </c>
      <c r="L11" s="27">
        <v>9828</v>
      </c>
      <c r="M11" s="21">
        <v>25886</v>
      </c>
      <c r="N11" s="27">
        <v>41333</v>
      </c>
      <c r="O11" s="27">
        <v>24523</v>
      </c>
      <c r="P11" s="27">
        <v>20207</v>
      </c>
      <c r="Q11" s="21">
        <v>34233</v>
      </c>
      <c r="R11" s="27">
        <v>35731</v>
      </c>
      <c r="S11" s="27">
        <v>24139</v>
      </c>
      <c r="T11" s="27">
        <v>22637</v>
      </c>
      <c r="U11" s="21">
        <v>15420</v>
      </c>
      <c r="V11" s="27">
        <v>27874</v>
      </c>
      <c r="W11" s="27">
        <v>12009</v>
      </c>
      <c r="X11" s="27">
        <v>23203</v>
      </c>
      <c r="Y11" s="21">
        <v>52403</v>
      </c>
    </row>
    <row r="12" spans="1:25" ht="13.5">
      <c r="A12" s="2" t="s">
        <v>261</v>
      </c>
      <c r="B12" s="28">
        <v>18642</v>
      </c>
      <c r="C12" s="28">
        <v>16911</v>
      </c>
      <c r="D12" s="28">
        <v>17456</v>
      </c>
      <c r="E12" s="22">
        <v>19461</v>
      </c>
      <c r="F12" s="28">
        <v>15764</v>
      </c>
      <c r="G12" s="28">
        <v>14682</v>
      </c>
      <c r="H12" s="28">
        <v>14417</v>
      </c>
      <c r="I12" s="22">
        <v>17753</v>
      </c>
      <c r="J12" s="28">
        <v>21653</v>
      </c>
      <c r="K12" s="28">
        <v>14952</v>
      </c>
      <c r="L12" s="28">
        <v>7996</v>
      </c>
      <c r="M12" s="22">
        <v>9050</v>
      </c>
      <c r="N12" s="28">
        <v>15977</v>
      </c>
      <c r="O12" s="28">
        <v>12442</v>
      </c>
      <c r="P12" s="28">
        <v>14217</v>
      </c>
      <c r="Q12" s="22">
        <v>16942</v>
      </c>
      <c r="R12" s="28">
        <v>15871</v>
      </c>
      <c r="S12" s="28">
        <v>12878</v>
      </c>
      <c r="T12" s="28">
        <v>10668</v>
      </c>
      <c r="U12" s="22">
        <v>15697</v>
      </c>
      <c r="V12" s="28">
        <v>16600</v>
      </c>
      <c r="W12" s="28">
        <v>11670</v>
      </c>
      <c r="X12" s="28">
        <v>10968</v>
      </c>
      <c r="Y12" s="22">
        <v>13362</v>
      </c>
    </row>
    <row r="13" spans="1:25" ht="13.5">
      <c r="A13" s="2" t="s">
        <v>74</v>
      </c>
      <c r="B13" s="28">
        <v>40005</v>
      </c>
      <c r="C13" s="28">
        <v>16009</v>
      </c>
      <c r="D13" s="28">
        <v>14009</v>
      </c>
      <c r="E13" s="22">
        <v>20699</v>
      </c>
      <c r="F13" s="28">
        <v>36201</v>
      </c>
      <c r="G13" s="28">
        <v>27704</v>
      </c>
      <c r="H13" s="28">
        <v>20208</v>
      </c>
      <c r="I13" s="22">
        <v>30998</v>
      </c>
      <c r="J13" s="28">
        <v>28497</v>
      </c>
      <c r="K13" s="28">
        <v>21000</v>
      </c>
      <c r="L13" s="28">
        <v>14500</v>
      </c>
      <c r="M13" s="22">
        <v>9500</v>
      </c>
      <c r="N13" s="28">
        <v>26998</v>
      </c>
      <c r="O13" s="28">
        <v>28498</v>
      </c>
      <c r="P13" s="28">
        <v>15999</v>
      </c>
      <c r="Q13" s="22">
        <v>17000</v>
      </c>
      <c r="R13" s="28">
        <v>31499</v>
      </c>
      <c r="S13" s="28">
        <v>15000</v>
      </c>
      <c r="T13" s="28">
        <v>11000</v>
      </c>
      <c r="U13" s="22">
        <v>35519</v>
      </c>
      <c r="V13" s="28">
        <v>21035</v>
      </c>
      <c r="W13" s="28">
        <v>22033</v>
      </c>
      <c r="X13" s="28">
        <v>3035</v>
      </c>
      <c r="Y13" s="22">
        <v>92210</v>
      </c>
    </row>
    <row r="14" spans="1:25" ht="13.5">
      <c r="A14" s="2" t="s">
        <v>78</v>
      </c>
      <c r="B14" s="28">
        <v>10372</v>
      </c>
      <c r="C14" s="28">
        <v>10811</v>
      </c>
      <c r="D14" s="28">
        <v>11634</v>
      </c>
      <c r="E14" s="22">
        <v>9583</v>
      </c>
      <c r="F14" s="28">
        <v>10224</v>
      </c>
      <c r="G14" s="28">
        <v>10190</v>
      </c>
      <c r="H14" s="28">
        <v>8900</v>
      </c>
      <c r="I14" s="22">
        <v>7538</v>
      </c>
      <c r="J14" s="28">
        <v>8347</v>
      </c>
      <c r="K14" s="28">
        <v>8425</v>
      </c>
      <c r="L14" s="28">
        <v>9872</v>
      </c>
      <c r="M14" s="22">
        <v>8257</v>
      </c>
      <c r="N14" s="28">
        <v>8961</v>
      </c>
      <c r="O14" s="28">
        <v>8845</v>
      </c>
      <c r="P14" s="28">
        <v>7877</v>
      </c>
      <c r="Q14" s="22">
        <v>7378</v>
      </c>
      <c r="R14" s="28">
        <v>7644</v>
      </c>
      <c r="S14" s="28">
        <v>7699</v>
      </c>
      <c r="T14" s="28">
        <v>7559</v>
      </c>
      <c r="U14" s="22">
        <v>6306</v>
      </c>
      <c r="V14" s="28">
        <v>8089</v>
      </c>
      <c r="W14" s="28">
        <v>7506</v>
      </c>
      <c r="X14" s="28"/>
      <c r="Y14" s="22"/>
    </row>
    <row r="15" spans="1:25" ht="13.5">
      <c r="A15" s="2" t="s">
        <v>79</v>
      </c>
      <c r="B15" s="28">
        <v>227</v>
      </c>
      <c r="C15" s="28">
        <v>152</v>
      </c>
      <c r="D15" s="28">
        <v>138</v>
      </c>
      <c r="E15" s="22">
        <v>123</v>
      </c>
      <c r="F15" s="28">
        <v>220</v>
      </c>
      <c r="G15" s="28">
        <v>199</v>
      </c>
      <c r="H15" s="28">
        <v>145</v>
      </c>
      <c r="I15" s="22">
        <v>107</v>
      </c>
      <c r="J15" s="28">
        <v>223</v>
      </c>
      <c r="K15" s="28">
        <v>163</v>
      </c>
      <c r="L15" s="28">
        <v>139</v>
      </c>
      <c r="M15" s="22">
        <v>131</v>
      </c>
      <c r="N15" s="28">
        <v>379</v>
      </c>
      <c r="O15" s="28">
        <v>289</v>
      </c>
      <c r="P15" s="28">
        <v>243</v>
      </c>
      <c r="Q15" s="22">
        <v>142</v>
      </c>
      <c r="R15" s="28">
        <v>1007</v>
      </c>
      <c r="S15" s="28">
        <v>924</v>
      </c>
      <c r="T15" s="28">
        <v>827</v>
      </c>
      <c r="U15" s="22">
        <v>628</v>
      </c>
      <c r="V15" s="28">
        <v>1331</v>
      </c>
      <c r="W15" s="28">
        <v>1101</v>
      </c>
      <c r="X15" s="28">
        <v>942</v>
      </c>
      <c r="Y15" s="22"/>
    </row>
    <row r="16" spans="1:25" ht="13.5">
      <c r="A16" s="2" t="s">
        <v>81</v>
      </c>
      <c r="B16" s="28">
        <v>5443</v>
      </c>
      <c r="C16" s="28">
        <v>5346</v>
      </c>
      <c r="D16" s="28">
        <v>4970</v>
      </c>
      <c r="E16" s="22">
        <v>4530</v>
      </c>
      <c r="F16" s="28">
        <v>4499</v>
      </c>
      <c r="G16" s="28">
        <v>4375</v>
      </c>
      <c r="H16" s="28">
        <v>4076</v>
      </c>
      <c r="I16" s="22">
        <v>3884</v>
      </c>
      <c r="J16" s="28">
        <v>4212</v>
      </c>
      <c r="K16" s="28">
        <v>4030</v>
      </c>
      <c r="L16" s="28">
        <v>3831</v>
      </c>
      <c r="M16" s="22">
        <v>3911</v>
      </c>
      <c r="N16" s="28">
        <v>4113</v>
      </c>
      <c r="O16" s="28">
        <v>3931</v>
      </c>
      <c r="P16" s="28">
        <v>3754</v>
      </c>
      <c r="Q16" s="22">
        <v>3719</v>
      </c>
      <c r="R16" s="28">
        <v>3947</v>
      </c>
      <c r="S16" s="28">
        <v>3844</v>
      </c>
      <c r="T16" s="28">
        <v>3796</v>
      </c>
      <c r="U16" s="22">
        <v>3745</v>
      </c>
      <c r="V16" s="28">
        <v>4096</v>
      </c>
      <c r="W16" s="28">
        <v>3824</v>
      </c>
      <c r="X16" s="28"/>
      <c r="Y16" s="22"/>
    </row>
    <row r="17" spans="1:25" ht="13.5">
      <c r="A17" s="2" t="s">
        <v>84</v>
      </c>
      <c r="B17" s="28">
        <v>7815</v>
      </c>
      <c r="C17" s="28">
        <v>10313</v>
      </c>
      <c r="D17" s="28">
        <v>10515</v>
      </c>
      <c r="E17" s="22">
        <v>7863</v>
      </c>
      <c r="F17" s="28">
        <v>10355</v>
      </c>
      <c r="G17" s="28">
        <v>8481</v>
      </c>
      <c r="H17" s="28">
        <v>9094</v>
      </c>
      <c r="I17" s="22">
        <v>2379</v>
      </c>
      <c r="J17" s="28">
        <v>7663</v>
      </c>
      <c r="K17" s="28">
        <v>8778</v>
      </c>
      <c r="L17" s="28">
        <v>10464</v>
      </c>
      <c r="M17" s="22">
        <v>8622</v>
      </c>
      <c r="N17" s="28">
        <v>19994</v>
      </c>
      <c r="O17" s="28">
        <v>9838</v>
      </c>
      <c r="P17" s="28">
        <v>11427</v>
      </c>
      <c r="Q17" s="22">
        <v>2289</v>
      </c>
      <c r="R17" s="28">
        <v>11415</v>
      </c>
      <c r="S17" s="28">
        <v>9701</v>
      </c>
      <c r="T17" s="28">
        <v>11163</v>
      </c>
      <c r="U17" s="22">
        <v>10882</v>
      </c>
      <c r="V17" s="28">
        <v>11341</v>
      </c>
      <c r="W17" s="28">
        <v>11756</v>
      </c>
      <c r="X17" s="28">
        <v>14456</v>
      </c>
      <c r="Y17" s="22">
        <v>6219</v>
      </c>
    </row>
    <row r="18" spans="1:25" ht="13.5">
      <c r="A18" s="2" t="s">
        <v>86</v>
      </c>
      <c r="B18" s="28">
        <v>-1</v>
      </c>
      <c r="C18" s="28">
        <v>-1</v>
      </c>
      <c r="D18" s="28">
        <v>0</v>
      </c>
      <c r="E18" s="22">
        <v>-1</v>
      </c>
      <c r="F18" s="28">
        <v>0</v>
      </c>
      <c r="G18" s="28">
        <v>0</v>
      </c>
      <c r="H18" s="28">
        <v>0</v>
      </c>
      <c r="I18" s="22">
        <v>-2</v>
      </c>
      <c r="J18" s="28">
        <v>-2</v>
      </c>
      <c r="K18" s="28">
        <v>-2</v>
      </c>
      <c r="L18" s="28">
        <v>-1</v>
      </c>
      <c r="M18" s="22">
        <v>-1</v>
      </c>
      <c r="N18" s="28">
        <v>-3</v>
      </c>
      <c r="O18" s="28">
        <v>-2</v>
      </c>
      <c r="P18" s="28">
        <v>-2</v>
      </c>
      <c r="Q18" s="22">
        <v>-3</v>
      </c>
      <c r="R18" s="28">
        <v>-4</v>
      </c>
      <c r="S18" s="28">
        <v>-3</v>
      </c>
      <c r="T18" s="28">
        <v>-2</v>
      </c>
      <c r="U18" s="22">
        <v>-2</v>
      </c>
      <c r="V18" s="28">
        <v>-2</v>
      </c>
      <c r="W18" s="28">
        <v>-2</v>
      </c>
      <c r="X18" s="28">
        <v>-1</v>
      </c>
      <c r="Y18" s="22">
        <v>0</v>
      </c>
    </row>
    <row r="19" spans="1:25" ht="13.5">
      <c r="A19" s="2" t="s">
        <v>87</v>
      </c>
      <c r="B19" s="28">
        <v>179096</v>
      </c>
      <c r="C19" s="28">
        <v>143301</v>
      </c>
      <c r="D19" s="28">
        <v>134894</v>
      </c>
      <c r="E19" s="22">
        <v>150844</v>
      </c>
      <c r="F19" s="28">
        <v>172206</v>
      </c>
      <c r="G19" s="28">
        <v>146893</v>
      </c>
      <c r="H19" s="28">
        <v>130372</v>
      </c>
      <c r="I19" s="22">
        <v>134199</v>
      </c>
      <c r="J19" s="28">
        <v>141358</v>
      </c>
      <c r="K19" s="28">
        <v>121386</v>
      </c>
      <c r="L19" s="28">
        <v>56632</v>
      </c>
      <c r="M19" s="22">
        <v>65359</v>
      </c>
      <c r="N19" s="28">
        <v>117754</v>
      </c>
      <c r="O19" s="28">
        <v>88366</v>
      </c>
      <c r="P19" s="28">
        <v>73725</v>
      </c>
      <c r="Q19" s="22">
        <v>88616</v>
      </c>
      <c r="R19" s="28">
        <v>107112</v>
      </c>
      <c r="S19" s="28">
        <v>74184</v>
      </c>
      <c r="T19" s="28">
        <v>67650</v>
      </c>
      <c r="U19" s="22">
        <v>88199</v>
      </c>
      <c r="V19" s="28">
        <v>90366</v>
      </c>
      <c r="W19" s="28">
        <v>69900</v>
      </c>
      <c r="X19" s="28">
        <v>60065</v>
      </c>
      <c r="Y19" s="22">
        <v>180554</v>
      </c>
    </row>
    <row r="20" spans="1:25" ht="13.5">
      <c r="A20" s="3" t="s">
        <v>262</v>
      </c>
      <c r="B20" s="28">
        <v>288148</v>
      </c>
      <c r="C20" s="28">
        <v>292348</v>
      </c>
      <c r="D20" s="28">
        <v>296490</v>
      </c>
      <c r="E20" s="22">
        <v>298527</v>
      </c>
      <c r="F20" s="28">
        <v>291272</v>
      </c>
      <c r="G20" s="28">
        <v>294989</v>
      </c>
      <c r="H20" s="28">
        <v>295360</v>
      </c>
      <c r="I20" s="22">
        <v>299910</v>
      </c>
      <c r="J20" s="28">
        <v>303573</v>
      </c>
      <c r="K20" s="28">
        <v>311739</v>
      </c>
      <c r="L20" s="28">
        <v>314784</v>
      </c>
      <c r="M20" s="22">
        <v>316880</v>
      </c>
      <c r="N20" s="28">
        <v>317662</v>
      </c>
      <c r="O20" s="28">
        <v>324292</v>
      </c>
      <c r="P20" s="28">
        <v>328027</v>
      </c>
      <c r="Q20" s="22">
        <v>332848</v>
      </c>
      <c r="R20" s="28">
        <v>336803</v>
      </c>
      <c r="S20" s="28">
        <v>341087</v>
      </c>
      <c r="T20" s="28">
        <v>345014</v>
      </c>
      <c r="U20" s="22">
        <v>347692</v>
      </c>
      <c r="V20" s="28">
        <v>352522</v>
      </c>
      <c r="W20" s="28">
        <v>357578</v>
      </c>
      <c r="X20" s="28">
        <v>320952</v>
      </c>
      <c r="Y20" s="22">
        <v>323376</v>
      </c>
    </row>
    <row r="21" spans="1:25" ht="13.5">
      <c r="A21" s="3" t="s">
        <v>263</v>
      </c>
      <c r="B21" s="28">
        <v>32332</v>
      </c>
      <c r="C21" s="28">
        <v>34656</v>
      </c>
      <c r="D21" s="28">
        <v>36995</v>
      </c>
      <c r="E21" s="22">
        <v>34285</v>
      </c>
      <c r="F21" s="28">
        <v>34781</v>
      </c>
      <c r="G21" s="28">
        <v>37113</v>
      </c>
      <c r="H21" s="28">
        <v>33994</v>
      </c>
      <c r="I21" s="22">
        <v>36260</v>
      </c>
      <c r="J21" s="28">
        <v>36339</v>
      </c>
      <c r="K21" s="28">
        <v>39808</v>
      </c>
      <c r="L21" s="28">
        <v>41042</v>
      </c>
      <c r="M21" s="22">
        <v>39898</v>
      </c>
      <c r="N21" s="28">
        <v>39648</v>
      </c>
      <c r="O21" s="28">
        <v>41990</v>
      </c>
      <c r="P21" s="28">
        <v>43220</v>
      </c>
      <c r="Q21" s="22">
        <v>45324</v>
      </c>
      <c r="R21" s="28">
        <v>46938</v>
      </c>
      <c r="S21" s="28">
        <v>48947</v>
      </c>
      <c r="T21" s="28">
        <v>51653</v>
      </c>
      <c r="U21" s="22">
        <v>48397</v>
      </c>
      <c r="V21" s="28">
        <v>50646</v>
      </c>
      <c r="W21" s="28">
        <v>54449</v>
      </c>
      <c r="X21" s="28">
        <v>51795</v>
      </c>
      <c r="Y21" s="22">
        <v>53010</v>
      </c>
    </row>
    <row r="22" spans="1:25" ht="13.5">
      <c r="A22" s="3" t="s">
        <v>102</v>
      </c>
      <c r="B22" s="28">
        <v>107193</v>
      </c>
      <c r="C22" s="28">
        <v>107193</v>
      </c>
      <c r="D22" s="28">
        <v>107193</v>
      </c>
      <c r="E22" s="22">
        <v>106681</v>
      </c>
      <c r="F22" s="28">
        <v>97516</v>
      </c>
      <c r="G22" s="28">
        <v>97503</v>
      </c>
      <c r="H22" s="28">
        <v>93301</v>
      </c>
      <c r="I22" s="22">
        <v>93301</v>
      </c>
      <c r="J22" s="28">
        <v>93301</v>
      </c>
      <c r="K22" s="28">
        <v>93301</v>
      </c>
      <c r="L22" s="28">
        <v>93301</v>
      </c>
      <c r="M22" s="22">
        <v>93301</v>
      </c>
      <c r="N22" s="28">
        <v>93301</v>
      </c>
      <c r="O22" s="28">
        <v>93301</v>
      </c>
      <c r="P22" s="28">
        <v>93301</v>
      </c>
      <c r="Q22" s="22">
        <v>93301</v>
      </c>
      <c r="R22" s="28">
        <v>93301</v>
      </c>
      <c r="S22" s="28">
        <v>93301</v>
      </c>
      <c r="T22" s="28">
        <v>93301</v>
      </c>
      <c r="U22" s="22">
        <v>93301</v>
      </c>
      <c r="V22" s="28">
        <v>93301</v>
      </c>
      <c r="W22" s="28">
        <v>93301</v>
      </c>
      <c r="X22" s="28">
        <v>93301</v>
      </c>
      <c r="Y22" s="22">
        <v>93301</v>
      </c>
    </row>
    <row r="23" spans="1:25" ht="13.5">
      <c r="A23" s="3" t="s">
        <v>103</v>
      </c>
      <c r="B23" s="28">
        <v>3401</v>
      </c>
      <c r="C23" s="28">
        <v>2736</v>
      </c>
      <c r="D23" s="28">
        <v>2172</v>
      </c>
      <c r="E23" s="22">
        <v>9492</v>
      </c>
      <c r="F23" s="28">
        <v>7883</v>
      </c>
      <c r="G23" s="28">
        <v>6743</v>
      </c>
      <c r="H23" s="28">
        <v>12906</v>
      </c>
      <c r="I23" s="22">
        <v>10471</v>
      </c>
      <c r="J23" s="28">
        <v>10421</v>
      </c>
      <c r="K23" s="28">
        <v>9732</v>
      </c>
      <c r="L23" s="28">
        <v>10343</v>
      </c>
      <c r="M23" s="22">
        <v>13548</v>
      </c>
      <c r="N23" s="28">
        <v>12779</v>
      </c>
      <c r="O23" s="28">
        <v>8658</v>
      </c>
      <c r="P23" s="28">
        <v>7946</v>
      </c>
      <c r="Q23" s="22">
        <v>5429</v>
      </c>
      <c r="R23" s="28">
        <v>4282</v>
      </c>
      <c r="S23" s="28">
        <v>4517</v>
      </c>
      <c r="T23" s="28">
        <v>3036</v>
      </c>
      <c r="U23" s="22">
        <v>12605</v>
      </c>
      <c r="V23" s="28">
        <v>13374</v>
      </c>
      <c r="W23" s="28">
        <v>10213</v>
      </c>
      <c r="X23" s="28">
        <v>59235</v>
      </c>
      <c r="Y23" s="22">
        <v>47260</v>
      </c>
    </row>
    <row r="24" spans="1:25" ht="13.5">
      <c r="A24" s="3" t="s">
        <v>105</v>
      </c>
      <c r="B24" s="28">
        <v>7614</v>
      </c>
      <c r="C24" s="28">
        <v>7907</v>
      </c>
      <c r="D24" s="28">
        <v>8319</v>
      </c>
      <c r="E24" s="22">
        <v>7912</v>
      </c>
      <c r="F24" s="28">
        <v>6545</v>
      </c>
      <c r="G24" s="28">
        <v>6716</v>
      </c>
      <c r="H24" s="28">
        <v>6551</v>
      </c>
      <c r="I24" s="22">
        <v>7166</v>
      </c>
      <c r="J24" s="28">
        <v>7561</v>
      </c>
      <c r="K24" s="28">
        <v>8522</v>
      </c>
      <c r="L24" s="28">
        <v>8826</v>
      </c>
      <c r="M24" s="22">
        <v>8522</v>
      </c>
      <c r="N24" s="28">
        <v>8968</v>
      </c>
      <c r="O24" s="28">
        <v>9746</v>
      </c>
      <c r="P24" s="28">
        <v>10105</v>
      </c>
      <c r="Q24" s="22">
        <v>10966</v>
      </c>
      <c r="R24" s="28">
        <v>12154</v>
      </c>
      <c r="S24" s="28">
        <v>13129</v>
      </c>
      <c r="T24" s="28">
        <v>13422</v>
      </c>
      <c r="U24" s="22">
        <v>14042</v>
      </c>
      <c r="V24" s="28">
        <v>14380</v>
      </c>
      <c r="W24" s="28">
        <v>15166</v>
      </c>
      <c r="X24" s="28">
        <v>14002</v>
      </c>
      <c r="Y24" s="22">
        <v>14529</v>
      </c>
    </row>
    <row r="25" spans="1:25" ht="13.5">
      <c r="A25" s="3" t="s">
        <v>106</v>
      </c>
      <c r="B25" s="28">
        <v>438691</v>
      </c>
      <c r="C25" s="28">
        <v>444841</v>
      </c>
      <c r="D25" s="28">
        <v>451170</v>
      </c>
      <c r="E25" s="22">
        <v>456900</v>
      </c>
      <c r="F25" s="28">
        <v>437999</v>
      </c>
      <c r="G25" s="28">
        <v>443066</v>
      </c>
      <c r="H25" s="28">
        <v>442115</v>
      </c>
      <c r="I25" s="22">
        <v>447110</v>
      </c>
      <c r="J25" s="28">
        <v>451197</v>
      </c>
      <c r="K25" s="28">
        <v>463104</v>
      </c>
      <c r="L25" s="28">
        <v>468299</v>
      </c>
      <c r="M25" s="22">
        <v>472151</v>
      </c>
      <c r="N25" s="28">
        <v>472360</v>
      </c>
      <c r="O25" s="28">
        <v>477989</v>
      </c>
      <c r="P25" s="28">
        <v>482602</v>
      </c>
      <c r="Q25" s="22">
        <v>487870</v>
      </c>
      <c r="R25" s="28">
        <v>493481</v>
      </c>
      <c r="S25" s="28">
        <v>500984</v>
      </c>
      <c r="T25" s="28">
        <v>506429</v>
      </c>
      <c r="U25" s="22">
        <v>516039</v>
      </c>
      <c r="V25" s="28">
        <v>524250</v>
      </c>
      <c r="W25" s="28">
        <v>530737</v>
      </c>
      <c r="X25" s="28">
        <v>539309</v>
      </c>
      <c r="Y25" s="22">
        <v>531479</v>
      </c>
    </row>
    <row r="26" spans="1:25" ht="13.5">
      <c r="A26" s="3" t="s">
        <v>84</v>
      </c>
      <c r="B26" s="28">
        <v>8671</v>
      </c>
      <c r="C26" s="28">
        <v>8617</v>
      </c>
      <c r="D26" s="28">
        <v>8277</v>
      </c>
      <c r="E26" s="22">
        <v>8509</v>
      </c>
      <c r="F26" s="28">
        <v>6249</v>
      </c>
      <c r="G26" s="28">
        <v>5935</v>
      </c>
      <c r="H26" s="28">
        <v>5839</v>
      </c>
      <c r="I26" s="22">
        <v>6062</v>
      </c>
      <c r="J26" s="28">
        <v>6542</v>
      </c>
      <c r="K26" s="28">
        <v>7040</v>
      </c>
      <c r="L26" s="28">
        <v>7531</v>
      </c>
      <c r="M26" s="22">
        <v>7680</v>
      </c>
      <c r="N26" s="28">
        <v>8000</v>
      </c>
      <c r="O26" s="28">
        <v>8510</v>
      </c>
      <c r="P26" s="28">
        <v>8640</v>
      </c>
      <c r="Q26" s="22">
        <v>9202</v>
      </c>
      <c r="R26" s="28">
        <v>9805</v>
      </c>
      <c r="S26" s="28">
        <v>10235</v>
      </c>
      <c r="T26" s="28">
        <v>10579</v>
      </c>
      <c r="U26" s="22">
        <v>11212</v>
      </c>
      <c r="V26" s="28">
        <v>10843</v>
      </c>
      <c r="W26" s="28">
        <v>11087</v>
      </c>
      <c r="X26" s="28">
        <v>11281</v>
      </c>
      <c r="Y26" s="22">
        <v>11712</v>
      </c>
    </row>
    <row r="27" spans="1:25" ht="13.5">
      <c r="A27" s="3" t="s">
        <v>112</v>
      </c>
      <c r="B27" s="28">
        <v>8671</v>
      </c>
      <c r="C27" s="28">
        <v>8617</v>
      </c>
      <c r="D27" s="28">
        <v>8277</v>
      </c>
      <c r="E27" s="22">
        <v>8509</v>
      </c>
      <c r="F27" s="28">
        <v>6249</v>
      </c>
      <c r="G27" s="28">
        <v>5935</v>
      </c>
      <c r="H27" s="28">
        <v>5839</v>
      </c>
      <c r="I27" s="22">
        <v>6062</v>
      </c>
      <c r="J27" s="28">
        <v>6542</v>
      </c>
      <c r="K27" s="28">
        <v>7040</v>
      </c>
      <c r="L27" s="28">
        <v>7531</v>
      </c>
      <c r="M27" s="22">
        <v>7680</v>
      </c>
      <c r="N27" s="28">
        <v>8000</v>
      </c>
      <c r="O27" s="28">
        <v>8510</v>
      </c>
      <c r="P27" s="28">
        <v>8640</v>
      </c>
      <c r="Q27" s="22">
        <v>9202</v>
      </c>
      <c r="R27" s="28">
        <v>9805</v>
      </c>
      <c r="S27" s="28">
        <v>10235</v>
      </c>
      <c r="T27" s="28">
        <v>10579</v>
      </c>
      <c r="U27" s="22">
        <v>11212</v>
      </c>
      <c r="V27" s="28">
        <v>12576</v>
      </c>
      <c r="W27" s="28">
        <v>12852</v>
      </c>
      <c r="X27" s="28">
        <v>13079</v>
      </c>
      <c r="Y27" s="22">
        <v>13542</v>
      </c>
    </row>
    <row r="28" spans="1:25" ht="13.5">
      <c r="A28" s="3" t="s">
        <v>113</v>
      </c>
      <c r="B28" s="28">
        <v>36013</v>
      </c>
      <c r="C28" s="28">
        <v>35857</v>
      </c>
      <c r="D28" s="28">
        <v>33684</v>
      </c>
      <c r="E28" s="22">
        <v>32637</v>
      </c>
      <c r="F28" s="28">
        <v>24243</v>
      </c>
      <c r="G28" s="28">
        <v>22044</v>
      </c>
      <c r="H28" s="28">
        <v>20754</v>
      </c>
      <c r="I28" s="22">
        <v>21808</v>
      </c>
      <c r="J28" s="28">
        <v>18805</v>
      </c>
      <c r="K28" s="28">
        <v>18738</v>
      </c>
      <c r="L28" s="28">
        <v>17319</v>
      </c>
      <c r="M28" s="22">
        <v>17559</v>
      </c>
      <c r="N28" s="28">
        <v>17364</v>
      </c>
      <c r="O28" s="28">
        <v>14698</v>
      </c>
      <c r="P28" s="28">
        <v>14959</v>
      </c>
      <c r="Q28" s="22">
        <v>16632</v>
      </c>
      <c r="R28" s="28">
        <v>15026</v>
      </c>
      <c r="S28" s="28">
        <v>16363</v>
      </c>
      <c r="T28" s="28">
        <v>17115</v>
      </c>
      <c r="U28" s="22">
        <v>14788</v>
      </c>
      <c r="V28" s="28">
        <v>16765</v>
      </c>
      <c r="W28" s="28">
        <v>20255</v>
      </c>
      <c r="X28" s="28">
        <v>21161</v>
      </c>
      <c r="Y28" s="22">
        <v>19397</v>
      </c>
    </row>
    <row r="29" spans="1:25" ht="13.5">
      <c r="A29" s="3" t="s">
        <v>84</v>
      </c>
      <c r="B29" s="28">
        <v>7657</v>
      </c>
      <c r="C29" s="28">
        <v>7692</v>
      </c>
      <c r="D29" s="28">
        <v>6521</v>
      </c>
      <c r="E29" s="22">
        <v>6756</v>
      </c>
      <c r="F29" s="28">
        <v>9132</v>
      </c>
      <c r="G29" s="28">
        <v>9988</v>
      </c>
      <c r="H29" s="28">
        <v>10341</v>
      </c>
      <c r="I29" s="22">
        <v>5739</v>
      </c>
      <c r="J29" s="28">
        <v>11365</v>
      </c>
      <c r="K29" s="28">
        <v>12205</v>
      </c>
      <c r="L29" s="28">
        <v>15883</v>
      </c>
      <c r="M29" s="22">
        <v>11969</v>
      </c>
      <c r="N29" s="28">
        <v>12411</v>
      </c>
      <c r="O29" s="28">
        <v>12765</v>
      </c>
      <c r="P29" s="28">
        <v>12657</v>
      </c>
      <c r="Q29" s="22">
        <v>8833</v>
      </c>
      <c r="R29" s="28">
        <v>16215</v>
      </c>
      <c r="S29" s="28">
        <v>13876</v>
      </c>
      <c r="T29" s="28">
        <v>13608</v>
      </c>
      <c r="U29" s="22">
        <v>14838</v>
      </c>
      <c r="V29" s="28">
        <v>17686</v>
      </c>
      <c r="W29" s="28">
        <v>16481</v>
      </c>
      <c r="X29" s="28">
        <v>12083</v>
      </c>
      <c r="Y29" s="22">
        <v>8972</v>
      </c>
    </row>
    <row r="30" spans="1:25" ht="13.5">
      <c r="A30" s="3" t="s">
        <v>86</v>
      </c>
      <c r="B30" s="28">
        <v>-121</v>
      </c>
      <c r="C30" s="28">
        <v>-116</v>
      </c>
      <c r="D30" s="28">
        <v>-115</v>
      </c>
      <c r="E30" s="22">
        <v>-102</v>
      </c>
      <c r="F30" s="28">
        <v>-102</v>
      </c>
      <c r="G30" s="28">
        <v>-99</v>
      </c>
      <c r="H30" s="28">
        <v>-99</v>
      </c>
      <c r="I30" s="22">
        <v>-99</v>
      </c>
      <c r="J30" s="28">
        <v>-99</v>
      </c>
      <c r="K30" s="28">
        <v>-87</v>
      </c>
      <c r="L30" s="28">
        <v>-89</v>
      </c>
      <c r="M30" s="22">
        <v>-85</v>
      </c>
      <c r="N30" s="28">
        <v>-85</v>
      </c>
      <c r="O30" s="28">
        <v>-85</v>
      </c>
      <c r="P30" s="28">
        <v>-87</v>
      </c>
      <c r="Q30" s="22">
        <v>-87</v>
      </c>
      <c r="R30" s="28">
        <v>-86</v>
      </c>
      <c r="S30" s="28">
        <v>-86</v>
      </c>
      <c r="T30" s="28">
        <v>-86</v>
      </c>
      <c r="U30" s="22">
        <v>-86</v>
      </c>
      <c r="V30" s="28">
        <v>-87</v>
      </c>
      <c r="W30" s="28">
        <v>-87</v>
      </c>
      <c r="X30" s="28">
        <v>-99</v>
      </c>
      <c r="Y30" s="22">
        <v>-105</v>
      </c>
    </row>
    <row r="31" spans="1:25" ht="13.5">
      <c r="A31" s="3" t="s">
        <v>121</v>
      </c>
      <c r="B31" s="28">
        <v>43548</v>
      </c>
      <c r="C31" s="28">
        <v>43434</v>
      </c>
      <c r="D31" s="28">
        <v>40090</v>
      </c>
      <c r="E31" s="22">
        <v>39290</v>
      </c>
      <c r="F31" s="28">
        <v>33273</v>
      </c>
      <c r="G31" s="28">
        <v>31933</v>
      </c>
      <c r="H31" s="28">
        <v>30997</v>
      </c>
      <c r="I31" s="22">
        <v>32121</v>
      </c>
      <c r="J31" s="28">
        <v>30071</v>
      </c>
      <c r="K31" s="28">
        <v>30856</v>
      </c>
      <c r="L31" s="28">
        <v>33113</v>
      </c>
      <c r="M31" s="22">
        <v>29443</v>
      </c>
      <c r="N31" s="28">
        <v>29690</v>
      </c>
      <c r="O31" s="28">
        <v>27378</v>
      </c>
      <c r="P31" s="28">
        <v>27530</v>
      </c>
      <c r="Q31" s="22">
        <v>29400</v>
      </c>
      <c r="R31" s="28">
        <v>31154</v>
      </c>
      <c r="S31" s="28">
        <v>30153</v>
      </c>
      <c r="T31" s="28">
        <v>30637</v>
      </c>
      <c r="U31" s="22">
        <v>29540</v>
      </c>
      <c r="V31" s="28">
        <v>34364</v>
      </c>
      <c r="W31" s="28">
        <v>36649</v>
      </c>
      <c r="X31" s="28">
        <v>33145</v>
      </c>
      <c r="Y31" s="22">
        <v>31966</v>
      </c>
    </row>
    <row r="32" spans="1:25" ht="13.5">
      <c r="A32" s="2" t="s">
        <v>122</v>
      </c>
      <c r="B32" s="28">
        <v>490911</v>
      </c>
      <c r="C32" s="28">
        <v>496893</v>
      </c>
      <c r="D32" s="28">
        <v>499539</v>
      </c>
      <c r="E32" s="22">
        <v>504700</v>
      </c>
      <c r="F32" s="28">
        <v>477522</v>
      </c>
      <c r="G32" s="28">
        <v>480934</v>
      </c>
      <c r="H32" s="28">
        <v>478951</v>
      </c>
      <c r="I32" s="22">
        <v>485294</v>
      </c>
      <c r="J32" s="28">
        <v>487811</v>
      </c>
      <c r="K32" s="28">
        <v>501001</v>
      </c>
      <c r="L32" s="28">
        <v>508945</v>
      </c>
      <c r="M32" s="22">
        <v>509275</v>
      </c>
      <c r="N32" s="28">
        <v>510050</v>
      </c>
      <c r="O32" s="28">
        <v>513878</v>
      </c>
      <c r="P32" s="28">
        <v>518773</v>
      </c>
      <c r="Q32" s="22">
        <v>526473</v>
      </c>
      <c r="R32" s="28">
        <v>534441</v>
      </c>
      <c r="S32" s="28">
        <v>541373</v>
      </c>
      <c r="T32" s="28">
        <v>547645</v>
      </c>
      <c r="U32" s="22">
        <v>556792</v>
      </c>
      <c r="V32" s="28">
        <v>571192</v>
      </c>
      <c r="W32" s="28">
        <v>580238</v>
      </c>
      <c r="X32" s="28">
        <v>585534</v>
      </c>
      <c r="Y32" s="22">
        <v>576988</v>
      </c>
    </row>
    <row r="33" spans="1:25" ht="14.25" thickBot="1">
      <c r="A33" s="5" t="s">
        <v>123</v>
      </c>
      <c r="B33" s="29">
        <v>670008</v>
      </c>
      <c r="C33" s="29">
        <v>640194</v>
      </c>
      <c r="D33" s="29">
        <v>634433</v>
      </c>
      <c r="E33" s="23">
        <v>655544</v>
      </c>
      <c r="F33" s="29">
        <v>649728</v>
      </c>
      <c r="G33" s="29">
        <v>627828</v>
      </c>
      <c r="H33" s="29">
        <v>609323</v>
      </c>
      <c r="I33" s="23">
        <v>619493</v>
      </c>
      <c r="J33" s="29">
        <v>629170</v>
      </c>
      <c r="K33" s="29">
        <v>622388</v>
      </c>
      <c r="L33" s="29">
        <v>565577</v>
      </c>
      <c r="M33" s="23">
        <v>574634</v>
      </c>
      <c r="N33" s="29">
        <v>627805</v>
      </c>
      <c r="O33" s="29">
        <v>602245</v>
      </c>
      <c r="P33" s="29">
        <v>592498</v>
      </c>
      <c r="Q33" s="23">
        <v>615090</v>
      </c>
      <c r="R33" s="29">
        <v>641553</v>
      </c>
      <c r="S33" s="29">
        <v>615558</v>
      </c>
      <c r="T33" s="29">
        <v>615296</v>
      </c>
      <c r="U33" s="23">
        <v>644991</v>
      </c>
      <c r="V33" s="29">
        <v>661558</v>
      </c>
      <c r="W33" s="29">
        <v>650139</v>
      </c>
      <c r="X33" s="29">
        <v>645599</v>
      </c>
      <c r="Y33" s="23">
        <v>757542</v>
      </c>
    </row>
    <row r="34" spans="1:25" ht="14.25" thickTop="1">
      <c r="A34" s="2" t="s">
        <v>0</v>
      </c>
      <c r="B34" s="28">
        <v>15355</v>
      </c>
      <c r="C34" s="28">
        <v>12694</v>
      </c>
      <c r="D34" s="28">
        <v>12064</v>
      </c>
      <c r="E34" s="22">
        <v>19641</v>
      </c>
      <c r="F34" s="28">
        <v>12857</v>
      </c>
      <c r="G34" s="28">
        <v>12264</v>
      </c>
      <c r="H34" s="28">
        <v>10514</v>
      </c>
      <c r="I34" s="22">
        <v>15935</v>
      </c>
      <c r="J34" s="28">
        <v>13236</v>
      </c>
      <c r="K34" s="28">
        <v>10813</v>
      </c>
      <c r="L34" s="28">
        <v>8612</v>
      </c>
      <c r="M34" s="22">
        <v>11891</v>
      </c>
      <c r="N34" s="28">
        <v>13008</v>
      </c>
      <c r="O34" s="28">
        <v>11130</v>
      </c>
      <c r="P34" s="28">
        <v>9860</v>
      </c>
      <c r="Q34" s="22">
        <v>14059</v>
      </c>
      <c r="R34" s="28">
        <v>13650</v>
      </c>
      <c r="S34" s="28">
        <v>12590</v>
      </c>
      <c r="T34" s="28">
        <v>10698</v>
      </c>
      <c r="U34" s="22">
        <v>16358</v>
      </c>
      <c r="V34" s="28">
        <v>15527</v>
      </c>
      <c r="W34" s="28">
        <v>13669</v>
      </c>
      <c r="X34" s="28">
        <v>11293</v>
      </c>
      <c r="Y34" s="22">
        <v>15377</v>
      </c>
    </row>
    <row r="35" spans="1:25" ht="13.5">
      <c r="A35" s="2" t="s">
        <v>128</v>
      </c>
      <c r="B35" s="28">
        <v>1531</v>
      </c>
      <c r="C35" s="28">
        <v>2449</v>
      </c>
      <c r="D35" s="28">
        <v>3398</v>
      </c>
      <c r="E35" s="22">
        <v>19343</v>
      </c>
      <c r="F35" s="28">
        <v>29757</v>
      </c>
      <c r="G35" s="28">
        <v>29976</v>
      </c>
      <c r="H35" s="28">
        <v>30254</v>
      </c>
      <c r="I35" s="22">
        <v>15600</v>
      </c>
      <c r="J35" s="28">
        <v>23291</v>
      </c>
      <c r="K35" s="28">
        <v>25299</v>
      </c>
      <c r="L35" s="28">
        <v>27799</v>
      </c>
      <c r="M35" s="22">
        <v>30298</v>
      </c>
      <c r="N35" s="28">
        <v>21348</v>
      </c>
      <c r="O35" s="28">
        <v>20544</v>
      </c>
      <c r="P35" s="28">
        <v>16800</v>
      </c>
      <c r="Q35" s="22">
        <v>34050</v>
      </c>
      <c r="R35" s="28">
        <v>44800</v>
      </c>
      <c r="S35" s="28">
        <v>41800</v>
      </c>
      <c r="T35" s="28">
        <v>41800</v>
      </c>
      <c r="U35" s="22">
        <v>20800</v>
      </c>
      <c r="V35" s="28">
        <v>10000</v>
      </c>
      <c r="W35" s="28">
        <v>10000</v>
      </c>
      <c r="X35" s="28">
        <v>10000</v>
      </c>
      <c r="Y35" s="22"/>
    </row>
    <row r="36" spans="1:25" ht="13.5">
      <c r="A36" s="2" t="s">
        <v>131</v>
      </c>
      <c r="B36" s="28">
        <v>21147</v>
      </c>
      <c r="C36" s="28">
        <v>20427</v>
      </c>
      <c r="D36" s="28">
        <v>9860</v>
      </c>
      <c r="E36" s="22">
        <v>20277</v>
      </c>
      <c r="F36" s="28">
        <v>16225</v>
      </c>
      <c r="G36" s="28">
        <v>14469</v>
      </c>
      <c r="H36" s="28">
        <v>5295</v>
      </c>
      <c r="I36" s="22">
        <v>18548</v>
      </c>
      <c r="J36" s="28">
        <v>13880</v>
      </c>
      <c r="K36" s="28">
        <v>5919</v>
      </c>
      <c r="L36" s="28">
        <v>223</v>
      </c>
      <c r="M36" s="22">
        <v>9379</v>
      </c>
      <c r="N36" s="28">
        <v>16431</v>
      </c>
      <c r="O36" s="28">
        <v>9685</v>
      </c>
      <c r="P36" s="28">
        <v>5169</v>
      </c>
      <c r="Q36" s="22">
        <v>8273</v>
      </c>
      <c r="R36" s="28">
        <v>9221</v>
      </c>
      <c r="S36" s="28">
        <v>4704</v>
      </c>
      <c r="T36" s="28">
        <v>438</v>
      </c>
      <c r="U36" s="22">
        <v>11220</v>
      </c>
      <c r="V36" s="28">
        <v>12315</v>
      </c>
      <c r="W36" s="28">
        <v>6778</v>
      </c>
      <c r="X36" s="28">
        <v>2290</v>
      </c>
      <c r="Y36" s="22">
        <v>6164</v>
      </c>
    </row>
    <row r="37" spans="1:25" ht="13.5">
      <c r="A37" s="2"/>
      <c r="B37" s="28">
        <v>112</v>
      </c>
      <c r="C37" s="28">
        <v>138</v>
      </c>
      <c r="D37" s="28">
        <v>154</v>
      </c>
      <c r="E37" s="22">
        <v>207</v>
      </c>
      <c r="F37" s="28">
        <v>367</v>
      </c>
      <c r="G37" s="28">
        <v>410</v>
      </c>
      <c r="H37" s="28">
        <v>444</v>
      </c>
      <c r="I37" s="22">
        <v>488</v>
      </c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2" t="s">
        <v>84</v>
      </c>
      <c r="B38" s="28">
        <v>51461</v>
      </c>
      <c r="C38" s="28">
        <v>46446</v>
      </c>
      <c r="D38" s="28">
        <v>51691</v>
      </c>
      <c r="E38" s="22">
        <v>50376</v>
      </c>
      <c r="F38" s="28">
        <v>44068</v>
      </c>
      <c r="G38" s="28">
        <v>40910</v>
      </c>
      <c r="H38" s="28">
        <v>46131</v>
      </c>
      <c r="I38" s="22">
        <v>43618</v>
      </c>
      <c r="J38" s="28">
        <v>44426</v>
      </c>
      <c r="K38" s="28">
        <v>40178</v>
      </c>
      <c r="L38" s="28">
        <v>38773</v>
      </c>
      <c r="M38" s="22">
        <v>42012</v>
      </c>
      <c r="N38" s="28">
        <v>47429</v>
      </c>
      <c r="O38" s="28">
        <v>40065</v>
      </c>
      <c r="P38" s="28">
        <v>45253</v>
      </c>
      <c r="Q38" s="22">
        <v>45877</v>
      </c>
      <c r="R38" s="28">
        <v>45044</v>
      </c>
      <c r="S38" s="28">
        <v>37753</v>
      </c>
      <c r="T38" s="28">
        <v>41637</v>
      </c>
      <c r="U38" s="22">
        <v>42828</v>
      </c>
      <c r="V38" s="28">
        <v>46375</v>
      </c>
      <c r="W38" s="28">
        <v>38479</v>
      </c>
      <c r="X38" s="28">
        <v>44465</v>
      </c>
      <c r="Y38" s="22">
        <v>48365</v>
      </c>
    </row>
    <row r="39" spans="1:25" ht="13.5">
      <c r="A39" s="2" t="s">
        <v>135</v>
      </c>
      <c r="B39" s="28">
        <v>89607</v>
      </c>
      <c r="C39" s="28">
        <v>82156</v>
      </c>
      <c r="D39" s="28">
        <v>77169</v>
      </c>
      <c r="E39" s="22">
        <v>109845</v>
      </c>
      <c r="F39" s="28">
        <v>103276</v>
      </c>
      <c r="G39" s="28">
        <v>98031</v>
      </c>
      <c r="H39" s="28">
        <v>92641</v>
      </c>
      <c r="I39" s="22">
        <v>94192</v>
      </c>
      <c r="J39" s="28">
        <v>95505</v>
      </c>
      <c r="K39" s="28">
        <v>103352</v>
      </c>
      <c r="L39" s="28">
        <v>106936</v>
      </c>
      <c r="M39" s="22">
        <v>106981</v>
      </c>
      <c r="N39" s="28">
        <v>118216</v>
      </c>
      <c r="O39" s="28">
        <v>101424</v>
      </c>
      <c r="P39" s="28">
        <v>97083</v>
      </c>
      <c r="Q39" s="22">
        <v>122258</v>
      </c>
      <c r="R39" s="28">
        <v>114821</v>
      </c>
      <c r="S39" s="28">
        <v>96848</v>
      </c>
      <c r="T39" s="28">
        <v>104575</v>
      </c>
      <c r="U39" s="22">
        <v>111207</v>
      </c>
      <c r="V39" s="28">
        <v>109513</v>
      </c>
      <c r="W39" s="28">
        <v>108426</v>
      </c>
      <c r="X39" s="28">
        <v>112548</v>
      </c>
      <c r="Y39" s="22">
        <v>169907</v>
      </c>
    </row>
    <row r="40" spans="1:25" ht="13.5">
      <c r="A40" s="2" t="s">
        <v>136</v>
      </c>
      <c r="B40" s="28">
        <v>29997</v>
      </c>
      <c r="C40" s="28">
        <v>29997</v>
      </c>
      <c r="D40" s="28">
        <v>49997</v>
      </c>
      <c r="E40" s="22">
        <v>49997</v>
      </c>
      <c r="F40" s="28">
        <v>59995</v>
      </c>
      <c r="G40" s="28">
        <v>59995</v>
      </c>
      <c r="H40" s="28">
        <v>59994</v>
      </c>
      <c r="I40" s="22">
        <v>59994</v>
      </c>
      <c r="J40" s="28">
        <v>59994</v>
      </c>
      <c r="K40" s="28">
        <v>59993</v>
      </c>
      <c r="L40" s="28">
        <v>59993</v>
      </c>
      <c r="M40" s="22">
        <v>59992</v>
      </c>
      <c r="N40" s="28">
        <v>59992</v>
      </c>
      <c r="O40" s="28">
        <v>59992</v>
      </c>
      <c r="P40" s="28">
        <v>59991</v>
      </c>
      <c r="Q40" s="22">
        <v>59991</v>
      </c>
      <c r="R40" s="28">
        <v>79988</v>
      </c>
      <c r="S40" s="28">
        <v>79988</v>
      </c>
      <c r="T40" s="28">
        <v>79987</v>
      </c>
      <c r="U40" s="22">
        <v>79986</v>
      </c>
      <c r="V40" s="28">
        <v>79985</v>
      </c>
      <c r="W40" s="28">
        <v>79984</v>
      </c>
      <c r="X40" s="28">
        <v>79984</v>
      </c>
      <c r="Y40" s="22">
        <v>99982</v>
      </c>
    </row>
    <row r="41" spans="1:25" ht="13.5">
      <c r="A41" s="2" t="s">
        <v>137</v>
      </c>
      <c r="B41" s="28">
        <v>54257</v>
      </c>
      <c r="C41" s="28">
        <v>54379</v>
      </c>
      <c r="D41" s="28">
        <v>54563</v>
      </c>
      <c r="E41" s="22">
        <v>54654</v>
      </c>
      <c r="F41" s="28">
        <v>55683</v>
      </c>
      <c r="G41" s="28">
        <v>56825</v>
      </c>
      <c r="H41" s="28">
        <v>57960</v>
      </c>
      <c r="I41" s="22">
        <v>73954</v>
      </c>
      <c r="J41" s="28">
        <v>80303</v>
      </c>
      <c r="K41" s="28">
        <v>79670</v>
      </c>
      <c r="L41" s="28">
        <v>30945</v>
      </c>
      <c r="M41" s="22">
        <v>32220</v>
      </c>
      <c r="N41" s="28">
        <v>41195</v>
      </c>
      <c r="O41" s="28">
        <v>45019</v>
      </c>
      <c r="P41" s="28">
        <v>48769</v>
      </c>
      <c r="Q41" s="22">
        <v>47519</v>
      </c>
      <c r="R41" s="28">
        <v>35200</v>
      </c>
      <c r="S41" s="28">
        <v>38200</v>
      </c>
      <c r="T41" s="28">
        <v>38200</v>
      </c>
      <c r="U41" s="22">
        <v>59200</v>
      </c>
      <c r="V41" s="28">
        <v>70000</v>
      </c>
      <c r="W41" s="28">
        <v>70000</v>
      </c>
      <c r="X41" s="28">
        <v>70000</v>
      </c>
      <c r="Y41" s="22">
        <v>80000</v>
      </c>
    </row>
    <row r="42" spans="1:25" ht="13.5">
      <c r="A42" s="2" t="s">
        <v>140</v>
      </c>
      <c r="B42" s="28">
        <v>2777</v>
      </c>
      <c r="C42" s="28">
        <v>2699</v>
      </c>
      <c r="D42" s="28">
        <v>4944</v>
      </c>
      <c r="E42" s="22">
        <v>4919</v>
      </c>
      <c r="F42" s="28">
        <v>4210</v>
      </c>
      <c r="G42" s="28">
        <v>4183</v>
      </c>
      <c r="H42" s="28">
        <v>4158</v>
      </c>
      <c r="I42" s="22">
        <v>4114</v>
      </c>
      <c r="J42" s="28">
        <v>4092</v>
      </c>
      <c r="K42" s="28">
        <v>4080</v>
      </c>
      <c r="L42" s="28">
        <v>4074</v>
      </c>
      <c r="M42" s="22">
        <v>3905</v>
      </c>
      <c r="N42" s="28">
        <v>3781</v>
      </c>
      <c r="O42" s="28">
        <v>3674</v>
      </c>
      <c r="P42" s="28">
        <v>3554</v>
      </c>
      <c r="Q42" s="22">
        <v>3422</v>
      </c>
      <c r="R42" s="28">
        <v>3282</v>
      </c>
      <c r="S42" s="28">
        <v>3146</v>
      </c>
      <c r="T42" s="28">
        <v>3003</v>
      </c>
      <c r="U42" s="22">
        <v>2870</v>
      </c>
      <c r="V42" s="28">
        <v>2765</v>
      </c>
      <c r="W42" s="28">
        <v>2666</v>
      </c>
      <c r="X42" s="28">
        <v>2579</v>
      </c>
      <c r="Y42" s="22">
        <v>2502</v>
      </c>
    </row>
    <row r="43" spans="1:25" ht="13.5">
      <c r="A43" s="2" t="s">
        <v>84</v>
      </c>
      <c r="B43" s="28">
        <v>6011</v>
      </c>
      <c r="C43" s="28">
        <v>5912</v>
      </c>
      <c r="D43" s="28">
        <v>3926</v>
      </c>
      <c r="E43" s="22">
        <v>3865</v>
      </c>
      <c r="F43" s="28">
        <v>3873</v>
      </c>
      <c r="G43" s="28">
        <v>4201</v>
      </c>
      <c r="H43" s="28">
        <v>4168</v>
      </c>
      <c r="I43" s="22">
        <v>4153</v>
      </c>
      <c r="J43" s="28">
        <v>13082</v>
      </c>
      <c r="K43" s="28">
        <v>13205</v>
      </c>
      <c r="L43" s="28">
        <v>13967</v>
      </c>
      <c r="M43" s="22">
        <v>13756</v>
      </c>
      <c r="N43" s="28">
        <v>15353</v>
      </c>
      <c r="O43" s="28">
        <v>15380</v>
      </c>
      <c r="P43" s="28">
        <v>15955</v>
      </c>
      <c r="Q43" s="22">
        <v>15425</v>
      </c>
      <c r="R43" s="28">
        <v>16794</v>
      </c>
      <c r="S43" s="28">
        <v>17396</v>
      </c>
      <c r="T43" s="28">
        <v>17825</v>
      </c>
      <c r="U43" s="22">
        <v>18067</v>
      </c>
      <c r="V43" s="28">
        <v>19271</v>
      </c>
      <c r="W43" s="28">
        <v>18948</v>
      </c>
      <c r="X43" s="28">
        <v>16686</v>
      </c>
      <c r="Y43" s="22">
        <v>16968</v>
      </c>
    </row>
    <row r="44" spans="1:25" ht="13.5">
      <c r="A44" s="2" t="s">
        <v>142</v>
      </c>
      <c r="B44" s="28">
        <v>93044</v>
      </c>
      <c r="C44" s="28">
        <v>92988</v>
      </c>
      <c r="D44" s="28">
        <v>113431</v>
      </c>
      <c r="E44" s="22">
        <v>113436</v>
      </c>
      <c r="F44" s="28">
        <v>123763</v>
      </c>
      <c r="G44" s="28">
        <v>125205</v>
      </c>
      <c r="H44" s="28">
        <v>126282</v>
      </c>
      <c r="I44" s="22">
        <v>142216</v>
      </c>
      <c r="J44" s="28">
        <v>157472</v>
      </c>
      <c r="K44" s="28">
        <v>156949</v>
      </c>
      <c r="L44" s="28">
        <v>108980</v>
      </c>
      <c r="M44" s="22">
        <v>109875</v>
      </c>
      <c r="N44" s="28">
        <v>120322</v>
      </c>
      <c r="O44" s="28">
        <v>124066</v>
      </c>
      <c r="P44" s="28">
        <v>128271</v>
      </c>
      <c r="Q44" s="22">
        <v>126358</v>
      </c>
      <c r="R44" s="28">
        <v>135266</v>
      </c>
      <c r="S44" s="28">
        <v>138731</v>
      </c>
      <c r="T44" s="28">
        <v>139017</v>
      </c>
      <c r="U44" s="22">
        <v>160124</v>
      </c>
      <c r="V44" s="28">
        <v>172022</v>
      </c>
      <c r="W44" s="28">
        <v>171600</v>
      </c>
      <c r="X44" s="28">
        <v>169250</v>
      </c>
      <c r="Y44" s="22">
        <v>199453</v>
      </c>
    </row>
    <row r="45" spans="1:25" ht="14.25" thickBot="1">
      <c r="A45" s="5" t="s">
        <v>143</v>
      </c>
      <c r="B45" s="29">
        <v>182651</v>
      </c>
      <c r="C45" s="29">
        <v>175145</v>
      </c>
      <c r="D45" s="29">
        <v>190601</v>
      </c>
      <c r="E45" s="23">
        <v>223282</v>
      </c>
      <c r="F45" s="29">
        <v>227040</v>
      </c>
      <c r="G45" s="29">
        <v>223237</v>
      </c>
      <c r="H45" s="29">
        <v>218924</v>
      </c>
      <c r="I45" s="23">
        <v>236409</v>
      </c>
      <c r="J45" s="29">
        <v>252977</v>
      </c>
      <c r="K45" s="29">
        <v>260301</v>
      </c>
      <c r="L45" s="29">
        <v>215916</v>
      </c>
      <c r="M45" s="23">
        <v>216856</v>
      </c>
      <c r="N45" s="29">
        <v>238538</v>
      </c>
      <c r="O45" s="29">
        <v>225491</v>
      </c>
      <c r="P45" s="29">
        <v>225354</v>
      </c>
      <c r="Q45" s="23">
        <v>248617</v>
      </c>
      <c r="R45" s="29">
        <v>250088</v>
      </c>
      <c r="S45" s="29">
        <v>235579</v>
      </c>
      <c r="T45" s="29">
        <v>243592</v>
      </c>
      <c r="U45" s="23">
        <v>271331</v>
      </c>
      <c r="V45" s="29">
        <v>281536</v>
      </c>
      <c r="W45" s="29">
        <v>280026</v>
      </c>
      <c r="X45" s="29">
        <v>281798</v>
      </c>
      <c r="Y45" s="23">
        <v>369361</v>
      </c>
    </row>
    <row r="46" spans="1:25" ht="14.25" thickTop="1">
      <c r="A46" s="2" t="s">
        <v>145</v>
      </c>
      <c r="B46" s="28">
        <v>63201</v>
      </c>
      <c r="C46" s="28">
        <v>63201</v>
      </c>
      <c r="D46" s="28">
        <v>63201</v>
      </c>
      <c r="E46" s="22">
        <v>63201</v>
      </c>
      <c r="F46" s="28">
        <v>63201</v>
      </c>
      <c r="G46" s="28">
        <v>63201</v>
      </c>
      <c r="H46" s="28">
        <v>63201</v>
      </c>
      <c r="I46" s="22">
        <v>63201</v>
      </c>
      <c r="J46" s="28">
        <v>63201</v>
      </c>
      <c r="K46" s="28">
        <v>63201</v>
      </c>
      <c r="L46" s="28">
        <v>63201</v>
      </c>
      <c r="M46" s="22">
        <v>63201</v>
      </c>
      <c r="N46" s="28">
        <v>63201</v>
      </c>
      <c r="O46" s="28">
        <v>63201</v>
      </c>
      <c r="P46" s="28">
        <v>63201</v>
      </c>
      <c r="Q46" s="22">
        <v>63201</v>
      </c>
      <c r="R46" s="28">
        <v>63201</v>
      </c>
      <c r="S46" s="28">
        <v>63201</v>
      </c>
      <c r="T46" s="28">
        <v>63201</v>
      </c>
      <c r="U46" s="22">
        <v>63201</v>
      </c>
      <c r="V46" s="28">
        <v>63201</v>
      </c>
      <c r="W46" s="28">
        <v>63201</v>
      </c>
      <c r="X46" s="28">
        <v>63201</v>
      </c>
      <c r="Y46" s="22">
        <v>63201</v>
      </c>
    </row>
    <row r="47" spans="1:25" ht="13.5">
      <c r="A47" s="2" t="s">
        <v>148</v>
      </c>
      <c r="B47" s="28">
        <v>111820</v>
      </c>
      <c r="C47" s="28">
        <v>111720</v>
      </c>
      <c r="D47" s="28">
        <v>111623</v>
      </c>
      <c r="E47" s="22">
        <v>111584</v>
      </c>
      <c r="F47" s="28">
        <v>111554</v>
      </c>
      <c r="G47" s="28">
        <v>111487</v>
      </c>
      <c r="H47" s="28">
        <v>111435</v>
      </c>
      <c r="I47" s="22">
        <v>111417</v>
      </c>
      <c r="J47" s="28">
        <v>111408</v>
      </c>
      <c r="K47" s="28">
        <v>111403</v>
      </c>
      <c r="L47" s="28">
        <v>111403</v>
      </c>
      <c r="M47" s="22">
        <v>111403</v>
      </c>
      <c r="N47" s="28">
        <v>111403</v>
      </c>
      <c r="O47" s="28">
        <v>111403</v>
      </c>
      <c r="P47" s="28">
        <v>111403</v>
      </c>
      <c r="Q47" s="22">
        <v>111403</v>
      </c>
      <c r="R47" s="28">
        <v>111403</v>
      </c>
      <c r="S47" s="28">
        <v>111403</v>
      </c>
      <c r="T47" s="28">
        <v>111403</v>
      </c>
      <c r="U47" s="22">
        <v>111403</v>
      </c>
      <c r="V47" s="28">
        <v>111403</v>
      </c>
      <c r="W47" s="28">
        <v>111403</v>
      </c>
      <c r="X47" s="28">
        <v>111403</v>
      </c>
      <c r="Y47" s="22">
        <v>111403</v>
      </c>
    </row>
    <row r="48" spans="1:25" ht="13.5">
      <c r="A48" s="2" t="s">
        <v>152</v>
      </c>
      <c r="B48" s="28">
        <v>351398</v>
      </c>
      <c r="C48" s="28">
        <v>329339</v>
      </c>
      <c r="D48" s="28">
        <v>309668</v>
      </c>
      <c r="E48" s="22">
        <v>298400</v>
      </c>
      <c r="F48" s="28">
        <v>293784</v>
      </c>
      <c r="G48" s="28">
        <v>277459</v>
      </c>
      <c r="H48" s="28">
        <v>263581</v>
      </c>
      <c r="I48" s="22">
        <v>256094</v>
      </c>
      <c r="J48" s="28">
        <v>251060</v>
      </c>
      <c r="K48" s="28">
        <v>236827</v>
      </c>
      <c r="L48" s="28">
        <v>224348</v>
      </c>
      <c r="M48" s="22">
        <v>232322</v>
      </c>
      <c r="N48" s="28">
        <v>242687</v>
      </c>
      <c r="O48" s="28">
        <v>229805</v>
      </c>
      <c r="P48" s="28">
        <v>219951</v>
      </c>
      <c r="Q48" s="22">
        <v>218920</v>
      </c>
      <c r="R48" s="28">
        <v>218789</v>
      </c>
      <c r="S48" s="28">
        <v>206696</v>
      </c>
      <c r="T48" s="28">
        <v>197589</v>
      </c>
      <c r="U48" s="22">
        <v>225211</v>
      </c>
      <c r="V48" s="28">
        <v>231022</v>
      </c>
      <c r="W48" s="28">
        <v>218656</v>
      </c>
      <c r="X48" s="28">
        <v>211905</v>
      </c>
      <c r="Y48" s="22">
        <v>212703</v>
      </c>
    </row>
    <row r="49" spans="1:25" ht="13.5">
      <c r="A49" s="2" t="s">
        <v>153</v>
      </c>
      <c r="B49" s="28">
        <v>-46713</v>
      </c>
      <c r="C49" s="28">
        <v>-46784</v>
      </c>
      <c r="D49" s="28">
        <v>-46849</v>
      </c>
      <c r="E49" s="22">
        <v>-46876</v>
      </c>
      <c r="F49" s="28">
        <v>-46911</v>
      </c>
      <c r="G49" s="28">
        <v>-47010</v>
      </c>
      <c r="H49" s="28">
        <v>-47118</v>
      </c>
      <c r="I49" s="22">
        <v>-47165</v>
      </c>
      <c r="J49" s="28">
        <v>-47198</v>
      </c>
      <c r="K49" s="28">
        <v>-47215</v>
      </c>
      <c r="L49" s="28">
        <v>-47215</v>
      </c>
      <c r="M49" s="22">
        <v>-47215</v>
      </c>
      <c r="N49" s="28">
        <v>-26095</v>
      </c>
      <c r="O49" s="28">
        <v>-26094</v>
      </c>
      <c r="P49" s="28">
        <v>-26094</v>
      </c>
      <c r="Q49" s="22">
        <v>-26094</v>
      </c>
      <c r="R49" s="28">
        <v>-39</v>
      </c>
      <c r="S49" s="28">
        <v>-38</v>
      </c>
      <c r="T49" s="28">
        <v>-38</v>
      </c>
      <c r="U49" s="22">
        <v>-24463</v>
      </c>
      <c r="V49" s="28">
        <v>-24462</v>
      </c>
      <c r="W49" s="28">
        <v>-24461</v>
      </c>
      <c r="X49" s="28">
        <v>-24460</v>
      </c>
      <c r="Y49" s="22">
        <v>-15</v>
      </c>
    </row>
    <row r="50" spans="1:25" ht="13.5">
      <c r="A50" s="2" t="s">
        <v>154</v>
      </c>
      <c r="B50" s="28">
        <v>479707</v>
      </c>
      <c r="C50" s="28">
        <v>457476</v>
      </c>
      <c r="D50" s="28">
        <v>437643</v>
      </c>
      <c r="E50" s="22">
        <v>426309</v>
      </c>
      <c r="F50" s="28">
        <v>421629</v>
      </c>
      <c r="G50" s="28">
        <v>405138</v>
      </c>
      <c r="H50" s="28">
        <v>391099</v>
      </c>
      <c r="I50" s="22">
        <v>383548</v>
      </c>
      <c r="J50" s="28">
        <v>378471</v>
      </c>
      <c r="K50" s="28">
        <v>364216</v>
      </c>
      <c r="L50" s="28">
        <v>351737</v>
      </c>
      <c r="M50" s="22">
        <v>359711</v>
      </c>
      <c r="N50" s="28">
        <v>391197</v>
      </c>
      <c r="O50" s="28">
        <v>378315</v>
      </c>
      <c r="P50" s="28">
        <v>368461</v>
      </c>
      <c r="Q50" s="22">
        <v>367430</v>
      </c>
      <c r="R50" s="28">
        <v>393355</v>
      </c>
      <c r="S50" s="28">
        <v>381262</v>
      </c>
      <c r="T50" s="28">
        <v>372155</v>
      </c>
      <c r="U50" s="22">
        <v>375352</v>
      </c>
      <c r="V50" s="28">
        <v>381164</v>
      </c>
      <c r="W50" s="28">
        <v>368799</v>
      </c>
      <c r="X50" s="28">
        <v>362049</v>
      </c>
      <c r="Y50" s="22">
        <v>387292</v>
      </c>
    </row>
    <row r="51" spans="1:25" ht="13.5">
      <c r="A51" s="2" t="s">
        <v>156</v>
      </c>
      <c r="B51" s="28">
        <v>7649</v>
      </c>
      <c r="C51" s="28">
        <v>7572</v>
      </c>
      <c r="D51" s="28">
        <v>6188</v>
      </c>
      <c r="E51" s="22">
        <v>5952</v>
      </c>
      <c r="F51" s="28">
        <v>1341</v>
      </c>
      <c r="G51" s="28">
        <v>85</v>
      </c>
      <c r="H51" s="28">
        <v>-22</v>
      </c>
      <c r="I51" s="22">
        <v>210</v>
      </c>
      <c r="J51" s="28">
        <v>-1339</v>
      </c>
      <c r="K51" s="28">
        <v>-1164</v>
      </c>
      <c r="L51" s="28">
        <v>-1238</v>
      </c>
      <c r="M51" s="22">
        <v>-1178</v>
      </c>
      <c r="N51" s="28">
        <v>-1043</v>
      </c>
      <c r="O51" s="28">
        <v>-703</v>
      </c>
      <c r="P51" s="28">
        <v>-637</v>
      </c>
      <c r="Q51" s="22">
        <v>-502</v>
      </c>
      <c r="R51" s="28">
        <v>-1292</v>
      </c>
      <c r="S51" s="28">
        <v>-486</v>
      </c>
      <c r="T51" s="28">
        <v>-28</v>
      </c>
      <c r="U51" s="22">
        <v>-1403</v>
      </c>
      <c r="V51" s="28">
        <v>-433</v>
      </c>
      <c r="W51" s="28">
        <v>1336</v>
      </c>
      <c r="X51" s="28">
        <v>1707</v>
      </c>
      <c r="Y51" s="22">
        <v>1059</v>
      </c>
    </row>
    <row r="52" spans="1:25" ht="13.5">
      <c r="A52" s="2" t="s">
        <v>157</v>
      </c>
      <c r="B52" s="28"/>
      <c r="C52" s="28"/>
      <c r="D52" s="28"/>
      <c r="E52" s="22"/>
      <c r="F52" s="28">
        <v>-282</v>
      </c>
      <c r="G52" s="28">
        <v>-631</v>
      </c>
      <c r="H52" s="28">
        <v>-677</v>
      </c>
      <c r="I52" s="22">
        <v>-673</v>
      </c>
      <c r="J52" s="28">
        <v>-941</v>
      </c>
      <c r="K52" s="28">
        <v>-968</v>
      </c>
      <c r="L52" s="28">
        <v>-844</v>
      </c>
      <c r="M52" s="22">
        <v>-763</v>
      </c>
      <c r="N52" s="28">
        <v>-897</v>
      </c>
      <c r="O52" s="28">
        <v>-870</v>
      </c>
      <c r="P52" s="28">
        <v>-697</v>
      </c>
      <c r="Q52" s="22">
        <v>-473</v>
      </c>
      <c r="R52" s="28">
        <v>-615</v>
      </c>
      <c r="S52" s="28">
        <v>-816</v>
      </c>
      <c r="T52" s="28">
        <v>-442</v>
      </c>
      <c r="U52" s="22">
        <v>-307</v>
      </c>
      <c r="V52" s="28">
        <v>-824</v>
      </c>
      <c r="W52" s="28">
        <v>-155</v>
      </c>
      <c r="X52" s="28">
        <v>-89</v>
      </c>
      <c r="Y52" s="22">
        <v>-315</v>
      </c>
    </row>
    <row r="53" spans="1:25" ht="13.5">
      <c r="A53" s="2" t="s">
        <v>158</v>
      </c>
      <c r="B53" s="28">
        <v>7649</v>
      </c>
      <c r="C53" s="28">
        <v>7572</v>
      </c>
      <c r="D53" s="28">
        <v>6188</v>
      </c>
      <c r="E53" s="22">
        <v>5952</v>
      </c>
      <c r="F53" s="28">
        <v>1059</v>
      </c>
      <c r="G53" s="28">
        <v>-546</v>
      </c>
      <c r="H53" s="28">
        <v>-700</v>
      </c>
      <c r="I53" s="22">
        <v>-463</v>
      </c>
      <c r="J53" s="28">
        <v>-2280</v>
      </c>
      <c r="K53" s="28">
        <v>-2133</v>
      </c>
      <c r="L53" s="28">
        <v>-2083</v>
      </c>
      <c r="M53" s="22">
        <v>-1941</v>
      </c>
      <c r="N53" s="28">
        <v>-1941</v>
      </c>
      <c r="O53" s="28">
        <v>-1573</v>
      </c>
      <c r="P53" s="28">
        <v>-1334</v>
      </c>
      <c r="Q53" s="22">
        <v>-975</v>
      </c>
      <c r="R53" s="28">
        <v>-1907</v>
      </c>
      <c r="S53" s="28">
        <v>-1302</v>
      </c>
      <c r="T53" s="28">
        <v>-471</v>
      </c>
      <c r="U53" s="22">
        <v>-1711</v>
      </c>
      <c r="V53" s="28">
        <v>-1258</v>
      </c>
      <c r="W53" s="28">
        <v>1181</v>
      </c>
      <c r="X53" s="28">
        <v>1618</v>
      </c>
      <c r="Y53" s="22">
        <v>743</v>
      </c>
    </row>
    <row r="54" spans="1:25" ht="13.5">
      <c r="A54" s="6" t="s">
        <v>1</v>
      </c>
      <c r="B54" s="28"/>
      <c r="C54" s="28"/>
      <c r="D54" s="28"/>
      <c r="E54" s="22"/>
      <c r="F54" s="28"/>
      <c r="G54" s="28"/>
      <c r="H54" s="28"/>
      <c r="I54" s="22"/>
      <c r="J54" s="28">
        <v>1</v>
      </c>
      <c r="K54" s="28">
        <v>3</v>
      </c>
      <c r="L54" s="28">
        <v>6</v>
      </c>
      <c r="M54" s="22">
        <v>8</v>
      </c>
      <c r="N54" s="28">
        <v>10</v>
      </c>
      <c r="O54" s="28">
        <v>13</v>
      </c>
      <c r="P54" s="28">
        <v>17</v>
      </c>
      <c r="Q54" s="22">
        <v>18</v>
      </c>
      <c r="R54" s="28">
        <v>18</v>
      </c>
      <c r="S54" s="28">
        <v>18</v>
      </c>
      <c r="T54" s="28">
        <v>18</v>
      </c>
      <c r="U54" s="22">
        <v>18</v>
      </c>
      <c r="V54" s="28">
        <v>116</v>
      </c>
      <c r="W54" s="28">
        <v>131</v>
      </c>
      <c r="X54" s="28">
        <v>132</v>
      </c>
      <c r="Y54" s="22">
        <v>144</v>
      </c>
    </row>
    <row r="55" spans="1:25" ht="13.5">
      <c r="A55" s="6" t="s">
        <v>160</v>
      </c>
      <c r="B55" s="28">
        <v>487357</v>
      </c>
      <c r="C55" s="28">
        <v>465049</v>
      </c>
      <c r="D55" s="28">
        <v>443832</v>
      </c>
      <c r="E55" s="22">
        <v>432262</v>
      </c>
      <c r="F55" s="28">
        <v>422688</v>
      </c>
      <c r="G55" s="28">
        <v>404591</v>
      </c>
      <c r="H55" s="28">
        <v>390399</v>
      </c>
      <c r="I55" s="22">
        <v>383084</v>
      </c>
      <c r="J55" s="28">
        <v>376192</v>
      </c>
      <c r="K55" s="28">
        <v>362087</v>
      </c>
      <c r="L55" s="28">
        <v>349661</v>
      </c>
      <c r="M55" s="22">
        <v>357778</v>
      </c>
      <c r="N55" s="28">
        <v>389266</v>
      </c>
      <c r="O55" s="28">
        <v>376754</v>
      </c>
      <c r="P55" s="28">
        <v>367144</v>
      </c>
      <c r="Q55" s="22">
        <v>366473</v>
      </c>
      <c r="R55" s="28">
        <v>391465</v>
      </c>
      <c r="S55" s="28">
        <v>379978</v>
      </c>
      <c r="T55" s="28">
        <v>371703</v>
      </c>
      <c r="U55" s="22">
        <v>373660</v>
      </c>
      <c r="V55" s="28">
        <v>380021</v>
      </c>
      <c r="W55" s="28">
        <v>370112</v>
      </c>
      <c r="X55" s="28">
        <v>363800</v>
      </c>
      <c r="Y55" s="22">
        <v>388180</v>
      </c>
    </row>
    <row r="56" spans="1:25" ht="14.25" thickBot="1">
      <c r="A56" s="7" t="s">
        <v>162</v>
      </c>
      <c r="B56" s="28">
        <v>670008</v>
      </c>
      <c r="C56" s="28">
        <v>640194</v>
      </c>
      <c r="D56" s="28">
        <v>634433</v>
      </c>
      <c r="E56" s="22">
        <v>655544</v>
      </c>
      <c r="F56" s="28">
        <v>649728</v>
      </c>
      <c r="G56" s="28">
        <v>627828</v>
      </c>
      <c r="H56" s="28">
        <v>609323</v>
      </c>
      <c r="I56" s="22">
        <v>619493</v>
      </c>
      <c r="J56" s="28">
        <v>629170</v>
      </c>
      <c r="K56" s="28">
        <v>622388</v>
      </c>
      <c r="L56" s="28">
        <v>565577</v>
      </c>
      <c r="M56" s="22">
        <v>574634</v>
      </c>
      <c r="N56" s="28">
        <v>627805</v>
      </c>
      <c r="O56" s="28">
        <v>602245</v>
      </c>
      <c r="P56" s="28">
        <v>592498</v>
      </c>
      <c r="Q56" s="22">
        <v>615090</v>
      </c>
      <c r="R56" s="28">
        <v>641553</v>
      </c>
      <c r="S56" s="28">
        <v>615558</v>
      </c>
      <c r="T56" s="28">
        <v>615296</v>
      </c>
      <c r="U56" s="22">
        <v>644991</v>
      </c>
      <c r="V56" s="28">
        <v>661558</v>
      </c>
      <c r="W56" s="28">
        <v>650139</v>
      </c>
      <c r="X56" s="28">
        <v>645599</v>
      </c>
      <c r="Y56" s="22">
        <v>757542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167</v>
      </c>
    </row>
    <row r="60" ht="13.5">
      <c r="A60" s="20" t="s">
        <v>168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163</v>
      </c>
      <c r="B2" s="14">
        <v>4661</v>
      </c>
      <c r="C2" s="14"/>
      <c r="D2" s="14"/>
      <c r="E2" s="14"/>
      <c r="F2" s="14"/>
      <c r="G2" s="14"/>
    </row>
    <row r="3" spans="1:7" ht="14.25" thickBot="1">
      <c r="A3" s="11" t="s">
        <v>164</v>
      </c>
      <c r="B3" s="1" t="s">
        <v>165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HYPERLINK("http://www.kabupro.jp/mark/20130627/S000DSOS.htm","有価証券報告書")</f>
        <v>有価証券報告書</v>
      </c>
      <c r="C4" s="15" t="str">
        <f>HYPERLINK("http://www.kabupro.jp/mark/20130627/S000DSOS.htm","有価証券報告書")</f>
        <v>有価証券報告書</v>
      </c>
      <c r="D4" s="15" t="str">
        <f>HYPERLINK("http://www.kabupro.jp/mark/20110629/S0008PQO.htm","有価証券報告書")</f>
        <v>有価証券報告書</v>
      </c>
      <c r="E4" s="15" t="str">
        <f>HYPERLINK("http://www.kabupro.jp/mark/20110629/S0008PQO.htm","有価証券報告書")</f>
        <v>有価証券報告書</v>
      </c>
      <c r="F4" s="15" t="str">
        <f>HYPERLINK("http://www.kabupro.jp/mark/20090626/S0003H88.htm","有価証券報告書")</f>
        <v>有価証券報告書</v>
      </c>
      <c r="G4" s="15" t="str">
        <f>HYPERLINK("http://www.kabupro.jp/mark/20090626/S0003H88.htm","有価証券報告書")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65</v>
      </c>
      <c r="F5" s="1" t="s">
        <v>68</v>
      </c>
      <c r="G5" s="1" t="s">
        <v>68</v>
      </c>
    </row>
    <row r="6" spans="1:7" ht="15" thickBot="1" thickTop="1">
      <c r="A6" s="10" t="s">
        <v>56</v>
      </c>
      <c r="B6" s="18" t="s">
        <v>222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 t="s">
        <v>169</v>
      </c>
      <c r="C8" s="17" t="s">
        <v>170</v>
      </c>
      <c r="D8" s="17" t="s">
        <v>171</v>
      </c>
      <c r="E8" s="17" t="s">
        <v>172</v>
      </c>
      <c r="F8" s="17" t="s">
        <v>173</v>
      </c>
      <c r="G8" s="17" t="s">
        <v>174</v>
      </c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67</v>
      </c>
      <c r="F9" s="17" t="s">
        <v>69</v>
      </c>
      <c r="G9" s="17" t="s">
        <v>70</v>
      </c>
    </row>
    <row r="10" spans="1:7" ht="14.25" thickBot="1">
      <c r="A10" s="13" t="s">
        <v>60</v>
      </c>
      <c r="B10" s="17" t="s">
        <v>72</v>
      </c>
      <c r="C10" s="17" t="s">
        <v>72</v>
      </c>
      <c r="D10" s="17" t="s">
        <v>72</v>
      </c>
      <c r="E10" s="17" t="s">
        <v>72</v>
      </c>
      <c r="F10" s="17" t="s">
        <v>72</v>
      </c>
      <c r="G10" s="17" t="s">
        <v>72</v>
      </c>
    </row>
    <row r="11" spans="1:7" ht="14.25" thickTop="1">
      <c r="A11" s="26" t="s">
        <v>175</v>
      </c>
      <c r="B11" s="21">
        <v>144211</v>
      </c>
      <c r="C11" s="21">
        <v>134202</v>
      </c>
      <c r="D11" s="21">
        <v>132687</v>
      </c>
      <c r="E11" s="21">
        <v>135092</v>
      </c>
      <c r="F11" s="21">
        <v>140019</v>
      </c>
      <c r="G11" s="21">
        <v>128150</v>
      </c>
    </row>
    <row r="12" spans="1:7" ht="13.5">
      <c r="A12" s="6" t="s">
        <v>176</v>
      </c>
      <c r="B12" s="22">
        <v>120077</v>
      </c>
      <c r="C12" s="22">
        <v>108831</v>
      </c>
      <c r="D12" s="22">
        <v>104461</v>
      </c>
      <c r="E12" s="22">
        <v>100635</v>
      </c>
      <c r="F12" s="22">
        <v>107309</v>
      </c>
      <c r="G12" s="22">
        <v>91446</v>
      </c>
    </row>
    <row r="13" spans="1:7" ht="13.5">
      <c r="A13" s="6" t="s">
        <v>177</v>
      </c>
      <c r="B13" s="22">
        <v>62202</v>
      </c>
      <c r="C13" s="22">
        <v>56011</v>
      </c>
      <c r="D13" s="22">
        <v>55330</v>
      </c>
      <c r="E13" s="22">
        <v>55964</v>
      </c>
      <c r="F13" s="22">
        <v>58112</v>
      </c>
      <c r="G13" s="22">
        <v>52377</v>
      </c>
    </row>
    <row r="14" spans="1:7" ht="13.5">
      <c r="A14" s="6" t="s">
        <v>178</v>
      </c>
      <c r="B14" s="22">
        <v>14836</v>
      </c>
      <c r="C14" s="22">
        <v>13951</v>
      </c>
      <c r="D14" s="22">
        <v>13794</v>
      </c>
      <c r="E14" s="22">
        <v>13732</v>
      </c>
      <c r="F14" s="22">
        <v>13026</v>
      </c>
      <c r="G14" s="22">
        <v>10551</v>
      </c>
    </row>
    <row r="15" spans="1:7" ht="13.5">
      <c r="A15" s="6" t="s">
        <v>179</v>
      </c>
      <c r="B15" s="22">
        <v>341327</v>
      </c>
      <c r="C15" s="22">
        <v>312996</v>
      </c>
      <c r="D15" s="22">
        <v>306273</v>
      </c>
      <c r="E15" s="22">
        <v>305425</v>
      </c>
      <c r="F15" s="22">
        <v>318467</v>
      </c>
      <c r="G15" s="22">
        <v>282525</v>
      </c>
    </row>
    <row r="16" spans="1:7" ht="13.5">
      <c r="A16" s="2" t="s">
        <v>180</v>
      </c>
      <c r="B16" s="22">
        <v>50602</v>
      </c>
      <c r="C16" s="22">
        <v>45026</v>
      </c>
      <c r="D16" s="22">
        <v>44434</v>
      </c>
      <c r="E16" s="22">
        <v>43912</v>
      </c>
      <c r="F16" s="22">
        <v>49198</v>
      </c>
      <c r="G16" s="22">
        <v>42633</v>
      </c>
    </row>
    <row r="17" spans="1:7" ht="13.5">
      <c r="A17" s="2" t="s">
        <v>181</v>
      </c>
      <c r="B17" s="22">
        <v>25272</v>
      </c>
      <c r="C17" s="22">
        <v>22268</v>
      </c>
      <c r="D17" s="22">
        <v>22704</v>
      </c>
      <c r="E17" s="22">
        <v>24247</v>
      </c>
      <c r="F17" s="22">
        <v>25165</v>
      </c>
      <c r="G17" s="22">
        <v>22432</v>
      </c>
    </row>
    <row r="18" spans="1:7" ht="13.5">
      <c r="A18" s="2" t="s">
        <v>182</v>
      </c>
      <c r="B18" s="22">
        <v>55715</v>
      </c>
      <c r="C18" s="22">
        <v>51324</v>
      </c>
      <c r="D18" s="22">
        <v>51010</v>
      </c>
      <c r="E18" s="22">
        <v>53979</v>
      </c>
      <c r="F18" s="22">
        <v>48894</v>
      </c>
      <c r="G18" s="22">
        <v>43380</v>
      </c>
    </row>
    <row r="19" spans="1:7" ht="13.5">
      <c r="A19" s="2" t="s">
        <v>85</v>
      </c>
      <c r="B19" s="22">
        <v>125368</v>
      </c>
      <c r="C19" s="22">
        <v>120849</v>
      </c>
      <c r="D19" s="22">
        <v>127420</v>
      </c>
      <c r="E19" s="22">
        <v>134122</v>
      </c>
      <c r="F19" s="22">
        <v>144493</v>
      </c>
      <c r="G19" s="22">
        <v>132237</v>
      </c>
    </row>
    <row r="20" spans="1:7" ht="13.5">
      <c r="A20" s="2" t="s">
        <v>183</v>
      </c>
      <c r="B20" s="22">
        <v>256959</v>
      </c>
      <c r="C20" s="22">
        <v>239468</v>
      </c>
      <c r="D20" s="22">
        <v>245570</v>
      </c>
      <c r="E20" s="22">
        <v>256261</v>
      </c>
      <c r="F20" s="22">
        <v>267753</v>
      </c>
      <c r="G20" s="22">
        <v>240684</v>
      </c>
    </row>
    <row r="21" spans="1:7" ht="13.5">
      <c r="A21" s="6" t="s">
        <v>184</v>
      </c>
      <c r="B21" s="22">
        <v>84367</v>
      </c>
      <c r="C21" s="22">
        <v>73527</v>
      </c>
      <c r="D21" s="22">
        <v>60703</v>
      </c>
      <c r="E21" s="22">
        <v>49163</v>
      </c>
      <c r="F21" s="22">
        <v>50714</v>
      </c>
      <c r="G21" s="22">
        <v>41840</v>
      </c>
    </row>
    <row r="22" spans="1:7" ht="13.5">
      <c r="A22" s="6" t="s">
        <v>185</v>
      </c>
      <c r="B22" s="22">
        <v>13612</v>
      </c>
      <c r="C22" s="22">
        <v>14072</v>
      </c>
      <c r="D22" s="22">
        <v>13781</v>
      </c>
      <c r="E22" s="22">
        <v>14505</v>
      </c>
      <c r="F22" s="22">
        <v>15934</v>
      </c>
      <c r="G22" s="22">
        <v>15068</v>
      </c>
    </row>
    <row r="23" spans="1:7" ht="14.25" thickBot="1">
      <c r="A23" s="25" t="s">
        <v>186</v>
      </c>
      <c r="B23" s="23">
        <v>70755</v>
      </c>
      <c r="C23" s="23">
        <v>59454</v>
      </c>
      <c r="D23" s="23">
        <v>46921</v>
      </c>
      <c r="E23" s="23">
        <v>34658</v>
      </c>
      <c r="F23" s="23">
        <v>34780</v>
      </c>
      <c r="G23" s="23">
        <v>26772</v>
      </c>
    </row>
    <row r="24" spans="1:7" ht="14.25" thickTop="1">
      <c r="A24" s="6" t="s">
        <v>187</v>
      </c>
      <c r="B24" s="22">
        <v>541</v>
      </c>
      <c r="C24" s="22">
        <v>407</v>
      </c>
      <c r="D24" s="22">
        <v>384</v>
      </c>
      <c r="E24" s="22">
        <v>274</v>
      </c>
      <c r="F24" s="22">
        <v>205</v>
      </c>
      <c r="G24" s="22">
        <v>292</v>
      </c>
    </row>
    <row r="25" spans="1:7" ht="13.5">
      <c r="A25" s="6" t="s">
        <v>188</v>
      </c>
      <c r="B25" s="22">
        <v>37</v>
      </c>
      <c r="C25" s="22">
        <v>38</v>
      </c>
      <c r="D25" s="22">
        <v>36</v>
      </c>
      <c r="E25" s="22">
        <v>36</v>
      </c>
      <c r="F25" s="22">
        <v>130</v>
      </c>
      <c r="G25" s="22">
        <v>562</v>
      </c>
    </row>
    <row r="26" spans="1:7" ht="13.5">
      <c r="A26" s="6" t="s">
        <v>189</v>
      </c>
      <c r="B26" s="22">
        <v>3182</v>
      </c>
      <c r="C26" s="22">
        <v>895</v>
      </c>
      <c r="D26" s="22">
        <v>3080</v>
      </c>
      <c r="E26" s="22">
        <v>2250</v>
      </c>
      <c r="F26" s="22">
        <v>612</v>
      </c>
      <c r="G26" s="22">
        <v>929</v>
      </c>
    </row>
    <row r="27" spans="1:7" ht="13.5">
      <c r="A27" s="6" t="s">
        <v>190</v>
      </c>
      <c r="B27" s="22">
        <v>371</v>
      </c>
      <c r="C27" s="22">
        <v>336</v>
      </c>
      <c r="D27" s="22">
        <v>354</v>
      </c>
      <c r="E27" s="22">
        <v>362</v>
      </c>
      <c r="F27" s="22">
        <v>446</v>
      </c>
      <c r="G27" s="22">
        <v>345</v>
      </c>
    </row>
    <row r="28" spans="1:7" ht="13.5">
      <c r="A28" s="6" t="s">
        <v>191</v>
      </c>
      <c r="B28" s="22"/>
      <c r="C28" s="22"/>
      <c r="D28" s="22"/>
      <c r="E28" s="22"/>
      <c r="F28" s="22">
        <v>447</v>
      </c>
      <c r="G28" s="22"/>
    </row>
    <row r="29" spans="1:7" ht="13.5">
      <c r="A29" s="6" t="s">
        <v>192</v>
      </c>
      <c r="B29" s="22">
        <v>541</v>
      </c>
      <c r="C29" s="22">
        <v>618</v>
      </c>
      <c r="D29" s="22">
        <v>791</v>
      </c>
      <c r="E29" s="22">
        <v>704</v>
      </c>
      <c r="F29" s="22">
        <v>713</v>
      </c>
      <c r="G29" s="22">
        <v>699</v>
      </c>
    </row>
    <row r="30" spans="1:7" ht="13.5">
      <c r="A30" s="6" t="s">
        <v>194</v>
      </c>
      <c r="B30" s="22">
        <v>4673</v>
      </c>
      <c r="C30" s="22">
        <v>2296</v>
      </c>
      <c r="D30" s="22">
        <v>4648</v>
      </c>
      <c r="E30" s="22">
        <v>3628</v>
      </c>
      <c r="F30" s="22">
        <v>2555</v>
      </c>
      <c r="G30" s="22">
        <v>2828</v>
      </c>
    </row>
    <row r="31" spans="1:7" ht="13.5">
      <c r="A31" s="6" t="s">
        <v>195</v>
      </c>
      <c r="B31" s="22">
        <v>698</v>
      </c>
      <c r="C31" s="22">
        <v>844</v>
      </c>
      <c r="D31" s="22">
        <v>716</v>
      </c>
      <c r="E31" s="22">
        <v>967</v>
      </c>
      <c r="F31" s="22">
        <v>1348</v>
      </c>
      <c r="G31" s="22">
        <v>1001</v>
      </c>
    </row>
    <row r="32" spans="1:7" ht="13.5">
      <c r="A32" s="6" t="s">
        <v>196</v>
      </c>
      <c r="B32" s="22">
        <v>944</v>
      </c>
      <c r="C32" s="22">
        <v>966</v>
      </c>
      <c r="D32" s="22">
        <v>1228</v>
      </c>
      <c r="E32" s="22">
        <v>1250</v>
      </c>
      <c r="F32" s="22">
        <v>1512</v>
      </c>
      <c r="G32" s="22">
        <v>3784</v>
      </c>
    </row>
    <row r="33" spans="1:7" ht="13.5">
      <c r="A33" s="6" t="s">
        <v>197</v>
      </c>
      <c r="B33" s="22">
        <v>249</v>
      </c>
      <c r="C33" s="22"/>
      <c r="D33" s="22"/>
      <c r="E33" s="22"/>
      <c r="F33" s="22"/>
      <c r="G33" s="22"/>
    </row>
    <row r="34" spans="1:7" ht="13.5">
      <c r="A34" s="6" t="s">
        <v>198</v>
      </c>
      <c r="B34" s="22">
        <v>257</v>
      </c>
      <c r="C34" s="22">
        <v>150</v>
      </c>
      <c r="D34" s="22"/>
      <c r="E34" s="22"/>
      <c r="F34" s="22"/>
      <c r="G34" s="22"/>
    </row>
    <row r="35" spans="1:7" ht="13.5">
      <c r="A35" s="6" t="s">
        <v>199</v>
      </c>
      <c r="B35" s="22">
        <v>152</v>
      </c>
      <c r="C35" s="22">
        <v>169</v>
      </c>
      <c r="D35" s="22">
        <v>220</v>
      </c>
      <c r="E35" s="22">
        <v>151</v>
      </c>
      <c r="F35" s="22">
        <v>487</v>
      </c>
      <c r="G35" s="22">
        <v>1276</v>
      </c>
    </row>
    <row r="36" spans="1:7" ht="13.5">
      <c r="A36" s="6" t="s">
        <v>201</v>
      </c>
      <c r="B36" s="22">
        <v>2302</v>
      </c>
      <c r="C36" s="22">
        <v>2131</v>
      </c>
      <c r="D36" s="22">
        <v>2165</v>
      </c>
      <c r="E36" s="22">
        <v>2370</v>
      </c>
      <c r="F36" s="22">
        <v>3347</v>
      </c>
      <c r="G36" s="22">
        <v>6062</v>
      </c>
    </row>
    <row r="37" spans="1:7" ht="14.25" thickBot="1">
      <c r="A37" s="25" t="s">
        <v>202</v>
      </c>
      <c r="B37" s="23">
        <v>73126</v>
      </c>
      <c r="C37" s="23">
        <v>59620</v>
      </c>
      <c r="D37" s="23">
        <v>49404</v>
      </c>
      <c r="E37" s="23">
        <v>35916</v>
      </c>
      <c r="F37" s="23">
        <v>33988</v>
      </c>
      <c r="G37" s="23">
        <v>23538</v>
      </c>
    </row>
    <row r="38" spans="1:7" ht="14.25" thickTop="1">
      <c r="A38" s="6" t="s">
        <v>203</v>
      </c>
      <c r="B38" s="22"/>
      <c r="C38" s="22"/>
      <c r="D38" s="22">
        <v>1</v>
      </c>
      <c r="E38" s="22"/>
      <c r="F38" s="22"/>
      <c r="G38" s="22"/>
    </row>
    <row r="39" spans="1:7" ht="13.5">
      <c r="A39" s="6" t="s">
        <v>204</v>
      </c>
      <c r="B39" s="22"/>
      <c r="C39" s="22"/>
      <c r="D39" s="22"/>
      <c r="E39" s="22">
        <v>58</v>
      </c>
      <c r="F39" s="22"/>
      <c r="G39" s="22"/>
    </row>
    <row r="40" spans="1:7" ht="13.5">
      <c r="A40" s="6" t="s">
        <v>205</v>
      </c>
      <c r="B40" s="22"/>
      <c r="C40" s="22"/>
      <c r="D40" s="22">
        <v>1</v>
      </c>
      <c r="E40" s="22">
        <v>58</v>
      </c>
      <c r="F40" s="22"/>
      <c r="G40" s="22"/>
    </row>
    <row r="41" spans="1:7" ht="13.5">
      <c r="A41" s="6" t="s">
        <v>206</v>
      </c>
      <c r="B41" s="22"/>
      <c r="C41" s="22"/>
      <c r="D41" s="22"/>
      <c r="E41" s="22">
        <v>331</v>
      </c>
      <c r="F41" s="22"/>
      <c r="G41" s="22"/>
    </row>
    <row r="42" spans="1:7" ht="13.5">
      <c r="A42" s="6" t="s">
        <v>207</v>
      </c>
      <c r="B42" s="22"/>
      <c r="C42" s="22"/>
      <c r="D42" s="22"/>
      <c r="E42" s="22">
        <v>2554</v>
      </c>
      <c r="F42" s="22"/>
      <c r="G42" s="22">
        <v>30</v>
      </c>
    </row>
    <row r="43" spans="1:7" ht="13.5">
      <c r="A43" s="6" t="s">
        <v>208</v>
      </c>
      <c r="B43" s="22"/>
      <c r="C43" s="22"/>
      <c r="D43" s="22">
        <v>1546</v>
      </c>
      <c r="E43" s="22"/>
      <c r="F43" s="22">
        <v>10</v>
      </c>
      <c r="G43" s="22">
        <v>79</v>
      </c>
    </row>
    <row r="44" spans="1:7" ht="13.5">
      <c r="A44" s="6" t="s">
        <v>209</v>
      </c>
      <c r="B44" s="22"/>
      <c r="C44" s="22"/>
      <c r="D44" s="22"/>
      <c r="E44" s="22">
        <v>144</v>
      </c>
      <c r="F44" s="22">
        <v>4318</v>
      </c>
      <c r="G44" s="22">
        <v>29</v>
      </c>
    </row>
    <row r="45" spans="1:7" ht="13.5">
      <c r="A45" s="6" t="s">
        <v>210</v>
      </c>
      <c r="B45" s="22"/>
      <c r="C45" s="22">
        <v>6318</v>
      </c>
      <c r="D45" s="22">
        <v>3326</v>
      </c>
      <c r="E45" s="22"/>
      <c r="F45" s="22"/>
      <c r="G45" s="22">
        <v>1237</v>
      </c>
    </row>
    <row r="46" spans="1:7" ht="13.5">
      <c r="A46" s="6" t="s">
        <v>211</v>
      </c>
      <c r="B46" s="22"/>
      <c r="C46" s="22"/>
      <c r="D46" s="22">
        <v>112</v>
      </c>
      <c r="E46" s="22">
        <v>54</v>
      </c>
      <c r="F46" s="22"/>
      <c r="G46" s="22"/>
    </row>
    <row r="47" spans="1:7" ht="13.5">
      <c r="A47" s="6" t="s">
        <v>212</v>
      </c>
      <c r="B47" s="22"/>
      <c r="C47" s="22"/>
      <c r="D47" s="22">
        <v>157</v>
      </c>
      <c r="E47" s="22">
        <v>150</v>
      </c>
      <c r="F47" s="22">
        <v>1460</v>
      </c>
      <c r="G47" s="22">
        <v>1526</v>
      </c>
    </row>
    <row r="48" spans="1:7" ht="13.5">
      <c r="A48" s="6" t="s">
        <v>214</v>
      </c>
      <c r="B48" s="22"/>
      <c r="C48" s="22"/>
      <c r="D48" s="22">
        <v>340</v>
      </c>
      <c r="E48" s="22"/>
      <c r="F48" s="22"/>
      <c r="G48" s="22"/>
    </row>
    <row r="49" spans="1:7" ht="13.5">
      <c r="A49" s="6" t="s">
        <v>215</v>
      </c>
      <c r="B49" s="22"/>
      <c r="C49" s="22">
        <v>3153</v>
      </c>
      <c r="D49" s="22">
        <v>8668</v>
      </c>
      <c r="E49" s="22"/>
      <c r="F49" s="22"/>
      <c r="G49" s="22"/>
    </row>
    <row r="50" spans="1:7" ht="13.5">
      <c r="A50" s="6" t="s">
        <v>84</v>
      </c>
      <c r="B50" s="22"/>
      <c r="C50" s="22">
        <v>1002</v>
      </c>
      <c r="D50" s="22"/>
      <c r="E50" s="22"/>
      <c r="F50" s="22"/>
      <c r="G50" s="22"/>
    </row>
    <row r="51" spans="1:7" ht="13.5">
      <c r="A51" s="6" t="s">
        <v>216</v>
      </c>
      <c r="B51" s="22"/>
      <c r="C51" s="22">
        <v>10475</v>
      </c>
      <c r="D51" s="22">
        <v>14151</v>
      </c>
      <c r="E51" s="22">
        <v>3236</v>
      </c>
      <c r="F51" s="22">
        <v>5849</v>
      </c>
      <c r="G51" s="22">
        <v>2904</v>
      </c>
    </row>
    <row r="52" spans="1:7" ht="13.5">
      <c r="A52" s="7" t="s">
        <v>217</v>
      </c>
      <c r="B52" s="22">
        <v>73126</v>
      </c>
      <c r="C52" s="22">
        <v>49144</v>
      </c>
      <c r="D52" s="22">
        <v>35254</v>
      </c>
      <c r="E52" s="22">
        <v>32737</v>
      </c>
      <c r="F52" s="22">
        <v>28139</v>
      </c>
      <c r="G52" s="22">
        <v>20633</v>
      </c>
    </row>
    <row r="53" spans="1:7" ht="13.5">
      <c r="A53" s="7" t="s">
        <v>218</v>
      </c>
      <c r="B53" s="22">
        <v>25770</v>
      </c>
      <c r="C53" s="22">
        <v>20130</v>
      </c>
      <c r="D53" s="22">
        <v>13308</v>
      </c>
      <c r="E53" s="22">
        <v>10066</v>
      </c>
      <c r="F53" s="22">
        <v>13187</v>
      </c>
      <c r="G53" s="22">
        <v>8976</v>
      </c>
    </row>
    <row r="54" spans="1:7" ht="13.5">
      <c r="A54" s="7" t="s">
        <v>219</v>
      </c>
      <c r="B54" s="22">
        <v>-243</v>
      </c>
      <c r="C54" s="22">
        <v>345</v>
      </c>
      <c r="D54" s="22">
        <v>-225</v>
      </c>
      <c r="E54" s="22">
        <v>739</v>
      </c>
      <c r="F54" s="22">
        <v>2321</v>
      </c>
      <c r="G54" s="22">
        <v>-530</v>
      </c>
    </row>
    <row r="55" spans="1:7" ht="13.5">
      <c r="A55" s="7" t="s">
        <v>220</v>
      </c>
      <c r="B55" s="22">
        <v>25527</v>
      </c>
      <c r="C55" s="22">
        <v>20475</v>
      </c>
      <c r="D55" s="22">
        <v>13082</v>
      </c>
      <c r="E55" s="22">
        <v>10806</v>
      </c>
      <c r="F55" s="22">
        <v>15509</v>
      </c>
      <c r="G55" s="22">
        <v>8446</v>
      </c>
    </row>
    <row r="56" spans="1:7" ht="14.25" thickBot="1">
      <c r="A56" s="7" t="s">
        <v>221</v>
      </c>
      <c r="B56" s="22">
        <v>47599</v>
      </c>
      <c r="C56" s="22">
        <v>28669</v>
      </c>
      <c r="D56" s="22">
        <v>22171</v>
      </c>
      <c r="E56" s="22">
        <v>21931</v>
      </c>
      <c r="F56" s="22">
        <v>12629</v>
      </c>
      <c r="G56" s="22">
        <v>12187</v>
      </c>
    </row>
    <row r="57" spans="1:7" ht="14.25" thickTop="1">
      <c r="A57" s="8"/>
      <c r="B57" s="24"/>
      <c r="C57" s="24"/>
      <c r="D57" s="24"/>
      <c r="E57" s="24"/>
      <c r="F57" s="24"/>
      <c r="G57" s="24"/>
    </row>
    <row r="59" ht="13.5">
      <c r="A59" s="20" t="s">
        <v>167</v>
      </c>
    </row>
    <row r="60" ht="13.5">
      <c r="A60" s="20" t="s">
        <v>168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163</v>
      </c>
      <c r="B2" s="14">
        <v>4661</v>
      </c>
      <c r="C2" s="14"/>
      <c r="D2" s="14"/>
      <c r="E2" s="14"/>
      <c r="F2" s="14"/>
      <c r="G2" s="14"/>
    </row>
    <row r="3" spans="1:7" ht="14.25" thickBot="1">
      <c r="A3" s="11" t="s">
        <v>164</v>
      </c>
      <c r="B3" s="1" t="s">
        <v>165</v>
      </c>
      <c r="C3" s="1"/>
      <c r="D3" s="1"/>
      <c r="E3" s="1"/>
      <c r="F3" s="1"/>
      <c r="G3" s="1"/>
    </row>
    <row r="4" spans="1:7" ht="14.25" thickTop="1">
      <c r="A4" s="10" t="s">
        <v>54</v>
      </c>
      <c r="B4" s="15" t="str">
        <f>HYPERLINK("http://www.kabupro.jp/mark/20130627/S000DSOS.htm","有価証券報告書")</f>
        <v>有価証券報告書</v>
      </c>
      <c r="C4" s="15" t="str">
        <f>HYPERLINK("http://www.kabupro.jp/mark/20130627/S000DSOS.htm","有価証券報告書")</f>
        <v>有価証券報告書</v>
      </c>
      <c r="D4" s="15" t="str">
        <f>HYPERLINK("http://www.kabupro.jp/mark/20110629/S0008PQO.htm","有価証券報告書")</f>
        <v>有価証券報告書</v>
      </c>
      <c r="E4" s="15" t="str">
        <f>HYPERLINK("http://www.kabupro.jp/mark/20110629/S0008PQO.htm","有価証券報告書")</f>
        <v>有価証券報告書</v>
      </c>
      <c r="F4" s="15" t="str">
        <f>HYPERLINK("http://www.kabupro.jp/mark/20090626/S0003H88.htm","有価証券報告書")</f>
        <v>有価証券報告書</v>
      </c>
      <c r="G4" s="15" t="str">
        <f>HYPERLINK("http://www.kabupro.jp/mark/20090626/S0003H88.htm","有価証券報告書")</f>
        <v>有価証券報告書</v>
      </c>
    </row>
    <row r="5" spans="1:7" ht="14.25" thickBot="1">
      <c r="A5" s="11" t="s">
        <v>55</v>
      </c>
      <c r="B5" s="1" t="s">
        <v>61</v>
      </c>
      <c r="C5" s="1" t="s">
        <v>61</v>
      </c>
      <c r="D5" s="1" t="s">
        <v>65</v>
      </c>
      <c r="E5" s="1" t="s">
        <v>65</v>
      </c>
      <c r="F5" s="1" t="s">
        <v>68</v>
      </c>
      <c r="G5" s="1" t="s">
        <v>68</v>
      </c>
    </row>
    <row r="6" spans="1:7" ht="15" thickBot="1" thickTop="1">
      <c r="A6" s="10" t="s">
        <v>56</v>
      </c>
      <c r="B6" s="18" t="s">
        <v>166</v>
      </c>
      <c r="C6" s="19"/>
      <c r="D6" s="19"/>
      <c r="E6" s="19"/>
      <c r="F6" s="19"/>
      <c r="G6" s="19"/>
    </row>
    <row r="7" spans="1:7" ht="14.25" thickTop="1">
      <c r="A7" s="12" t="s">
        <v>57</v>
      </c>
      <c r="B7" s="16" t="s">
        <v>62</v>
      </c>
      <c r="C7" s="16" t="s">
        <v>62</v>
      </c>
      <c r="D7" s="16" t="s">
        <v>62</v>
      </c>
      <c r="E7" s="16" t="s">
        <v>62</v>
      </c>
      <c r="F7" s="16" t="s">
        <v>62</v>
      </c>
      <c r="G7" s="16" t="s">
        <v>62</v>
      </c>
    </row>
    <row r="8" spans="1:7" ht="13.5">
      <c r="A8" s="13" t="s">
        <v>58</v>
      </c>
      <c r="B8" s="17"/>
      <c r="C8" s="17"/>
      <c r="D8" s="17"/>
      <c r="E8" s="17"/>
      <c r="F8" s="17"/>
      <c r="G8" s="17"/>
    </row>
    <row r="9" spans="1:7" ht="13.5">
      <c r="A9" s="13" t="s">
        <v>59</v>
      </c>
      <c r="B9" s="17" t="s">
        <v>63</v>
      </c>
      <c r="C9" s="17" t="s">
        <v>64</v>
      </c>
      <c r="D9" s="17" t="s">
        <v>66</v>
      </c>
      <c r="E9" s="17" t="s">
        <v>67</v>
      </c>
      <c r="F9" s="17" t="s">
        <v>69</v>
      </c>
      <c r="G9" s="17" t="s">
        <v>70</v>
      </c>
    </row>
    <row r="10" spans="1:7" ht="14.25" thickBot="1">
      <c r="A10" s="13" t="s">
        <v>60</v>
      </c>
      <c r="B10" s="17" t="s">
        <v>72</v>
      </c>
      <c r="C10" s="17" t="s">
        <v>72</v>
      </c>
      <c r="D10" s="17" t="s">
        <v>72</v>
      </c>
      <c r="E10" s="17" t="s">
        <v>72</v>
      </c>
      <c r="F10" s="17" t="s">
        <v>72</v>
      </c>
      <c r="G10" s="17" t="s">
        <v>72</v>
      </c>
    </row>
    <row r="11" spans="1:7" ht="14.25" thickTop="1">
      <c r="A11" s="9" t="s">
        <v>71</v>
      </c>
      <c r="B11" s="21">
        <v>86373</v>
      </c>
      <c r="C11" s="21">
        <v>65118</v>
      </c>
      <c r="D11" s="21">
        <v>24685</v>
      </c>
      <c r="E11" s="21">
        <v>32990</v>
      </c>
      <c r="F11" s="21">
        <v>13822</v>
      </c>
      <c r="G11" s="21">
        <v>50812</v>
      </c>
    </row>
    <row r="12" spans="1:7" ht="13.5">
      <c r="A12" s="2" t="s">
        <v>73</v>
      </c>
      <c r="B12" s="22">
        <v>16527</v>
      </c>
      <c r="C12" s="22">
        <v>15301</v>
      </c>
      <c r="D12" s="22">
        <v>8365</v>
      </c>
      <c r="E12" s="22">
        <v>14605</v>
      </c>
      <c r="F12" s="22">
        <v>13358</v>
      </c>
      <c r="G12" s="22">
        <v>11275</v>
      </c>
    </row>
    <row r="13" spans="1:7" ht="13.5">
      <c r="A13" s="2" t="s">
        <v>75</v>
      </c>
      <c r="B13" s="22">
        <v>20699</v>
      </c>
      <c r="C13" s="22">
        <v>30998</v>
      </c>
      <c r="D13" s="22">
        <v>9500</v>
      </c>
      <c r="E13" s="22">
        <v>17000</v>
      </c>
      <c r="F13" s="22">
        <v>35519</v>
      </c>
      <c r="G13" s="22">
        <v>92195</v>
      </c>
    </row>
    <row r="14" spans="1:7" ht="13.5">
      <c r="A14" s="2" t="s">
        <v>76</v>
      </c>
      <c r="B14" s="22"/>
      <c r="C14" s="22"/>
      <c r="D14" s="22"/>
      <c r="E14" s="22"/>
      <c r="F14" s="22"/>
      <c r="G14" s="22">
        <v>4047</v>
      </c>
    </row>
    <row r="15" spans="1:7" ht="13.5">
      <c r="A15" s="2" t="s">
        <v>77</v>
      </c>
      <c r="B15" s="22"/>
      <c r="C15" s="22"/>
      <c r="D15" s="22"/>
      <c r="E15" s="22"/>
      <c r="F15" s="22"/>
      <c r="G15" s="22">
        <v>429</v>
      </c>
    </row>
    <row r="16" spans="1:7" ht="13.5">
      <c r="A16" s="2" t="s">
        <v>78</v>
      </c>
      <c r="B16" s="22">
        <v>7167</v>
      </c>
      <c r="C16" s="22">
        <v>5022</v>
      </c>
      <c r="D16" s="22">
        <v>5545</v>
      </c>
      <c r="E16" s="22">
        <v>4512</v>
      </c>
      <c r="F16" s="22">
        <v>4021</v>
      </c>
      <c r="G16" s="22"/>
    </row>
    <row r="17" spans="1:7" ht="13.5">
      <c r="A17" s="2" t="s">
        <v>80</v>
      </c>
      <c r="B17" s="22"/>
      <c r="C17" s="22"/>
      <c r="D17" s="22"/>
      <c r="E17" s="22"/>
      <c r="F17" s="22"/>
      <c r="G17" s="22">
        <v>2433</v>
      </c>
    </row>
    <row r="18" spans="1:7" ht="13.5">
      <c r="A18" s="2" t="s">
        <v>81</v>
      </c>
      <c r="B18" s="22">
        <v>3785</v>
      </c>
      <c r="C18" s="22">
        <v>3247</v>
      </c>
      <c r="D18" s="22">
        <v>3168</v>
      </c>
      <c r="E18" s="22">
        <v>3090</v>
      </c>
      <c r="F18" s="22">
        <v>3051</v>
      </c>
      <c r="G18" s="22"/>
    </row>
    <row r="19" spans="1:7" ht="13.5">
      <c r="A19" s="2" t="s">
        <v>82</v>
      </c>
      <c r="B19" s="22">
        <v>688</v>
      </c>
      <c r="C19" s="22">
        <v>717</v>
      </c>
      <c r="D19" s="22">
        <v>703</v>
      </c>
      <c r="E19" s="22">
        <v>805</v>
      </c>
      <c r="F19" s="22">
        <v>787</v>
      </c>
      <c r="G19" s="22">
        <v>557</v>
      </c>
    </row>
    <row r="20" spans="1:7" ht="13.5">
      <c r="A20" s="2" t="s">
        <v>83</v>
      </c>
      <c r="B20" s="22">
        <v>4389</v>
      </c>
      <c r="C20" s="22">
        <v>4041</v>
      </c>
      <c r="D20" s="22">
        <v>5205</v>
      </c>
      <c r="E20" s="22">
        <v>6099</v>
      </c>
      <c r="F20" s="22">
        <v>5986</v>
      </c>
      <c r="G20" s="22">
        <v>5032</v>
      </c>
    </row>
    <row r="21" spans="1:7" ht="13.5">
      <c r="A21" s="2" t="s">
        <v>85</v>
      </c>
      <c r="B21" s="22">
        <v>1778</v>
      </c>
      <c r="C21" s="22">
        <v>1261</v>
      </c>
      <c r="D21" s="22">
        <v>1659</v>
      </c>
      <c r="E21" s="22">
        <v>1079</v>
      </c>
      <c r="F21" s="22">
        <v>1959</v>
      </c>
      <c r="G21" s="22">
        <v>4844</v>
      </c>
    </row>
    <row r="22" spans="1:7" ht="13.5">
      <c r="A22" s="2" t="s">
        <v>88</v>
      </c>
      <c r="B22" s="22">
        <v>141410</v>
      </c>
      <c r="C22" s="22">
        <v>125709</v>
      </c>
      <c r="D22" s="22">
        <v>58833</v>
      </c>
      <c r="E22" s="22">
        <v>80182</v>
      </c>
      <c r="F22" s="22">
        <v>78507</v>
      </c>
      <c r="G22" s="22">
        <v>171628</v>
      </c>
    </row>
    <row r="23" spans="1:7" ht="13.5">
      <c r="A23" s="3" t="s">
        <v>89</v>
      </c>
      <c r="B23" s="22">
        <v>385928</v>
      </c>
      <c r="C23" s="22">
        <v>381278</v>
      </c>
      <c r="D23" s="22">
        <v>379971</v>
      </c>
      <c r="E23" s="22">
        <v>377582</v>
      </c>
      <c r="F23" s="22">
        <v>372672</v>
      </c>
      <c r="G23" s="22">
        <v>334421</v>
      </c>
    </row>
    <row r="24" spans="1:7" ht="13.5">
      <c r="A24" s="4" t="s">
        <v>90</v>
      </c>
      <c r="B24" s="22">
        <v>-186237</v>
      </c>
      <c r="C24" s="22">
        <v>-175485</v>
      </c>
      <c r="D24" s="22">
        <v>-162820</v>
      </c>
      <c r="E24" s="22">
        <v>-149965</v>
      </c>
      <c r="F24" s="22">
        <v>-136705</v>
      </c>
      <c r="G24" s="22">
        <v>-123512</v>
      </c>
    </row>
    <row r="25" spans="1:7" ht="13.5">
      <c r="A25" s="4" t="s">
        <v>91</v>
      </c>
      <c r="B25" s="22">
        <v>199691</v>
      </c>
      <c r="C25" s="22">
        <v>205793</v>
      </c>
      <c r="D25" s="22">
        <v>217150</v>
      </c>
      <c r="E25" s="22">
        <v>227616</v>
      </c>
      <c r="F25" s="22">
        <v>235966</v>
      </c>
      <c r="G25" s="22">
        <v>210909</v>
      </c>
    </row>
    <row r="26" spans="1:7" ht="13.5">
      <c r="A26" s="3" t="s">
        <v>92</v>
      </c>
      <c r="B26" s="22">
        <v>163078</v>
      </c>
      <c r="C26" s="22">
        <v>161368</v>
      </c>
      <c r="D26" s="22">
        <v>159814</v>
      </c>
      <c r="E26" s="22">
        <v>158602</v>
      </c>
      <c r="F26" s="22">
        <v>157563</v>
      </c>
      <c r="G26" s="22">
        <v>150868</v>
      </c>
    </row>
    <row r="27" spans="1:7" ht="13.5">
      <c r="A27" s="4" t="s">
        <v>90</v>
      </c>
      <c r="B27" s="22">
        <v>-99894</v>
      </c>
      <c r="C27" s="22">
        <v>-95420</v>
      </c>
      <c r="D27" s="22">
        <v>-89547</v>
      </c>
      <c r="E27" s="22">
        <v>-83660</v>
      </c>
      <c r="F27" s="22">
        <v>-77729</v>
      </c>
      <c r="G27" s="22">
        <v>-71526</v>
      </c>
    </row>
    <row r="28" spans="1:7" ht="13.5">
      <c r="A28" s="4" t="s">
        <v>93</v>
      </c>
      <c r="B28" s="22">
        <v>63184</v>
      </c>
      <c r="C28" s="22">
        <v>65948</v>
      </c>
      <c r="D28" s="22">
        <v>70267</v>
      </c>
      <c r="E28" s="22">
        <v>74942</v>
      </c>
      <c r="F28" s="22">
        <v>79833</v>
      </c>
      <c r="G28" s="22">
        <v>79341</v>
      </c>
    </row>
    <row r="29" spans="1:7" ht="13.5">
      <c r="A29" s="3" t="s">
        <v>94</v>
      </c>
      <c r="B29" s="22">
        <v>218700</v>
      </c>
      <c r="C29" s="22">
        <v>215404</v>
      </c>
      <c r="D29" s="22">
        <v>210072</v>
      </c>
      <c r="E29" s="22">
        <v>206401</v>
      </c>
      <c r="F29" s="22">
        <v>198953</v>
      </c>
      <c r="G29" s="22">
        <v>190012</v>
      </c>
    </row>
    <row r="30" spans="1:7" ht="13.5">
      <c r="A30" s="4" t="s">
        <v>90</v>
      </c>
      <c r="B30" s="22">
        <v>-190188</v>
      </c>
      <c r="C30" s="22">
        <v>-185821</v>
      </c>
      <c r="D30" s="22">
        <v>-175912</v>
      </c>
      <c r="E30" s="22">
        <v>-167880</v>
      </c>
      <c r="F30" s="22">
        <v>-158616</v>
      </c>
      <c r="G30" s="22">
        <v>-144850</v>
      </c>
    </row>
    <row r="31" spans="1:7" ht="13.5">
      <c r="A31" s="4" t="s">
        <v>95</v>
      </c>
      <c r="B31" s="22">
        <v>28512</v>
      </c>
      <c r="C31" s="22">
        <v>29583</v>
      </c>
      <c r="D31" s="22">
        <v>34159</v>
      </c>
      <c r="E31" s="22">
        <v>38520</v>
      </c>
      <c r="F31" s="22">
        <v>40336</v>
      </c>
      <c r="G31" s="22">
        <v>45162</v>
      </c>
    </row>
    <row r="32" spans="1:7" ht="13.5">
      <c r="A32" s="3" t="s">
        <v>96</v>
      </c>
      <c r="B32" s="22">
        <v>8260</v>
      </c>
      <c r="C32" s="22">
        <v>8188</v>
      </c>
      <c r="D32" s="22">
        <v>5897</v>
      </c>
      <c r="E32" s="22">
        <v>6171</v>
      </c>
      <c r="F32" s="22">
        <v>6397</v>
      </c>
      <c r="G32" s="22">
        <v>6394</v>
      </c>
    </row>
    <row r="33" spans="1:7" ht="13.5">
      <c r="A33" s="4" t="s">
        <v>90</v>
      </c>
      <c r="B33" s="22">
        <v>-4862</v>
      </c>
      <c r="C33" s="22">
        <v>-4415</v>
      </c>
      <c r="D33" s="22">
        <v>-3892</v>
      </c>
      <c r="E33" s="22">
        <v>-3922</v>
      </c>
      <c r="F33" s="22">
        <v>-3931</v>
      </c>
      <c r="G33" s="22">
        <v>-3566</v>
      </c>
    </row>
    <row r="34" spans="1:7" ht="13.5">
      <c r="A34" s="4" t="s">
        <v>97</v>
      </c>
      <c r="B34" s="22">
        <v>3397</v>
      </c>
      <c r="C34" s="22">
        <v>3772</v>
      </c>
      <c r="D34" s="22">
        <v>2004</v>
      </c>
      <c r="E34" s="22">
        <v>2249</v>
      </c>
      <c r="F34" s="22">
        <v>2466</v>
      </c>
      <c r="G34" s="22">
        <v>2827</v>
      </c>
    </row>
    <row r="35" spans="1:7" ht="13.5">
      <c r="A35" s="3" t="s">
        <v>98</v>
      </c>
      <c r="B35" s="22">
        <v>4867</v>
      </c>
      <c r="C35" s="22">
        <v>5099</v>
      </c>
      <c r="D35" s="22">
        <v>5930</v>
      </c>
      <c r="E35" s="22">
        <v>5904</v>
      </c>
      <c r="F35" s="22">
        <v>5951</v>
      </c>
      <c r="G35" s="22">
        <v>5581</v>
      </c>
    </row>
    <row r="36" spans="1:7" ht="13.5">
      <c r="A36" s="4" t="s">
        <v>90</v>
      </c>
      <c r="B36" s="22">
        <v>-4433</v>
      </c>
      <c r="C36" s="22">
        <v>-4543</v>
      </c>
      <c r="D36" s="22">
        <v>-5142</v>
      </c>
      <c r="E36" s="22">
        <v>-4817</v>
      </c>
      <c r="F36" s="22">
        <v>-4546</v>
      </c>
      <c r="G36" s="22">
        <v>-4420</v>
      </c>
    </row>
    <row r="37" spans="1:7" ht="13.5">
      <c r="A37" s="4" t="s">
        <v>99</v>
      </c>
      <c r="B37" s="22">
        <v>434</v>
      </c>
      <c r="C37" s="22">
        <v>555</v>
      </c>
      <c r="D37" s="22">
        <v>788</v>
      </c>
      <c r="E37" s="22">
        <v>1087</v>
      </c>
      <c r="F37" s="22">
        <v>1405</v>
      </c>
      <c r="G37" s="22">
        <v>1161</v>
      </c>
    </row>
    <row r="38" spans="1:7" ht="13.5">
      <c r="A38" s="3" t="s">
        <v>100</v>
      </c>
      <c r="B38" s="22">
        <v>66943</v>
      </c>
      <c r="C38" s="22">
        <v>65817</v>
      </c>
      <c r="D38" s="22">
        <v>63420</v>
      </c>
      <c r="E38" s="22">
        <v>62871</v>
      </c>
      <c r="F38" s="22">
        <v>62156</v>
      </c>
      <c r="G38" s="22">
        <v>59370</v>
      </c>
    </row>
    <row r="39" spans="1:7" ht="13.5">
      <c r="A39" s="4" t="s">
        <v>90</v>
      </c>
      <c r="B39" s="22">
        <v>-60626</v>
      </c>
      <c r="C39" s="22">
        <v>-59341</v>
      </c>
      <c r="D39" s="22">
        <v>-55753</v>
      </c>
      <c r="E39" s="22">
        <v>-52912</v>
      </c>
      <c r="F39" s="22">
        <v>-50458</v>
      </c>
      <c r="G39" s="22">
        <v>-46563</v>
      </c>
    </row>
    <row r="40" spans="1:7" ht="13.5">
      <c r="A40" s="4" t="s">
        <v>101</v>
      </c>
      <c r="B40" s="22">
        <v>6317</v>
      </c>
      <c r="C40" s="22">
        <v>6476</v>
      </c>
      <c r="D40" s="22">
        <v>7667</v>
      </c>
      <c r="E40" s="22">
        <v>9958</v>
      </c>
      <c r="F40" s="22">
        <v>11698</v>
      </c>
      <c r="G40" s="22">
        <v>12807</v>
      </c>
    </row>
    <row r="41" spans="1:7" ht="13.5">
      <c r="A41" s="3" t="s">
        <v>102</v>
      </c>
      <c r="B41" s="22">
        <v>97845</v>
      </c>
      <c r="C41" s="22">
        <v>93631</v>
      </c>
      <c r="D41" s="22">
        <v>93631</v>
      </c>
      <c r="E41" s="22">
        <v>93631</v>
      </c>
      <c r="F41" s="22">
        <v>93631</v>
      </c>
      <c r="G41" s="22">
        <v>93631</v>
      </c>
    </row>
    <row r="42" spans="1:7" ht="13.5">
      <c r="A42" s="3" t="s">
        <v>104</v>
      </c>
      <c r="B42" s="22">
        <v>9482</v>
      </c>
      <c r="C42" s="22">
        <v>10413</v>
      </c>
      <c r="D42" s="22">
        <v>13463</v>
      </c>
      <c r="E42" s="22">
        <v>5394</v>
      </c>
      <c r="F42" s="22">
        <v>12527</v>
      </c>
      <c r="G42" s="22">
        <v>46040</v>
      </c>
    </row>
    <row r="43" spans="1:7" ht="13.5">
      <c r="A43" s="3" t="s">
        <v>107</v>
      </c>
      <c r="B43" s="22">
        <v>408865</v>
      </c>
      <c r="C43" s="22">
        <v>416174</v>
      </c>
      <c r="D43" s="22">
        <v>439133</v>
      </c>
      <c r="E43" s="22">
        <v>453401</v>
      </c>
      <c r="F43" s="22">
        <v>477865</v>
      </c>
      <c r="G43" s="22">
        <v>491882</v>
      </c>
    </row>
    <row r="44" spans="1:7" ht="13.5">
      <c r="A44" s="3" t="s">
        <v>108</v>
      </c>
      <c r="B44" s="22"/>
      <c r="C44" s="22"/>
      <c r="D44" s="22"/>
      <c r="E44" s="22">
        <v>0</v>
      </c>
      <c r="F44" s="22">
        <v>1</v>
      </c>
      <c r="G44" s="22">
        <v>0</v>
      </c>
    </row>
    <row r="45" spans="1:7" ht="13.5">
      <c r="A45" s="3" t="s">
        <v>109</v>
      </c>
      <c r="B45" s="22">
        <v>4693</v>
      </c>
      <c r="C45" s="22">
        <v>3084</v>
      </c>
      <c r="D45" s="22">
        <v>3934</v>
      </c>
      <c r="E45" s="22">
        <v>4848</v>
      </c>
      <c r="F45" s="22">
        <v>5950</v>
      </c>
      <c r="G45" s="22">
        <v>5982</v>
      </c>
    </row>
    <row r="46" spans="1:7" ht="13.5">
      <c r="A46" s="3" t="s">
        <v>110</v>
      </c>
      <c r="B46" s="22">
        <v>1682</v>
      </c>
      <c r="C46" s="22">
        <v>2145</v>
      </c>
      <c r="D46" s="22">
        <v>2609</v>
      </c>
      <c r="E46" s="22">
        <v>3073</v>
      </c>
      <c r="F46" s="22">
        <v>3537</v>
      </c>
      <c r="G46" s="22">
        <v>4000</v>
      </c>
    </row>
    <row r="47" spans="1:7" ht="13.5">
      <c r="A47" s="3" t="s">
        <v>111</v>
      </c>
      <c r="B47" s="22">
        <v>377</v>
      </c>
      <c r="C47" s="22">
        <v>453</v>
      </c>
      <c r="D47" s="22">
        <v>529</v>
      </c>
      <c r="E47" s="22">
        <v>606</v>
      </c>
      <c r="F47" s="22">
        <v>682</v>
      </c>
      <c r="G47" s="22">
        <v>757</v>
      </c>
    </row>
    <row r="48" spans="1:7" ht="13.5">
      <c r="A48" s="3" t="s">
        <v>112</v>
      </c>
      <c r="B48" s="22">
        <v>6752</v>
      </c>
      <c r="C48" s="22">
        <v>5683</v>
      </c>
      <c r="D48" s="22">
        <v>7073</v>
      </c>
      <c r="E48" s="22">
        <v>8528</v>
      </c>
      <c r="F48" s="22">
        <v>10171</v>
      </c>
      <c r="G48" s="22">
        <v>10741</v>
      </c>
    </row>
    <row r="49" spans="1:7" ht="13.5">
      <c r="A49" s="3" t="s">
        <v>113</v>
      </c>
      <c r="B49" s="22">
        <v>17001</v>
      </c>
      <c r="C49" s="22">
        <v>11002</v>
      </c>
      <c r="D49" s="22">
        <v>9797</v>
      </c>
      <c r="E49" s="22">
        <v>7737</v>
      </c>
      <c r="F49" s="22">
        <v>6916</v>
      </c>
      <c r="G49" s="22">
        <v>10643</v>
      </c>
    </row>
    <row r="50" spans="1:7" ht="13.5">
      <c r="A50" s="3" t="s">
        <v>114</v>
      </c>
      <c r="B50" s="22">
        <v>21141</v>
      </c>
      <c r="C50" s="22">
        <v>16894</v>
      </c>
      <c r="D50" s="22">
        <v>14985</v>
      </c>
      <c r="E50" s="22">
        <v>16061</v>
      </c>
      <c r="F50" s="22">
        <v>11705</v>
      </c>
      <c r="G50" s="22">
        <v>16437</v>
      </c>
    </row>
    <row r="51" spans="1:7" ht="13.5">
      <c r="A51" s="3" t="s">
        <v>115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250</v>
      </c>
    </row>
    <row r="52" spans="1:7" ht="13.5">
      <c r="A52" s="3" t="s">
        <v>116</v>
      </c>
      <c r="B52" s="22">
        <v>431</v>
      </c>
      <c r="C52" s="22">
        <v>627</v>
      </c>
      <c r="D52" s="22">
        <v>1044</v>
      </c>
      <c r="E52" s="22">
        <v>1565</v>
      </c>
      <c r="F52" s="22"/>
      <c r="G52" s="22"/>
    </row>
    <row r="53" spans="1:7" ht="13.5">
      <c r="A53" s="3" t="s">
        <v>117</v>
      </c>
      <c r="B53" s="22">
        <v>4</v>
      </c>
      <c r="C53" s="22">
        <v>2</v>
      </c>
      <c r="D53" s="22">
        <v>3</v>
      </c>
      <c r="E53" s="22">
        <v>4</v>
      </c>
      <c r="F53" s="22">
        <v>5</v>
      </c>
      <c r="G53" s="22">
        <v>7</v>
      </c>
    </row>
    <row r="54" spans="1:7" ht="13.5">
      <c r="A54" s="3" t="s">
        <v>118</v>
      </c>
      <c r="B54" s="22">
        <v>30096</v>
      </c>
      <c r="C54" s="22">
        <v>22336</v>
      </c>
      <c r="D54" s="22">
        <v>24521</v>
      </c>
      <c r="E54" s="22">
        <v>28726</v>
      </c>
      <c r="F54" s="22">
        <v>42665</v>
      </c>
      <c r="G54" s="22">
        <v>42109</v>
      </c>
    </row>
    <row r="55" spans="1:7" ht="13.5">
      <c r="A55" s="3" t="s">
        <v>119</v>
      </c>
      <c r="B55" s="22">
        <v>1870</v>
      </c>
      <c r="C55" s="22">
        <v>2504</v>
      </c>
      <c r="D55" s="22">
        <v>3724</v>
      </c>
      <c r="E55" s="22">
        <v>5717</v>
      </c>
      <c r="F55" s="22">
        <v>6837</v>
      </c>
      <c r="G55" s="22">
        <v>3720</v>
      </c>
    </row>
    <row r="56" spans="1:7" ht="13.5">
      <c r="A56" s="3" t="s">
        <v>120</v>
      </c>
      <c r="B56" s="22">
        <v>63</v>
      </c>
      <c r="C56" s="22">
        <v>3480</v>
      </c>
      <c r="D56" s="22">
        <v>3558</v>
      </c>
      <c r="E56" s="22">
        <v>1814</v>
      </c>
      <c r="F56" s="22">
        <v>3112</v>
      </c>
      <c r="G56" s="22">
        <v>4455</v>
      </c>
    </row>
    <row r="57" spans="1:7" ht="13.5">
      <c r="A57" s="3" t="s">
        <v>84</v>
      </c>
      <c r="B57" s="22">
        <v>2500</v>
      </c>
      <c r="C57" s="22">
        <v>2480</v>
      </c>
      <c r="D57" s="22">
        <v>2444</v>
      </c>
      <c r="E57" s="22">
        <v>2471</v>
      </c>
      <c r="F57" s="22">
        <v>2509</v>
      </c>
      <c r="G57" s="22">
        <v>2776</v>
      </c>
    </row>
    <row r="58" spans="1:7" ht="13.5">
      <c r="A58" s="3" t="s">
        <v>86</v>
      </c>
      <c r="B58" s="22">
        <v>-693</v>
      </c>
      <c r="C58" s="22">
        <v>-672</v>
      </c>
      <c r="D58" s="22">
        <v>-656</v>
      </c>
      <c r="E58" s="22">
        <v>-1617</v>
      </c>
      <c r="F58" s="22">
        <v>-4566</v>
      </c>
      <c r="G58" s="22">
        <v>-3123</v>
      </c>
    </row>
    <row r="59" spans="1:7" ht="13.5">
      <c r="A59" s="3" t="s">
        <v>121</v>
      </c>
      <c r="B59" s="22">
        <v>72416</v>
      </c>
      <c r="C59" s="22">
        <v>58655</v>
      </c>
      <c r="D59" s="22">
        <v>59422</v>
      </c>
      <c r="E59" s="22">
        <v>62482</v>
      </c>
      <c r="F59" s="22">
        <v>69187</v>
      </c>
      <c r="G59" s="22">
        <v>77277</v>
      </c>
    </row>
    <row r="60" spans="1:7" ht="13.5">
      <c r="A60" s="2" t="s">
        <v>122</v>
      </c>
      <c r="B60" s="22">
        <v>488034</v>
      </c>
      <c r="C60" s="22">
        <v>480513</v>
      </c>
      <c r="D60" s="22">
        <v>505630</v>
      </c>
      <c r="E60" s="22">
        <v>524412</v>
      </c>
      <c r="F60" s="22">
        <v>557224</v>
      </c>
      <c r="G60" s="22">
        <v>579901</v>
      </c>
    </row>
    <row r="61" spans="1:7" ht="14.25" thickBot="1">
      <c r="A61" s="5" t="s">
        <v>124</v>
      </c>
      <c r="B61" s="23">
        <v>629445</v>
      </c>
      <c r="C61" s="23">
        <v>606223</v>
      </c>
      <c r="D61" s="23">
        <v>564463</v>
      </c>
      <c r="E61" s="23">
        <v>604595</v>
      </c>
      <c r="F61" s="23">
        <v>635731</v>
      </c>
      <c r="G61" s="23">
        <v>751530</v>
      </c>
    </row>
    <row r="62" spans="1:7" ht="14.25" thickTop="1">
      <c r="A62" s="2" t="s">
        <v>125</v>
      </c>
      <c r="B62" s="22">
        <v>18370</v>
      </c>
      <c r="C62" s="22">
        <v>15330</v>
      </c>
      <c r="D62" s="22">
        <v>11524</v>
      </c>
      <c r="E62" s="22">
        <v>13329</v>
      </c>
      <c r="F62" s="22">
        <v>14044</v>
      </c>
      <c r="G62" s="22">
        <v>13119</v>
      </c>
    </row>
    <row r="63" spans="1:7" ht="13.5">
      <c r="A63" s="2" t="s">
        <v>126</v>
      </c>
      <c r="B63" s="22"/>
      <c r="C63" s="22"/>
      <c r="D63" s="22">
        <v>10000</v>
      </c>
      <c r="E63" s="22"/>
      <c r="F63" s="22"/>
      <c r="G63" s="22"/>
    </row>
    <row r="64" spans="1:7" ht="13.5">
      <c r="A64" s="2" t="s">
        <v>127</v>
      </c>
      <c r="B64" s="22"/>
      <c r="C64" s="22"/>
      <c r="D64" s="22"/>
      <c r="E64" s="22">
        <v>19998</v>
      </c>
      <c r="F64" s="22">
        <v>19999</v>
      </c>
      <c r="G64" s="22">
        <v>100000</v>
      </c>
    </row>
    <row r="65" spans="1:7" ht="13.5">
      <c r="A65" s="2" t="s">
        <v>128</v>
      </c>
      <c r="B65" s="22">
        <v>19241</v>
      </c>
      <c r="C65" s="22">
        <v>15499</v>
      </c>
      <c r="D65" s="22">
        <v>30200</v>
      </c>
      <c r="E65" s="22">
        <v>34000</v>
      </c>
      <c r="F65" s="22">
        <v>20800</v>
      </c>
      <c r="G65" s="22"/>
    </row>
    <row r="66" spans="1:7" ht="13.5">
      <c r="A66" s="2" t="s">
        <v>129</v>
      </c>
      <c r="B66" s="22">
        <v>13442</v>
      </c>
      <c r="C66" s="22">
        <v>10506</v>
      </c>
      <c r="D66" s="22">
        <v>13766</v>
      </c>
      <c r="E66" s="22">
        <v>12623</v>
      </c>
      <c r="F66" s="22">
        <v>11405</v>
      </c>
      <c r="G66" s="22">
        <v>17347</v>
      </c>
    </row>
    <row r="67" spans="1:7" ht="13.5">
      <c r="A67" s="2" t="s">
        <v>130</v>
      </c>
      <c r="B67" s="22">
        <v>10487</v>
      </c>
      <c r="C67" s="22">
        <v>10000</v>
      </c>
      <c r="D67" s="22">
        <v>7653</v>
      </c>
      <c r="E67" s="22">
        <v>10487</v>
      </c>
      <c r="F67" s="22">
        <v>9909</v>
      </c>
      <c r="G67" s="22">
        <v>8845</v>
      </c>
    </row>
    <row r="68" spans="1:7" ht="13.5">
      <c r="A68" s="2" t="s">
        <v>131</v>
      </c>
      <c r="B68" s="22">
        <v>17421</v>
      </c>
      <c r="C68" s="22">
        <v>15641</v>
      </c>
      <c r="D68" s="22">
        <v>8554</v>
      </c>
      <c r="E68" s="22">
        <v>6621</v>
      </c>
      <c r="F68" s="22">
        <v>9317</v>
      </c>
      <c r="G68" s="22">
        <v>5288</v>
      </c>
    </row>
    <row r="69" spans="1:7" ht="13.5">
      <c r="A69" s="2" t="s">
        <v>132</v>
      </c>
      <c r="B69" s="22">
        <v>2704</v>
      </c>
      <c r="C69" s="22">
        <v>2880</v>
      </c>
      <c r="D69" s="22">
        <v>1417</v>
      </c>
      <c r="E69" s="22">
        <v>3378</v>
      </c>
      <c r="F69" s="22">
        <v>1660</v>
      </c>
      <c r="G69" s="22">
        <v>1525</v>
      </c>
    </row>
    <row r="70" spans="1:7" ht="13.5">
      <c r="A70" s="2" t="s">
        <v>133</v>
      </c>
      <c r="B70" s="22">
        <v>14818</v>
      </c>
      <c r="C70" s="22">
        <v>12168</v>
      </c>
      <c r="D70" s="22">
        <v>12867</v>
      </c>
      <c r="E70" s="22">
        <v>11374</v>
      </c>
      <c r="F70" s="22">
        <v>10325</v>
      </c>
      <c r="G70" s="22">
        <v>10136</v>
      </c>
    </row>
    <row r="71" spans="1:7" ht="13.5">
      <c r="A71" s="2" t="s">
        <v>134</v>
      </c>
      <c r="B71" s="22">
        <v>12399</v>
      </c>
      <c r="C71" s="22">
        <v>17926</v>
      </c>
      <c r="D71" s="22">
        <v>13506</v>
      </c>
      <c r="E71" s="22">
        <v>15271</v>
      </c>
      <c r="F71" s="22">
        <v>13896</v>
      </c>
      <c r="G71" s="22">
        <v>11171</v>
      </c>
    </row>
    <row r="72" spans="1:7" ht="13.5">
      <c r="A72" s="2"/>
      <c r="B72" s="22">
        <v>195</v>
      </c>
      <c r="C72" s="22">
        <v>488</v>
      </c>
      <c r="D72" s="22"/>
      <c r="E72" s="22"/>
      <c r="F72" s="22"/>
      <c r="G72" s="22"/>
    </row>
    <row r="73" spans="1:7" ht="13.5">
      <c r="A73" s="2" t="s">
        <v>84</v>
      </c>
      <c r="B73" s="22">
        <v>95</v>
      </c>
      <c r="C73" s="22">
        <v>778</v>
      </c>
      <c r="D73" s="22">
        <v>799</v>
      </c>
      <c r="E73" s="22">
        <v>143</v>
      </c>
      <c r="F73" s="22">
        <v>90</v>
      </c>
      <c r="G73" s="22">
        <v>37</v>
      </c>
    </row>
    <row r="74" spans="1:7" ht="13.5">
      <c r="A74" s="2" t="s">
        <v>135</v>
      </c>
      <c r="B74" s="22">
        <v>109175</v>
      </c>
      <c r="C74" s="22">
        <v>101220</v>
      </c>
      <c r="D74" s="22">
        <v>113594</v>
      </c>
      <c r="E74" s="22">
        <v>127227</v>
      </c>
      <c r="F74" s="22">
        <v>111451</v>
      </c>
      <c r="G74" s="22">
        <v>167471</v>
      </c>
    </row>
    <row r="75" spans="1:7" ht="13.5">
      <c r="A75" s="2" t="s">
        <v>136</v>
      </c>
      <c r="B75" s="22">
        <v>49997</v>
      </c>
      <c r="C75" s="22">
        <v>59994</v>
      </c>
      <c r="D75" s="22">
        <v>59992</v>
      </c>
      <c r="E75" s="22">
        <v>59991</v>
      </c>
      <c r="F75" s="22">
        <v>79986</v>
      </c>
      <c r="G75" s="22">
        <v>99982</v>
      </c>
    </row>
    <row r="76" spans="1:7" ht="13.5">
      <c r="A76" s="2" t="s">
        <v>137</v>
      </c>
      <c r="B76" s="22">
        <v>2638</v>
      </c>
      <c r="C76" s="22">
        <v>21835</v>
      </c>
      <c r="D76" s="22">
        <v>30000</v>
      </c>
      <c r="E76" s="22">
        <v>45200</v>
      </c>
      <c r="F76" s="22">
        <v>59200</v>
      </c>
      <c r="G76" s="22">
        <v>80000</v>
      </c>
    </row>
    <row r="77" spans="1:7" ht="13.5">
      <c r="A77" s="2" t="s">
        <v>138</v>
      </c>
      <c r="B77" s="22">
        <v>50000</v>
      </c>
      <c r="C77" s="22">
        <v>50000</v>
      </c>
      <c r="D77" s="22"/>
      <c r="E77" s="22"/>
      <c r="F77" s="22"/>
      <c r="G77" s="22"/>
    </row>
    <row r="78" spans="1:7" ht="13.5">
      <c r="A78" s="2" t="s">
        <v>139</v>
      </c>
      <c r="B78" s="22">
        <v>180</v>
      </c>
      <c r="C78" s="22">
        <v>180</v>
      </c>
      <c r="D78" s="22">
        <v>9560</v>
      </c>
      <c r="E78" s="22">
        <v>11539</v>
      </c>
      <c r="F78" s="22">
        <v>14091</v>
      </c>
      <c r="G78" s="22">
        <v>13324</v>
      </c>
    </row>
    <row r="79" spans="1:7" ht="13.5">
      <c r="A79" s="2" t="s">
        <v>141</v>
      </c>
      <c r="B79" s="22">
        <v>2361</v>
      </c>
      <c r="C79" s="22">
        <v>2484</v>
      </c>
      <c r="D79" s="22">
        <v>2521</v>
      </c>
      <c r="E79" s="22">
        <v>2272</v>
      </c>
      <c r="F79" s="22">
        <v>1935</v>
      </c>
      <c r="G79" s="22">
        <v>1756</v>
      </c>
    </row>
    <row r="80" spans="1:7" ht="13.5">
      <c r="A80" s="2" t="s">
        <v>111</v>
      </c>
      <c r="B80" s="22">
        <v>287</v>
      </c>
      <c r="C80" s="22">
        <v>898</v>
      </c>
      <c r="D80" s="22">
        <v>993</v>
      </c>
      <c r="E80" s="22">
        <v>1188</v>
      </c>
      <c r="F80" s="22">
        <v>1163</v>
      </c>
      <c r="G80" s="22">
        <v>843</v>
      </c>
    </row>
    <row r="81" spans="1:7" ht="13.5">
      <c r="A81" s="2" t="s">
        <v>142</v>
      </c>
      <c r="B81" s="22">
        <v>105466</v>
      </c>
      <c r="C81" s="22">
        <v>135394</v>
      </c>
      <c r="D81" s="22">
        <v>103067</v>
      </c>
      <c r="E81" s="22">
        <v>120191</v>
      </c>
      <c r="F81" s="22">
        <v>156376</v>
      </c>
      <c r="G81" s="22">
        <v>195907</v>
      </c>
    </row>
    <row r="82" spans="1:7" ht="14.25" thickBot="1">
      <c r="A82" s="5" t="s">
        <v>144</v>
      </c>
      <c r="B82" s="23">
        <v>214641</v>
      </c>
      <c r="C82" s="23">
        <v>236615</v>
      </c>
      <c r="D82" s="23">
        <v>216662</v>
      </c>
      <c r="E82" s="23">
        <v>247418</v>
      </c>
      <c r="F82" s="23">
        <v>267827</v>
      </c>
      <c r="G82" s="23">
        <v>363379</v>
      </c>
    </row>
    <row r="83" spans="1:7" ht="14.25" thickTop="1">
      <c r="A83" s="2" t="s">
        <v>145</v>
      </c>
      <c r="B83" s="22">
        <v>63201</v>
      </c>
      <c r="C83" s="22">
        <v>63201</v>
      </c>
      <c r="D83" s="22">
        <v>63201</v>
      </c>
      <c r="E83" s="22">
        <v>63201</v>
      </c>
      <c r="F83" s="22">
        <v>63201</v>
      </c>
      <c r="G83" s="22">
        <v>63201</v>
      </c>
    </row>
    <row r="84" spans="1:7" ht="13.5">
      <c r="A84" s="3" t="s">
        <v>146</v>
      </c>
      <c r="B84" s="22">
        <v>111403</v>
      </c>
      <c r="C84" s="22">
        <v>111403</v>
      </c>
      <c r="D84" s="22">
        <v>111403</v>
      </c>
      <c r="E84" s="22">
        <v>111403</v>
      </c>
      <c r="F84" s="22">
        <v>111403</v>
      </c>
      <c r="G84" s="22">
        <v>111403</v>
      </c>
    </row>
    <row r="85" spans="1:7" ht="13.5">
      <c r="A85" s="3" t="s">
        <v>147</v>
      </c>
      <c r="B85" s="22">
        <v>181</v>
      </c>
      <c r="C85" s="22">
        <v>14</v>
      </c>
      <c r="D85" s="22"/>
      <c r="E85" s="22"/>
      <c r="F85" s="22"/>
      <c r="G85" s="22"/>
    </row>
    <row r="86" spans="1:7" ht="13.5">
      <c r="A86" s="3" t="s">
        <v>148</v>
      </c>
      <c r="B86" s="22">
        <v>111584</v>
      </c>
      <c r="C86" s="22">
        <v>111417</v>
      </c>
      <c r="D86" s="22">
        <v>111403</v>
      </c>
      <c r="E86" s="22">
        <v>111403</v>
      </c>
      <c r="F86" s="22">
        <v>111403</v>
      </c>
      <c r="G86" s="22">
        <v>111403</v>
      </c>
    </row>
    <row r="87" spans="1:7" ht="13.5">
      <c r="A87" s="3" t="s">
        <v>149</v>
      </c>
      <c r="B87" s="22">
        <v>1142</v>
      </c>
      <c r="C87" s="22">
        <v>1142</v>
      </c>
      <c r="D87" s="22">
        <v>1142</v>
      </c>
      <c r="E87" s="22">
        <v>1142</v>
      </c>
      <c r="F87" s="22">
        <v>1142</v>
      </c>
      <c r="G87" s="22">
        <v>1142</v>
      </c>
    </row>
    <row r="88" spans="1:7" ht="13.5">
      <c r="A88" s="4" t="s">
        <v>150</v>
      </c>
      <c r="B88" s="22">
        <v>155200</v>
      </c>
      <c r="C88" s="22">
        <v>155200</v>
      </c>
      <c r="D88" s="22">
        <v>155200</v>
      </c>
      <c r="E88" s="22">
        <v>155200</v>
      </c>
      <c r="F88" s="22">
        <v>155200</v>
      </c>
      <c r="G88" s="22">
        <v>187700</v>
      </c>
    </row>
    <row r="89" spans="1:7" ht="13.5">
      <c r="A89" s="4" t="s">
        <v>151</v>
      </c>
      <c r="B89" s="22">
        <v>124773</v>
      </c>
      <c r="C89" s="22">
        <v>86352</v>
      </c>
      <c r="D89" s="22">
        <v>66024</v>
      </c>
      <c r="E89" s="22">
        <v>53358</v>
      </c>
      <c r="F89" s="22">
        <v>63145</v>
      </c>
      <c r="G89" s="22">
        <v>23597</v>
      </c>
    </row>
    <row r="90" spans="1:7" ht="13.5">
      <c r="A90" s="3" t="s">
        <v>152</v>
      </c>
      <c r="B90" s="22">
        <v>281115</v>
      </c>
      <c r="C90" s="22">
        <v>242694</v>
      </c>
      <c r="D90" s="22">
        <v>222367</v>
      </c>
      <c r="E90" s="22">
        <v>209701</v>
      </c>
      <c r="F90" s="22">
        <v>219488</v>
      </c>
      <c r="G90" s="22">
        <v>212439</v>
      </c>
    </row>
    <row r="91" spans="1:7" ht="13.5">
      <c r="A91" s="2" t="s">
        <v>153</v>
      </c>
      <c r="B91" s="22">
        <v>-46876</v>
      </c>
      <c r="C91" s="22">
        <v>-47165</v>
      </c>
      <c r="D91" s="22">
        <v>-47215</v>
      </c>
      <c r="E91" s="22">
        <v>-26094</v>
      </c>
      <c r="F91" s="22">
        <v>-24463</v>
      </c>
      <c r="G91" s="22">
        <v>-15</v>
      </c>
    </row>
    <row r="92" spans="1:7" ht="13.5">
      <c r="A92" s="2" t="s">
        <v>155</v>
      </c>
      <c r="B92" s="22">
        <v>409025</v>
      </c>
      <c r="C92" s="22">
        <v>370148</v>
      </c>
      <c r="D92" s="22">
        <v>349756</v>
      </c>
      <c r="E92" s="22">
        <v>358211</v>
      </c>
      <c r="F92" s="22">
        <v>369628</v>
      </c>
      <c r="G92" s="22">
        <v>387028</v>
      </c>
    </row>
    <row r="93" spans="1:7" ht="13.5">
      <c r="A93" s="2" t="s">
        <v>156</v>
      </c>
      <c r="B93" s="22">
        <v>5778</v>
      </c>
      <c r="C93" s="22">
        <v>133</v>
      </c>
      <c r="D93" s="22">
        <v>-1191</v>
      </c>
      <c r="E93" s="22">
        <v>-564</v>
      </c>
      <c r="F93" s="22">
        <v>-1403</v>
      </c>
      <c r="G93" s="22">
        <v>1431</v>
      </c>
    </row>
    <row r="94" spans="1:7" ht="13.5">
      <c r="A94" s="2" t="s">
        <v>157</v>
      </c>
      <c r="B94" s="22"/>
      <c r="C94" s="22">
        <v>-673</v>
      </c>
      <c r="D94" s="22">
        <v>-763</v>
      </c>
      <c r="E94" s="22">
        <v>-470</v>
      </c>
      <c r="F94" s="22">
        <v>-321</v>
      </c>
      <c r="G94" s="22">
        <v>-308</v>
      </c>
    </row>
    <row r="95" spans="1:7" ht="13.5">
      <c r="A95" s="2" t="s">
        <v>159</v>
      </c>
      <c r="B95" s="22">
        <v>5778</v>
      </c>
      <c r="C95" s="22">
        <v>-540</v>
      </c>
      <c r="D95" s="22">
        <v>-1955</v>
      </c>
      <c r="E95" s="22">
        <v>-1035</v>
      </c>
      <c r="F95" s="22">
        <v>-1724</v>
      </c>
      <c r="G95" s="22">
        <v>1123</v>
      </c>
    </row>
    <row r="96" spans="1:7" ht="13.5">
      <c r="A96" s="6" t="s">
        <v>161</v>
      </c>
      <c r="B96" s="22">
        <v>414803</v>
      </c>
      <c r="C96" s="22">
        <v>369608</v>
      </c>
      <c r="D96" s="22">
        <v>347801</v>
      </c>
      <c r="E96" s="22">
        <v>357176</v>
      </c>
      <c r="F96" s="22">
        <v>367903</v>
      </c>
      <c r="G96" s="22">
        <v>388151</v>
      </c>
    </row>
    <row r="97" spans="1:7" ht="14.25" thickBot="1">
      <c r="A97" s="7" t="s">
        <v>162</v>
      </c>
      <c r="B97" s="22">
        <v>629445</v>
      </c>
      <c r="C97" s="22">
        <v>606223</v>
      </c>
      <c r="D97" s="22">
        <v>564463</v>
      </c>
      <c r="E97" s="22">
        <v>604595</v>
      </c>
      <c r="F97" s="22">
        <v>635731</v>
      </c>
      <c r="G97" s="22">
        <v>751530</v>
      </c>
    </row>
    <row r="98" spans="1:7" ht="14.25" thickTop="1">
      <c r="A98" s="8"/>
      <c r="B98" s="24"/>
      <c r="C98" s="24"/>
      <c r="D98" s="24"/>
      <c r="E98" s="24"/>
      <c r="F98" s="24"/>
      <c r="G98" s="24"/>
    </row>
    <row r="100" ht="13.5">
      <c r="A100" s="20" t="s">
        <v>167</v>
      </c>
    </row>
    <row r="101" ht="13.5">
      <c r="A101" s="20" t="s">
        <v>168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2014-02-13T10:12:36Z</dcterms:created>
  <dcterms:modified xsi:type="dcterms:W3CDTF">2014-02-13T10:12:45Z</dcterms:modified>
  <cp:category/>
  <cp:version/>
  <cp:contentType/>
  <cp:contentStatus/>
</cp:coreProperties>
</file>