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<sst xmlns="http://schemas.openxmlformats.org/spreadsheetml/2006/main" count="793" uniqueCount="348">
  <si>
    <t>投資有価証券の取得による支出</t>
  </si>
  <si>
    <t>投資有価証券の売却による収入</t>
  </si>
  <si>
    <t>連結の範囲の変更を伴う子会社株式の売却による支出</t>
  </si>
  <si>
    <t>事業譲受による支出</t>
  </si>
  <si>
    <t>差入保証金の差入による支出</t>
  </si>
  <si>
    <t>差入保証金の回収による収入</t>
  </si>
  <si>
    <t>短期貸付けによる支出</t>
  </si>
  <si>
    <t>短期貸付金の回収による収入</t>
  </si>
  <si>
    <t>長期貸付けによる支出</t>
  </si>
  <si>
    <t>長期貸付金の回収による収入</t>
  </si>
  <si>
    <t>貸付けによる支出</t>
  </si>
  <si>
    <t>貸付金の回収による収入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</si>
  <si>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</si>
  <si>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</si>
  <si>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</si>
  <si>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</si>
  <si>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社債の発行による収入</t>
  </si>
  <si>
    <t>社債の償還による支出</t>
  </si>
  <si>
    <t>自己株式の取得による支出</t>
  </si>
  <si>
    <t>配当金の支払額</t>
  </si>
  <si>
    <t>リース債務の返済による支出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</si>
  <si>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</si>
  <si>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</si>
  <si>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</si>
  <si>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</si>
  <si>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連結の範囲の変更に伴う現金及び現金同等物の増減額（△は減少）</t>
  </si>
  <si>
    <t>連結・キャッシュフロー計算書</t>
  </si>
  <si>
    <t>持分法による投資利益</t>
  </si>
  <si>
    <t>営業外収益</t>
  </si>
  <si>
    <t>支払手数料</t>
  </si>
  <si>
    <t>持分法による投資損失</t>
  </si>
  <si>
    <t>その他</t>
  </si>
  <si>
    <t>減損損失</t>
  </si>
  <si>
    <t>投資有価証券評価損</t>
  </si>
  <si>
    <t>その他</t>
  </si>
  <si>
    <t>特別損失</t>
  </si>
  <si>
    <t>少数株主損益調整前四半期純利益</t>
  </si>
  <si>
    <t>四半期純利益</t>
  </si>
  <si>
    <t>連結・損益計算書</t>
  </si>
  <si>
    <t>たな卸資産評価損</t>
  </si>
  <si>
    <t>固定資産売却損</t>
  </si>
  <si>
    <t>固定資産除却損</t>
  </si>
  <si>
    <t>投資有価証券評価損</t>
  </si>
  <si>
    <t>減損損失</t>
  </si>
  <si>
    <t>関係会社株式評価損</t>
  </si>
  <si>
    <t>会員権評価損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</si>
  <si>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</si>
  <si>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</si>
  <si>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</si>
  <si>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</si>
  <si>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</si>
  <si>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</si>
  <si>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</si>
  <si>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2014/02/12</t>
  </si>
  <si>
    <t>四半期</t>
  </si>
  <si>
    <t>2013/12/31</t>
  </si>
  <si>
    <t>2013/11/12</t>
  </si>
  <si>
    <t>2013/09/30</t>
  </si>
  <si>
    <t>2013/08/12</t>
  </si>
  <si>
    <t>2013/06/30</t>
  </si>
  <si>
    <t>2013/02/13</t>
  </si>
  <si>
    <t>2012/12/31</t>
  </si>
  <si>
    <t>2012/11/13</t>
  </si>
  <si>
    <t>2012/09/30</t>
  </si>
  <si>
    <t>2012/08/09</t>
  </si>
  <si>
    <t>2012/06/30</t>
  </si>
  <si>
    <t>2012/02/14</t>
  </si>
  <si>
    <t>2011/12/31</t>
  </si>
  <si>
    <t>2011/11/14</t>
  </si>
  <si>
    <t>2011/09/30</t>
  </si>
  <si>
    <t>2011/08/12</t>
  </si>
  <si>
    <t>2011/06/30</t>
  </si>
  <si>
    <t>2011/02/14</t>
  </si>
  <si>
    <t>2010/12/31</t>
  </si>
  <si>
    <t>2010/11/12</t>
  </si>
  <si>
    <t>2010/09/30</t>
  </si>
  <si>
    <t>2010/08/12</t>
  </si>
  <si>
    <t>2010/06/30</t>
  </si>
  <si>
    <t>2010/02/12</t>
  </si>
  <si>
    <t>2009/12/31</t>
  </si>
  <si>
    <t>2009/11/13</t>
  </si>
  <si>
    <t>2009/09/30</t>
  </si>
  <si>
    <t>2009/08/12</t>
  </si>
  <si>
    <t>2009/06/30</t>
  </si>
  <si>
    <t>2009/02/12</t>
  </si>
  <si>
    <t>2008/12/31</t>
  </si>
  <si>
    <t>2008/11/14</t>
  </si>
  <si>
    <t>2008/09/30</t>
  </si>
  <si>
    <t>2008/08/13</t>
  </si>
  <si>
    <t>2008/06/30</t>
  </si>
  <si>
    <t>受取手形及び営業未収入金</t>
  </si>
  <si>
    <t>たな卸資産</t>
  </si>
  <si>
    <t>商品</t>
  </si>
  <si>
    <t>未成工事支出金</t>
  </si>
  <si>
    <t>貯蔵品</t>
  </si>
  <si>
    <t>建物及び構築物（純額）</t>
  </si>
  <si>
    <t>建物及び構築物</t>
  </si>
  <si>
    <t>機械装置及び運搬具</t>
  </si>
  <si>
    <t>機械装置及び運搬具（純額）</t>
  </si>
  <si>
    <t>建設仮勘定</t>
  </si>
  <si>
    <t>支払手形及び買掛金</t>
  </si>
  <si>
    <t>負ののれん</t>
  </si>
  <si>
    <t>その他</t>
  </si>
  <si>
    <t>負債</t>
  </si>
  <si>
    <t>資本剰余金</t>
  </si>
  <si>
    <t>株主資本</t>
  </si>
  <si>
    <t>為替換算調整勘定</t>
  </si>
  <si>
    <t>少数株主持分</t>
  </si>
  <si>
    <t>連結・貸借対照表</t>
  </si>
  <si>
    <t>累積四半期</t>
  </si>
  <si>
    <t>2013/04/01</t>
  </si>
  <si>
    <t>負ののれん償却額</t>
  </si>
  <si>
    <t>貸倒引当金の増減額（△は減少）</t>
  </si>
  <si>
    <t>賞与引当金の増減額（△は減少）</t>
  </si>
  <si>
    <t>退職給付引当金の増減額（△は減少）</t>
  </si>
  <si>
    <t>役員退職慰労引当金の増減額（△は減少）</t>
  </si>
  <si>
    <t>債務保証損失引当金の増減額（△は減少）</t>
  </si>
  <si>
    <t>投資有価証券売却損益（△は益）</t>
  </si>
  <si>
    <t>投資有価証券評価損益（△は益）</t>
  </si>
  <si>
    <t>出資金評価損</t>
  </si>
  <si>
    <t>有形固定資産売却損益（△は益）</t>
  </si>
  <si>
    <t>有形固定資産除却損</t>
  </si>
  <si>
    <t>受取利息及び受取配当金</t>
  </si>
  <si>
    <t>匿名組合投資損益（△は益）</t>
  </si>
  <si>
    <t>持分法による投資損益（△は益）</t>
  </si>
  <si>
    <t>売上債権の増減額（△は増加）</t>
  </si>
  <si>
    <t>たな卸資産の増減額（△は増加）</t>
  </si>
  <si>
    <t>仕入債務の増減額（△は減少）</t>
  </si>
  <si>
    <t>未払消費税等の増減額（△は減少）</t>
  </si>
  <si>
    <t>預り保証金の増減額（△は減少）</t>
  </si>
  <si>
    <t>小計</t>
  </si>
  <si>
    <t>利息及び配当金の受取額</t>
  </si>
  <si>
    <t>利息の支払額</t>
  </si>
  <si>
    <t>法人税等の支払額又は還付額（△は支払）</t>
  </si>
  <si>
    <t>法人税等の支払額</t>
  </si>
  <si>
    <t>営業活動によるキャッシュ・フロー</t>
  </si>
  <si>
    <t>定期預金の預入による支出</t>
  </si>
  <si>
    <t>定期預金の払戻による収入</t>
  </si>
  <si>
    <t>有形固定資産の取得による支出</t>
  </si>
  <si>
    <t>有形固定資産の売却による収入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</si>
  <si>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</si>
  <si>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</si>
  <si>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</si>
  <si>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</si>
  <si>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</si>
  <si>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</si>
  <si>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</si>
  <si>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2013/06/27</t>
  </si>
  <si>
    <t>通期</t>
  </si>
  <si>
    <t>2013/03/31</t>
  </si>
  <si>
    <t>2012/03/31</t>
  </si>
  <si>
    <t>2012/06/27</t>
  </si>
  <si>
    <t>2011/03/31</t>
  </si>
  <si>
    <t>2011/06/29</t>
  </si>
  <si>
    <t>2010/03/31</t>
  </si>
  <si>
    <t>2009/06/26</t>
  </si>
  <si>
    <t>2009/03/31</t>
  </si>
  <si>
    <t>2008/03/31</t>
  </si>
  <si>
    <t>現金及び預金</t>
  </si>
  <si>
    <t>千円</t>
  </si>
  <si>
    <t>受取手形</t>
  </si>
  <si>
    <t>売掛金</t>
  </si>
  <si>
    <t>リース投資資産</t>
  </si>
  <si>
    <t>商品及び製品</t>
  </si>
  <si>
    <t>販売用不動産</t>
  </si>
  <si>
    <t>販売用不動産</t>
  </si>
  <si>
    <t>仕掛品</t>
  </si>
  <si>
    <t>仕掛品</t>
  </si>
  <si>
    <t>原材料</t>
  </si>
  <si>
    <t>貯蔵品</t>
  </si>
  <si>
    <t>原材料及び貯蔵品</t>
  </si>
  <si>
    <t>前渡金</t>
  </si>
  <si>
    <t>前払費用</t>
  </si>
  <si>
    <t>繰延税金資産</t>
  </si>
  <si>
    <t>短期貸付金</t>
  </si>
  <si>
    <t>短期貸付金</t>
  </si>
  <si>
    <t>未収入金</t>
  </si>
  <si>
    <t>未収還付法人税等</t>
  </si>
  <si>
    <t>未収消費税等</t>
  </si>
  <si>
    <t>立替金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</si>
  <si>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</si>
  <si>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</si>
  <si>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</si>
  <si>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</si>
  <si>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</si>
  <si>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</si>
  <si>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</si>
  <si>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</si>
  <si>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</si>
  <si>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</si>
  <si>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</si>
  <si>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</si>
  <si>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</si>
  <si>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</si>
  <si>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生物</t>
  </si>
  <si>
    <t>生物（純額）</t>
  </si>
  <si>
    <t>土地</t>
  </si>
  <si>
    <t>リース資産</t>
  </si>
  <si>
    <t>建設仮勘定</t>
  </si>
  <si>
    <t>その他（純額）</t>
  </si>
  <si>
    <t>有形固定資産</t>
  </si>
  <si>
    <t>有形固定資産</t>
  </si>
  <si>
    <t>のれん</t>
  </si>
  <si>
    <t>借地権</t>
  </si>
  <si>
    <t>ソフトウエア</t>
  </si>
  <si>
    <t>温泉利用権</t>
  </si>
  <si>
    <t>その他</t>
  </si>
  <si>
    <t>無形固定資産</t>
  </si>
  <si>
    <t>投資有価証券</t>
  </si>
  <si>
    <t>関係会社株式</t>
  </si>
  <si>
    <t>出資金</t>
  </si>
  <si>
    <t>長期貸付金</t>
  </si>
  <si>
    <t>長期貸付金</t>
  </si>
  <si>
    <t>関係会社長期貸付金</t>
  </si>
  <si>
    <t>破産更生債権等</t>
  </si>
  <si>
    <t>長期前払費用</t>
  </si>
  <si>
    <t>繰延税金資産</t>
  </si>
  <si>
    <t>差入保証金</t>
  </si>
  <si>
    <t>会員権</t>
  </si>
  <si>
    <t>保険積立金</t>
  </si>
  <si>
    <t>貸倒引当金</t>
  </si>
  <si>
    <t>投資その他の資産</t>
  </si>
  <si>
    <t>固定資産</t>
  </si>
  <si>
    <t>社債発行費</t>
  </si>
  <si>
    <t>資産</t>
  </si>
  <si>
    <t>買掛金</t>
  </si>
  <si>
    <t>短期借入金</t>
  </si>
  <si>
    <t>1年内償還予定の社債</t>
  </si>
  <si>
    <t>1年内返済予定の長期借入金</t>
  </si>
  <si>
    <t>リース債務</t>
  </si>
  <si>
    <t>未払金</t>
  </si>
  <si>
    <t>未払費用</t>
  </si>
  <si>
    <t>未払法人税等</t>
  </si>
  <si>
    <t>未払消費税等</t>
  </si>
  <si>
    <t>繰延税金負債</t>
  </si>
  <si>
    <t>前受金</t>
  </si>
  <si>
    <t>前受金</t>
  </si>
  <si>
    <t>預り金</t>
  </si>
  <si>
    <t>賞与引当金</t>
  </si>
  <si>
    <t>資産除去債務</t>
  </si>
  <si>
    <t>資産除去債務</t>
  </si>
  <si>
    <t>流動負債</t>
  </si>
  <si>
    <t>社債</t>
  </si>
  <si>
    <t>長期借入金</t>
  </si>
  <si>
    <t>リース債務</t>
  </si>
  <si>
    <t>退職給付引当金</t>
  </si>
  <si>
    <t>退職給付引当金</t>
  </si>
  <si>
    <t>役員退職慰労引当金</t>
  </si>
  <si>
    <t>長期預り保証金</t>
  </si>
  <si>
    <t>固定負債</t>
  </si>
  <si>
    <t>負債</t>
  </si>
  <si>
    <t>資本金</t>
  </si>
  <si>
    <t>資本準備金</t>
  </si>
  <si>
    <t>資本剰余金</t>
  </si>
  <si>
    <t>利益準備金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</si>
  <si>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</si>
  <si>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</si>
  <si>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</si>
  <si>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</si>
  <si>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</si>
  <si>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</si>
  <si>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</si>
  <si>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評価・換算差額等</t>
  </si>
  <si>
    <t>純資産</t>
  </si>
  <si>
    <t>純資産</t>
  </si>
  <si>
    <t>負債純資産</t>
  </si>
  <si>
    <t>証券コード</t>
  </si>
  <si>
    <t>企業名</t>
  </si>
  <si>
    <t>株式会社ビケンテクノ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</si>
  <si>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</si>
  <si>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</si>
  <si>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</si>
  <si>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</si>
  <si>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</si>
  <si>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</si>
  <si>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</si>
  <si>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</si>
  <si>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</si>
  <si>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役務提供等売上高</t>
  </si>
  <si>
    <t>サービス売上高</t>
  </si>
  <si>
    <t>賃貸収入</t>
  </si>
  <si>
    <t>フランチャイズ売上高</t>
  </si>
  <si>
    <t>商品売上高</t>
  </si>
  <si>
    <t>不動産売上高</t>
  </si>
  <si>
    <t>売上高</t>
  </si>
  <si>
    <t>売上高</t>
  </si>
  <si>
    <t>役務提供等売上原価</t>
  </si>
  <si>
    <t>サービス売上原価</t>
  </si>
  <si>
    <t>賃貸原価</t>
  </si>
  <si>
    <t>フランチャイズ売上原価</t>
  </si>
  <si>
    <t>商品売上原価合計</t>
  </si>
  <si>
    <t>不動産売上原価</t>
  </si>
  <si>
    <t>売上原価</t>
  </si>
  <si>
    <t>売上原価</t>
  </si>
  <si>
    <t>売上総利益</t>
  </si>
  <si>
    <t>広告宣伝費</t>
  </si>
  <si>
    <t>役員報酬</t>
  </si>
  <si>
    <t>給料及び手当</t>
  </si>
  <si>
    <t>賞与</t>
  </si>
  <si>
    <t>（うち賞与引当金繰入額）</t>
  </si>
  <si>
    <t>（うち退職給付費用）</t>
  </si>
  <si>
    <t>（うち役員退職慰労引当金繰入額）</t>
  </si>
  <si>
    <t>法定福利費</t>
  </si>
  <si>
    <t>福利厚生費</t>
  </si>
  <si>
    <t>募集費</t>
  </si>
  <si>
    <t>旅費及び交通費</t>
  </si>
  <si>
    <t>通信費</t>
  </si>
  <si>
    <t>水道光熱費</t>
  </si>
  <si>
    <t>消耗品費</t>
  </si>
  <si>
    <t>保険料</t>
  </si>
  <si>
    <t>支払手数料</t>
  </si>
  <si>
    <t>販売手数料</t>
  </si>
  <si>
    <t>交際費</t>
  </si>
  <si>
    <t>賃借料</t>
  </si>
  <si>
    <t>地代家賃</t>
  </si>
  <si>
    <t>減価償却費</t>
  </si>
  <si>
    <t>租税公課</t>
  </si>
  <si>
    <t>貸倒引当金繰入額</t>
  </si>
  <si>
    <t>その他の経費</t>
  </si>
  <si>
    <t>のれん償却額</t>
  </si>
  <si>
    <t>販売費・一般管理費</t>
  </si>
  <si>
    <t>販売費・一般管理費</t>
  </si>
  <si>
    <t>営業利益</t>
  </si>
  <si>
    <t>受取利息</t>
  </si>
  <si>
    <t>受取配当金</t>
  </si>
  <si>
    <t>受取配当金</t>
  </si>
  <si>
    <t>受取賃貸料</t>
  </si>
  <si>
    <t>匿名組合投資利益</t>
  </si>
  <si>
    <t>助成金収入</t>
  </si>
  <si>
    <t>受取手数料</t>
  </si>
  <si>
    <t>違約金収入</t>
  </si>
  <si>
    <t>経営指導料</t>
  </si>
  <si>
    <t>貸倒引当金戻入額</t>
  </si>
  <si>
    <t>雑収益</t>
  </si>
  <si>
    <t>営業外収益</t>
  </si>
  <si>
    <t>支払利息</t>
  </si>
  <si>
    <t>社債利息</t>
  </si>
  <si>
    <t>匿名組合投資損失</t>
  </si>
  <si>
    <t>貸倒引当金繰入額</t>
  </si>
  <si>
    <t>雑損失</t>
  </si>
  <si>
    <t>営業外費用</t>
  </si>
  <si>
    <t>経常利益</t>
  </si>
  <si>
    <t>固定資産売却益</t>
  </si>
  <si>
    <t>投資有価証券売却益</t>
  </si>
  <si>
    <t>関係会社株式売却益</t>
  </si>
  <si>
    <t>移転補償金</t>
  </si>
  <si>
    <t>特別利益</t>
  </si>
  <si>
    <t>特別利益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</si>
</sst>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6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266</v>
      </c>
      <c r="B2" s="14">
        <v>9791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267</v>
      </c>
      <c r="B3" s="1" t="s">
        <v>268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140</v>
      </c>
      <c r="B4" s="15" t="str">
        <f>HYPERLINK("http://www.kabupro.jp/mark/20140212/S10014WK.htm","四半期報告書")</f>
        <v>四半期報告書</v>
      </c>
      <c r="C4" s="15" t="str">
        <f>HYPERLINK("http://www.kabupro.jp/mark/20131112/S1000EO2.htm","四半期報告書")</f>
        <v>四半期報告書</v>
      </c>
      <c r="D4" s="15" t="str">
        <f>HYPERLINK("http://www.kabupro.jp/mark/20130812/S000E8ZT.htm","四半期報告書")</f>
        <v>四半期報告書</v>
      </c>
      <c r="E4" s="15" t="str">
        <f>HYPERLINK("http://www.kabupro.jp/mark/20130627/S000DU2L.htm","有価証券報告書")</f>
        <v>有価証券報告書</v>
      </c>
      <c r="F4" s="15" t="str">
        <f>HYPERLINK("http://www.kabupro.jp/mark/20140212/S10014WK.htm","四半期報告書")</f>
        <v>四半期報告書</v>
      </c>
      <c r="G4" s="15" t="str">
        <f>HYPERLINK("http://www.kabupro.jp/mark/20131112/S1000EO2.htm","四半期報告書")</f>
        <v>四半期報告書</v>
      </c>
      <c r="H4" s="15" t="str">
        <f>HYPERLINK("http://www.kabupro.jp/mark/20130812/S000E8ZT.htm","四半期報告書")</f>
        <v>四半期報告書</v>
      </c>
      <c r="I4" s="15" t="str">
        <f>HYPERLINK("http://www.kabupro.jp/mark/20130627/S000DU2L.htm","有価証券報告書")</f>
        <v>有価証券報告書</v>
      </c>
      <c r="J4" s="15" t="str">
        <f>HYPERLINK("http://www.kabupro.jp/mark/20130213/S000CSLV.htm","四半期報告書")</f>
        <v>四半期報告書</v>
      </c>
      <c r="K4" s="15" t="str">
        <f>HYPERLINK("http://www.kabupro.jp/mark/20121113/S000C9DR.htm","四半期報告書")</f>
        <v>四半期報告書</v>
      </c>
      <c r="L4" s="15" t="str">
        <f>HYPERLINK("http://www.kabupro.jp/mark/20120809/S000BN1E.htm","四半期報告書")</f>
        <v>四半期報告書</v>
      </c>
      <c r="M4" s="15" t="str">
        <f>HYPERLINK("http://www.kabupro.jp/mark/20120627/S000B68T.htm","有価証券報告書")</f>
        <v>有価証券報告書</v>
      </c>
      <c r="N4" s="15" t="str">
        <f>HYPERLINK("http://www.kabupro.jp/mark/20120214/S000ABB6.htm","四半期報告書")</f>
        <v>四半期報告書</v>
      </c>
      <c r="O4" s="15" t="str">
        <f>HYPERLINK("http://www.kabupro.jp/mark/20111114/S0009QI5.htm","四半期報告書")</f>
        <v>四半期報告書</v>
      </c>
      <c r="P4" s="15" t="str">
        <f>HYPERLINK("http://www.kabupro.jp/mark/20110812/S00096C0.htm","四半期報告書")</f>
        <v>四半期報告書</v>
      </c>
      <c r="Q4" s="15" t="str">
        <f>HYPERLINK("http://www.kabupro.jp/mark/20110629/S0008MBF.htm","有価証券報告書")</f>
        <v>有価証券報告書</v>
      </c>
      <c r="R4" s="15" t="str">
        <f>HYPERLINK("http://www.kabupro.jp/mark/20110214/S0007PBZ.htm","四半期報告書")</f>
        <v>四半期報告書</v>
      </c>
      <c r="S4" s="15" t="str">
        <f>HYPERLINK("http://www.kabupro.jp/mark/20101112/S000740B.htm","四半期報告書")</f>
        <v>四半期報告書</v>
      </c>
      <c r="T4" s="15" t="str">
        <f>HYPERLINK("http://www.kabupro.jp/mark/20100812/S0006L5I.htm","四半期報告書")</f>
        <v>四半期報告書</v>
      </c>
      <c r="U4" s="15" t="str">
        <f>HYPERLINK("http://www.kabupro.jp/mark/20090626/S0003GFF.htm","有価証券報告書")</f>
        <v>有価証券報告書</v>
      </c>
      <c r="V4" s="15" t="str">
        <f>HYPERLINK("http://www.kabupro.jp/mark/20100212/S000570G.htm","四半期報告書")</f>
        <v>四半期報告書</v>
      </c>
      <c r="W4" s="15" t="str">
        <f>HYPERLINK("http://www.kabupro.jp/mark/20091113/S0004MML.htm","四半期報告書")</f>
        <v>四半期報告書</v>
      </c>
      <c r="X4" s="15" t="str">
        <f>HYPERLINK("http://www.kabupro.jp/mark/20090812/S0003XSF.htm","四半期報告書")</f>
        <v>四半期報告書</v>
      </c>
      <c r="Y4" s="15" t="str">
        <f>HYPERLINK("http://www.kabupro.jp/mark/20090626/S0003GFF.htm","有価証券報告書")</f>
        <v>有価証券報告書</v>
      </c>
    </row>
    <row r="5" spans="1:25" ht="14.25" thickBot="1">
      <c r="A5" s="11" t="s">
        <v>141</v>
      </c>
      <c r="B5" s="1" t="s">
        <v>53</v>
      </c>
      <c r="C5" s="1" t="s">
        <v>56</v>
      </c>
      <c r="D5" s="1" t="s">
        <v>58</v>
      </c>
      <c r="E5" s="1" t="s">
        <v>147</v>
      </c>
      <c r="F5" s="1" t="s">
        <v>53</v>
      </c>
      <c r="G5" s="1" t="s">
        <v>56</v>
      </c>
      <c r="H5" s="1" t="s">
        <v>58</v>
      </c>
      <c r="I5" s="1" t="s">
        <v>147</v>
      </c>
      <c r="J5" s="1" t="s">
        <v>60</v>
      </c>
      <c r="K5" s="1" t="s">
        <v>62</v>
      </c>
      <c r="L5" s="1" t="s">
        <v>64</v>
      </c>
      <c r="M5" s="1" t="s">
        <v>151</v>
      </c>
      <c r="N5" s="1" t="s">
        <v>66</v>
      </c>
      <c r="O5" s="1" t="s">
        <v>68</v>
      </c>
      <c r="P5" s="1" t="s">
        <v>70</v>
      </c>
      <c r="Q5" s="1" t="s">
        <v>153</v>
      </c>
      <c r="R5" s="1" t="s">
        <v>72</v>
      </c>
      <c r="S5" s="1" t="s">
        <v>74</v>
      </c>
      <c r="T5" s="1" t="s">
        <v>76</v>
      </c>
      <c r="U5" s="1" t="s">
        <v>155</v>
      </c>
      <c r="V5" s="1" t="s">
        <v>78</v>
      </c>
      <c r="W5" s="1" t="s">
        <v>80</v>
      </c>
      <c r="X5" s="1" t="s">
        <v>82</v>
      </c>
      <c r="Y5" s="1" t="s">
        <v>155</v>
      </c>
    </row>
    <row r="6" spans="1:25" ht="15" thickBot="1" thickTop="1">
      <c r="A6" s="10" t="s">
        <v>142</v>
      </c>
      <c r="B6" s="18" t="s">
        <v>38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143</v>
      </c>
      <c r="B7" s="14" t="s">
        <v>109</v>
      </c>
      <c r="C7" s="14" t="s">
        <v>109</v>
      </c>
      <c r="D7" s="14" t="s">
        <v>109</v>
      </c>
      <c r="E7" s="16" t="s">
        <v>148</v>
      </c>
      <c r="F7" s="14" t="s">
        <v>109</v>
      </c>
      <c r="G7" s="14" t="s">
        <v>109</v>
      </c>
      <c r="H7" s="14" t="s">
        <v>109</v>
      </c>
      <c r="I7" s="16" t="s">
        <v>148</v>
      </c>
      <c r="J7" s="14" t="s">
        <v>109</v>
      </c>
      <c r="K7" s="14" t="s">
        <v>109</v>
      </c>
      <c r="L7" s="14" t="s">
        <v>109</v>
      </c>
      <c r="M7" s="16" t="s">
        <v>148</v>
      </c>
      <c r="N7" s="14" t="s">
        <v>109</v>
      </c>
      <c r="O7" s="14" t="s">
        <v>109</v>
      </c>
      <c r="P7" s="14" t="s">
        <v>109</v>
      </c>
      <c r="Q7" s="16" t="s">
        <v>148</v>
      </c>
      <c r="R7" s="14" t="s">
        <v>109</v>
      </c>
      <c r="S7" s="14" t="s">
        <v>109</v>
      </c>
      <c r="T7" s="14" t="s">
        <v>109</v>
      </c>
      <c r="U7" s="16" t="s">
        <v>148</v>
      </c>
      <c r="V7" s="14" t="s">
        <v>109</v>
      </c>
      <c r="W7" s="14" t="s">
        <v>109</v>
      </c>
      <c r="X7" s="14" t="s">
        <v>109</v>
      </c>
      <c r="Y7" s="16" t="s">
        <v>148</v>
      </c>
    </row>
    <row r="8" spans="1:25" ht="13.5">
      <c r="A8" s="13" t="s">
        <v>144</v>
      </c>
      <c r="B8" s="1" t="s">
        <v>110</v>
      </c>
      <c r="C8" s="1" t="s">
        <v>110</v>
      </c>
      <c r="D8" s="1" t="s">
        <v>110</v>
      </c>
      <c r="E8" s="17" t="s">
        <v>272</v>
      </c>
      <c r="F8" s="1" t="s">
        <v>272</v>
      </c>
      <c r="G8" s="1" t="s">
        <v>272</v>
      </c>
      <c r="H8" s="1" t="s">
        <v>272</v>
      </c>
      <c r="I8" s="17" t="s">
        <v>273</v>
      </c>
      <c r="J8" s="1" t="s">
        <v>273</v>
      </c>
      <c r="K8" s="1" t="s">
        <v>273</v>
      </c>
      <c r="L8" s="1" t="s">
        <v>273</v>
      </c>
      <c r="M8" s="17" t="s">
        <v>274</v>
      </c>
      <c r="N8" s="1" t="s">
        <v>274</v>
      </c>
      <c r="O8" s="1" t="s">
        <v>274</v>
      </c>
      <c r="P8" s="1" t="s">
        <v>274</v>
      </c>
      <c r="Q8" s="17" t="s">
        <v>275</v>
      </c>
      <c r="R8" s="1" t="s">
        <v>275</v>
      </c>
      <c r="S8" s="1" t="s">
        <v>275</v>
      </c>
      <c r="T8" s="1" t="s">
        <v>275</v>
      </c>
      <c r="U8" s="17" t="s">
        <v>276</v>
      </c>
      <c r="V8" s="1" t="s">
        <v>276</v>
      </c>
      <c r="W8" s="1" t="s">
        <v>276</v>
      </c>
      <c r="X8" s="1" t="s">
        <v>276</v>
      </c>
      <c r="Y8" s="17" t="s">
        <v>277</v>
      </c>
    </row>
    <row r="9" spans="1:25" ht="13.5">
      <c r="A9" s="13" t="s">
        <v>145</v>
      </c>
      <c r="B9" s="1" t="s">
        <v>55</v>
      </c>
      <c r="C9" s="1" t="s">
        <v>57</v>
      </c>
      <c r="D9" s="1" t="s">
        <v>59</v>
      </c>
      <c r="E9" s="17" t="s">
        <v>149</v>
      </c>
      <c r="F9" s="1" t="s">
        <v>61</v>
      </c>
      <c r="G9" s="1" t="s">
        <v>63</v>
      </c>
      <c r="H9" s="1" t="s">
        <v>65</v>
      </c>
      <c r="I9" s="17" t="s">
        <v>150</v>
      </c>
      <c r="J9" s="1" t="s">
        <v>67</v>
      </c>
      <c r="K9" s="1" t="s">
        <v>69</v>
      </c>
      <c r="L9" s="1" t="s">
        <v>71</v>
      </c>
      <c r="M9" s="17" t="s">
        <v>152</v>
      </c>
      <c r="N9" s="1" t="s">
        <v>73</v>
      </c>
      <c r="O9" s="1" t="s">
        <v>75</v>
      </c>
      <c r="P9" s="1" t="s">
        <v>77</v>
      </c>
      <c r="Q9" s="17" t="s">
        <v>154</v>
      </c>
      <c r="R9" s="1" t="s">
        <v>79</v>
      </c>
      <c r="S9" s="1" t="s">
        <v>81</v>
      </c>
      <c r="T9" s="1" t="s">
        <v>83</v>
      </c>
      <c r="U9" s="17" t="s">
        <v>156</v>
      </c>
      <c r="V9" s="1" t="s">
        <v>85</v>
      </c>
      <c r="W9" s="1" t="s">
        <v>87</v>
      </c>
      <c r="X9" s="1" t="s">
        <v>89</v>
      </c>
      <c r="Y9" s="17" t="s">
        <v>157</v>
      </c>
    </row>
    <row r="10" spans="1:25" ht="14.25" thickBot="1">
      <c r="A10" s="13" t="s">
        <v>146</v>
      </c>
      <c r="B10" s="1" t="s">
        <v>159</v>
      </c>
      <c r="C10" s="1" t="s">
        <v>159</v>
      </c>
      <c r="D10" s="1" t="s">
        <v>159</v>
      </c>
      <c r="E10" s="17" t="s">
        <v>159</v>
      </c>
      <c r="F10" s="1" t="s">
        <v>159</v>
      </c>
      <c r="G10" s="1" t="s">
        <v>159</v>
      </c>
      <c r="H10" s="1" t="s">
        <v>159</v>
      </c>
      <c r="I10" s="17" t="s">
        <v>159</v>
      </c>
      <c r="J10" s="1" t="s">
        <v>159</v>
      </c>
      <c r="K10" s="1" t="s">
        <v>159</v>
      </c>
      <c r="L10" s="1" t="s">
        <v>159</v>
      </c>
      <c r="M10" s="17" t="s">
        <v>159</v>
      </c>
      <c r="N10" s="1" t="s">
        <v>159</v>
      </c>
      <c r="O10" s="1" t="s">
        <v>159</v>
      </c>
      <c r="P10" s="1" t="s">
        <v>159</v>
      </c>
      <c r="Q10" s="17" t="s">
        <v>159</v>
      </c>
      <c r="R10" s="1" t="s">
        <v>159</v>
      </c>
      <c r="S10" s="1" t="s">
        <v>159</v>
      </c>
      <c r="T10" s="1" t="s">
        <v>159</v>
      </c>
      <c r="U10" s="17" t="s">
        <v>159</v>
      </c>
      <c r="V10" s="1" t="s">
        <v>159</v>
      </c>
      <c r="W10" s="1" t="s">
        <v>159</v>
      </c>
      <c r="X10" s="1" t="s">
        <v>159</v>
      </c>
      <c r="Y10" s="17" t="s">
        <v>159</v>
      </c>
    </row>
    <row r="11" spans="1:25" ht="14.25" thickTop="1">
      <c r="A11" s="30" t="s">
        <v>284</v>
      </c>
      <c r="B11" s="27">
        <v>21943806</v>
      </c>
      <c r="C11" s="27">
        <v>15370071</v>
      </c>
      <c r="D11" s="27">
        <v>6485205</v>
      </c>
      <c r="E11" s="21">
        <v>25839033</v>
      </c>
      <c r="F11" s="27">
        <v>19508939</v>
      </c>
      <c r="G11" s="27">
        <v>12937596</v>
      </c>
      <c r="H11" s="27">
        <v>6329827</v>
      </c>
      <c r="I11" s="21">
        <v>27443171</v>
      </c>
      <c r="J11" s="27">
        <v>18987249</v>
      </c>
      <c r="K11" s="27">
        <v>12422050</v>
      </c>
      <c r="L11" s="27">
        <v>6245760</v>
      </c>
      <c r="M11" s="21">
        <v>25651262</v>
      </c>
      <c r="N11" s="27">
        <v>18831926</v>
      </c>
      <c r="O11" s="27">
        <v>11806588</v>
      </c>
      <c r="P11" s="27">
        <v>5802135</v>
      </c>
      <c r="Q11" s="21">
        <v>26237298</v>
      </c>
      <c r="R11" s="27">
        <v>19581648</v>
      </c>
      <c r="S11" s="27">
        <v>13459649</v>
      </c>
      <c r="T11" s="27">
        <v>6085760</v>
      </c>
      <c r="U11" s="21">
        <v>25864818</v>
      </c>
      <c r="V11" s="27">
        <v>19102620</v>
      </c>
      <c r="W11" s="27">
        <v>12989342</v>
      </c>
      <c r="X11" s="27">
        <v>6413911</v>
      </c>
      <c r="Y11" s="21">
        <v>29172993</v>
      </c>
    </row>
    <row r="12" spans="1:25" ht="13.5">
      <c r="A12" s="7" t="s">
        <v>292</v>
      </c>
      <c r="B12" s="28">
        <v>17741628</v>
      </c>
      <c r="C12" s="28">
        <v>12476690</v>
      </c>
      <c r="D12" s="28">
        <v>5137931</v>
      </c>
      <c r="E12" s="22">
        <v>20737640</v>
      </c>
      <c r="F12" s="28">
        <v>15486298</v>
      </c>
      <c r="G12" s="28">
        <v>10275398</v>
      </c>
      <c r="H12" s="28">
        <v>5009799</v>
      </c>
      <c r="I12" s="22">
        <v>22691638</v>
      </c>
      <c r="J12" s="28">
        <v>15244949</v>
      </c>
      <c r="K12" s="28">
        <v>9939635</v>
      </c>
      <c r="L12" s="28">
        <v>4995889</v>
      </c>
      <c r="M12" s="22">
        <v>21321356</v>
      </c>
      <c r="N12" s="28">
        <v>15007359</v>
      </c>
      <c r="O12" s="28">
        <v>9334210</v>
      </c>
      <c r="P12" s="28">
        <v>4588995</v>
      </c>
      <c r="Q12" s="22">
        <v>21285343</v>
      </c>
      <c r="R12" s="28">
        <v>15639677</v>
      </c>
      <c r="S12" s="28">
        <v>10816395</v>
      </c>
      <c r="T12" s="28">
        <v>4810780</v>
      </c>
      <c r="U12" s="22">
        <v>21588090</v>
      </c>
      <c r="V12" s="28">
        <v>15858307</v>
      </c>
      <c r="W12" s="28">
        <v>10658822</v>
      </c>
      <c r="X12" s="28">
        <v>5259139</v>
      </c>
      <c r="Y12" s="22">
        <v>24357201</v>
      </c>
    </row>
    <row r="13" spans="1:25" ht="13.5">
      <c r="A13" s="7" t="s">
        <v>294</v>
      </c>
      <c r="B13" s="28">
        <v>4202177</v>
      </c>
      <c r="C13" s="28">
        <v>2893381</v>
      </c>
      <c r="D13" s="28">
        <v>1347274</v>
      </c>
      <c r="E13" s="22">
        <v>5101392</v>
      </c>
      <c r="F13" s="28">
        <v>4022640</v>
      </c>
      <c r="G13" s="28">
        <v>2662197</v>
      </c>
      <c r="H13" s="28">
        <v>1320028</v>
      </c>
      <c r="I13" s="22">
        <v>4751532</v>
      </c>
      <c r="J13" s="28">
        <v>3742299</v>
      </c>
      <c r="K13" s="28">
        <v>2482414</v>
      </c>
      <c r="L13" s="28">
        <v>1249870</v>
      </c>
      <c r="M13" s="22">
        <v>4329906</v>
      </c>
      <c r="N13" s="28">
        <v>3824566</v>
      </c>
      <c r="O13" s="28">
        <v>2472377</v>
      </c>
      <c r="P13" s="28">
        <v>1213140</v>
      </c>
      <c r="Q13" s="22">
        <v>4951955</v>
      </c>
      <c r="R13" s="28">
        <v>3941970</v>
      </c>
      <c r="S13" s="28">
        <v>2643254</v>
      </c>
      <c r="T13" s="28">
        <v>1274979</v>
      </c>
      <c r="U13" s="22">
        <v>4276727</v>
      </c>
      <c r="V13" s="28">
        <v>3244312</v>
      </c>
      <c r="W13" s="28">
        <v>2330520</v>
      </c>
      <c r="X13" s="28">
        <v>1154772</v>
      </c>
      <c r="Y13" s="22">
        <v>4815792</v>
      </c>
    </row>
    <row r="14" spans="1:25" ht="13.5">
      <c r="A14" s="7" t="s">
        <v>320</v>
      </c>
      <c r="B14" s="28">
        <v>3050818</v>
      </c>
      <c r="C14" s="28">
        <v>2032621</v>
      </c>
      <c r="D14" s="28">
        <v>1011288</v>
      </c>
      <c r="E14" s="22">
        <v>4063135</v>
      </c>
      <c r="F14" s="28">
        <v>3066538</v>
      </c>
      <c r="G14" s="28">
        <v>2048155</v>
      </c>
      <c r="H14" s="28">
        <v>1026403</v>
      </c>
      <c r="I14" s="22">
        <v>4025907</v>
      </c>
      <c r="J14" s="28">
        <v>3002358</v>
      </c>
      <c r="K14" s="28">
        <v>1997133</v>
      </c>
      <c r="L14" s="28">
        <v>980504</v>
      </c>
      <c r="M14" s="22">
        <v>3941136</v>
      </c>
      <c r="N14" s="28">
        <v>2959355</v>
      </c>
      <c r="O14" s="28">
        <v>1981079</v>
      </c>
      <c r="P14" s="28">
        <v>975665</v>
      </c>
      <c r="Q14" s="22">
        <v>4017130</v>
      </c>
      <c r="R14" s="28">
        <v>3020431</v>
      </c>
      <c r="S14" s="28">
        <v>2026170</v>
      </c>
      <c r="T14" s="28">
        <v>1004440</v>
      </c>
      <c r="U14" s="22">
        <v>3784878</v>
      </c>
      <c r="V14" s="28">
        <v>2676304</v>
      </c>
      <c r="W14" s="28">
        <v>1783729</v>
      </c>
      <c r="X14" s="28">
        <v>914002</v>
      </c>
      <c r="Y14" s="22">
        <v>3660535</v>
      </c>
    </row>
    <row r="15" spans="1:25" ht="14.25" thickBot="1">
      <c r="A15" s="25" t="s">
        <v>322</v>
      </c>
      <c r="B15" s="29">
        <v>1151359</v>
      </c>
      <c r="C15" s="29">
        <v>860759</v>
      </c>
      <c r="D15" s="29">
        <v>335986</v>
      </c>
      <c r="E15" s="23">
        <v>1038257</v>
      </c>
      <c r="F15" s="29">
        <v>956101</v>
      </c>
      <c r="G15" s="29">
        <v>614042</v>
      </c>
      <c r="H15" s="29">
        <v>293625</v>
      </c>
      <c r="I15" s="23">
        <v>725624</v>
      </c>
      <c r="J15" s="29">
        <v>739940</v>
      </c>
      <c r="K15" s="29">
        <v>485280</v>
      </c>
      <c r="L15" s="29">
        <v>269365</v>
      </c>
      <c r="M15" s="23">
        <v>388770</v>
      </c>
      <c r="N15" s="29">
        <v>865211</v>
      </c>
      <c r="O15" s="29">
        <v>491297</v>
      </c>
      <c r="P15" s="29">
        <v>237475</v>
      </c>
      <c r="Q15" s="23">
        <v>934825</v>
      </c>
      <c r="R15" s="29">
        <v>921539</v>
      </c>
      <c r="S15" s="29">
        <v>617084</v>
      </c>
      <c r="T15" s="29">
        <v>270539</v>
      </c>
      <c r="U15" s="23">
        <v>491848</v>
      </c>
      <c r="V15" s="29">
        <v>568007</v>
      </c>
      <c r="W15" s="29">
        <v>546790</v>
      </c>
      <c r="X15" s="29">
        <v>240769</v>
      </c>
      <c r="Y15" s="23">
        <v>1155256</v>
      </c>
    </row>
    <row r="16" spans="1:25" ht="14.25" thickTop="1">
      <c r="A16" s="6" t="s">
        <v>323</v>
      </c>
      <c r="B16" s="28">
        <v>43828</v>
      </c>
      <c r="C16" s="28">
        <v>34690</v>
      </c>
      <c r="D16" s="28">
        <v>17352</v>
      </c>
      <c r="E16" s="22">
        <v>53437</v>
      </c>
      <c r="F16" s="28">
        <v>39279</v>
      </c>
      <c r="G16" s="28">
        <v>25110</v>
      </c>
      <c r="H16" s="28">
        <v>12980</v>
      </c>
      <c r="I16" s="22">
        <v>44041</v>
      </c>
      <c r="J16" s="28">
        <v>32926</v>
      </c>
      <c r="K16" s="28">
        <v>21740</v>
      </c>
      <c r="L16" s="28">
        <v>10787</v>
      </c>
      <c r="M16" s="22">
        <v>40606</v>
      </c>
      <c r="N16" s="28">
        <v>30326</v>
      </c>
      <c r="O16" s="28">
        <v>20399</v>
      </c>
      <c r="P16" s="28">
        <v>10346</v>
      </c>
      <c r="Q16" s="22">
        <v>34090</v>
      </c>
      <c r="R16" s="28">
        <v>25051</v>
      </c>
      <c r="S16" s="28">
        <v>16365</v>
      </c>
      <c r="T16" s="28">
        <v>7904</v>
      </c>
      <c r="U16" s="22">
        <v>30710</v>
      </c>
      <c r="V16" s="28">
        <v>21850</v>
      </c>
      <c r="W16" s="28">
        <v>13790</v>
      </c>
      <c r="X16" s="28">
        <v>6141</v>
      </c>
      <c r="Y16" s="22">
        <v>45284</v>
      </c>
    </row>
    <row r="17" spans="1:25" ht="13.5">
      <c r="A17" s="6" t="s">
        <v>324</v>
      </c>
      <c r="B17" s="28">
        <v>4934</v>
      </c>
      <c r="C17" s="28">
        <v>3955</v>
      </c>
      <c r="D17" s="28">
        <v>1158</v>
      </c>
      <c r="E17" s="22">
        <v>6995</v>
      </c>
      <c r="F17" s="28">
        <v>4633</v>
      </c>
      <c r="G17" s="28">
        <v>3740</v>
      </c>
      <c r="H17" s="28">
        <v>1775</v>
      </c>
      <c r="I17" s="22">
        <v>6389</v>
      </c>
      <c r="J17" s="28">
        <v>4937</v>
      </c>
      <c r="K17" s="28">
        <v>4015</v>
      </c>
      <c r="L17" s="28">
        <v>2025</v>
      </c>
      <c r="M17" s="22">
        <v>6829</v>
      </c>
      <c r="N17" s="28">
        <v>5055</v>
      </c>
      <c r="O17" s="28">
        <v>4104</v>
      </c>
      <c r="P17" s="28">
        <v>1804</v>
      </c>
      <c r="Q17" s="22">
        <v>6782</v>
      </c>
      <c r="R17" s="28">
        <v>4772</v>
      </c>
      <c r="S17" s="28">
        <v>3886</v>
      </c>
      <c r="T17" s="28">
        <v>1976</v>
      </c>
      <c r="U17" s="22">
        <v>12978</v>
      </c>
      <c r="V17" s="28">
        <v>10714</v>
      </c>
      <c r="W17" s="28">
        <v>6962</v>
      </c>
      <c r="X17" s="28">
        <v>2906</v>
      </c>
      <c r="Y17" s="22">
        <v>13812</v>
      </c>
    </row>
    <row r="18" spans="1:25" ht="13.5">
      <c r="A18" s="6" t="s">
        <v>326</v>
      </c>
      <c r="B18" s="28"/>
      <c r="C18" s="28"/>
      <c r="D18" s="28"/>
      <c r="E18" s="22">
        <v>28523</v>
      </c>
      <c r="F18" s="28"/>
      <c r="G18" s="28"/>
      <c r="H18" s="28"/>
      <c r="I18" s="22">
        <v>30094</v>
      </c>
      <c r="J18" s="28"/>
      <c r="K18" s="28"/>
      <c r="L18" s="28"/>
      <c r="M18" s="22">
        <v>16776</v>
      </c>
      <c r="N18" s="28"/>
      <c r="O18" s="28"/>
      <c r="P18" s="28"/>
      <c r="Q18" s="22">
        <v>17195</v>
      </c>
      <c r="R18" s="28">
        <v>13154</v>
      </c>
      <c r="S18" s="28">
        <v>9008</v>
      </c>
      <c r="T18" s="28">
        <v>4482</v>
      </c>
      <c r="U18" s="22">
        <v>101997</v>
      </c>
      <c r="V18" s="28">
        <v>70933</v>
      </c>
      <c r="W18" s="28">
        <v>49544</v>
      </c>
      <c r="X18" s="28">
        <v>22289</v>
      </c>
      <c r="Y18" s="22">
        <v>194284</v>
      </c>
    </row>
    <row r="19" spans="1:25" ht="13.5">
      <c r="A19" s="6" t="s">
        <v>327</v>
      </c>
      <c r="B19" s="28"/>
      <c r="C19" s="28"/>
      <c r="D19" s="28"/>
      <c r="E19" s="22"/>
      <c r="F19" s="28"/>
      <c r="G19" s="28"/>
      <c r="H19" s="28"/>
      <c r="I19" s="22"/>
      <c r="J19" s="28"/>
      <c r="K19" s="28"/>
      <c r="L19" s="28"/>
      <c r="M19" s="22"/>
      <c r="N19" s="28"/>
      <c r="O19" s="28"/>
      <c r="P19" s="28"/>
      <c r="Q19" s="22"/>
      <c r="R19" s="28"/>
      <c r="S19" s="28"/>
      <c r="T19" s="28"/>
      <c r="U19" s="22">
        <v>9606</v>
      </c>
      <c r="V19" s="28"/>
      <c r="W19" s="28"/>
      <c r="X19" s="28"/>
      <c r="Y19" s="22">
        <v>224939</v>
      </c>
    </row>
    <row r="20" spans="1:25" ht="13.5">
      <c r="A20" s="6" t="s">
        <v>328</v>
      </c>
      <c r="B20" s="28"/>
      <c r="C20" s="28"/>
      <c r="D20" s="28"/>
      <c r="E20" s="22">
        <v>15689</v>
      </c>
      <c r="F20" s="28"/>
      <c r="G20" s="28"/>
      <c r="H20" s="28"/>
      <c r="I20" s="22">
        <v>14444</v>
      </c>
      <c r="J20" s="28"/>
      <c r="K20" s="28"/>
      <c r="L20" s="28"/>
      <c r="M20" s="22">
        <v>10243</v>
      </c>
      <c r="N20" s="28"/>
      <c r="O20" s="28"/>
      <c r="P20" s="28"/>
      <c r="Q20" s="22">
        <v>7988</v>
      </c>
      <c r="R20" s="28"/>
      <c r="S20" s="28"/>
      <c r="T20" s="28"/>
      <c r="U20" s="22">
        <v>4937</v>
      </c>
      <c r="V20" s="28"/>
      <c r="W20" s="28"/>
      <c r="X20" s="28"/>
      <c r="Y20" s="22">
        <v>4192</v>
      </c>
    </row>
    <row r="21" spans="1:25" ht="13.5">
      <c r="A21" s="6" t="s">
        <v>329</v>
      </c>
      <c r="B21" s="28"/>
      <c r="C21" s="28"/>
      <c r="D21" s="28"/>
      <c r="E21" s="22">
        <v>4633</v>
      </c>
      <c r="F21" s="28"/>
      <c r="G21" s="28"/>
      <c r="H21" s="28"/>
      <c r="I21" s="22">
        <v>6320</v>
      </c>
      <c r="J21" s="28"/>
      <c r="K21" s="28"/>
      <c r="L21" s="28"/>
      <c r="M21" s="22">
        <v>6549</v>
      </c>
      <c r="N21" s="28"/>
      <c r="O21" s="28"/>
      <c r="P21" s="28"/>
      <c r="Q21" s="22">
        <v>5861</v>
      </c>
      <c r="R21" s="28"/>
      <c r="S21" s="28"/>
      <c r="T21" s="28"/>
      <c r="U21" s="22">
        <v>9644</v>
      </c>
      <c r="V21" s="28"/>
      <c r="W21" s="28"/>
      <c r="X21" s="28"/>
      <c r="Y21" s="22">
        <v>5028</v>
      </c>
    </row>
    <row r="22" spans="1:25" ht="13.5">
      <c r="A22" s="6" t="s">
        <v>27</v>
      </c>
      <c r="B22" s="28">
        <v>16769</v>
      </c>
      <c r="C22" s="28">
        <v>5809</v>
      </c>
      <c r="D22" s="28">
        <v>1106</v>
      </c>
      <c r="E22" s="22">
        <v>13873</v>
      </c>
      <c r="F22" s="28">
        <v>10685</v>
      </c>
      <c r="G22" s="28">
        <v>6159</v>
      </c>
      <c r="H22" s="28">
        <v>3211</v>
      </c>
      <c r="I22" s="22">
        <v>6350</v>
      </c>
      <c r="J22" s="28">
        <v>8029</v>
      </c>
      <c r="K22" s="28">
        <v>1243</v>
      </c>
      <c r="L22" s="28">
        <v>3101</v>
      </c>
      <c r="M22" s="22">
        <v>18887</v>
      </c>
      <c r="N22" s="28">
        <v>13959</v>
      </c>
      <c r="O22" s="28">
        <v>10054</v>
      </c>
      <c r="P22" s="28">
        <v>1732</v>
      </c>
      <c r="Q22" s="22">
        <v>24498</v>
      </c>
      <c r="R22" s="28">
        <v>16998</v>
      </c>
      <c r="S22" s="28">
        <v>11690</v>
      </c>
      <c r="T22" s="28">
        <v>3661</v>
      </c>
      <c r="U22" s="22"/>
      <c r="V22" s="28">
        <v>7889</v>
      </c>
      <c r="W22" s="28">
        <v>1185</v>
      </c>
      <c r="X22" s="28">
        <v>2327</v>
      </c>
      <c r="Y22" s="22">
        <v>4545</v>
      </c>
    </row>
    <row r="23" spans="1:25" ht="13.5">
      <c r="A23" s="6" t="s">
        <v>330</v>
      </c>
      <c r="B23" s="28"/>
      <c r="C23" s="28"/>
      <c r="D23" s="28"/>
      <c r="E23" s="22"/>
      <c r="F23" s="28"/>
      <c r="G23" s="28"/>
      <c r="H23" s="28"/>
      <c r="I23" s="22"/>
      <c r="J23" s="28"/>
      <c r="K23" s="28"/>
      <c r="L23" s="28"/>
      <c r="M23" s="22"/>
      <c r="N23" s="28"/>
      <c r="O23" s="28"/>
      <c r="P23" s="28"/>
      <c r="Q23" s="22">
        <v>20000</v>
      </c>
      <c r="R23" s="28">
        <v>20000</v>
      </c>
      <c r="S23" s="28"/>
      <c r="T23" s="28"/>
      <c r="U23" s="22">
        <v>205000</v>
      </c>
      <c r="V23" s="28">
        <v>205000</v>
      </c>
      <c r="W23" s="28">
        <v>80000</v>
      </c>
      <c r="X23" s="28">
        <v>80000</v>
      </c>
      <c r="Y23" s="22"/>
    </row>
    <row r="24" spans="1:25" ht="13.5">
      <c r="A24" s="6" t="s">
        <v>111</v>
      </c>
      <c r="B24" s="28"/>
      <c r="C24" s="28"/>
      <c r="D24" s="28"/>
      <c r="E24" s="22"/>
      <c r="F24" s="28"/>
      <c r="G24" s="28"/>
      <c r="H24" s="28"/>
      <c r="I24" s="22"/>
      <c r="J24" s="28"/>
      <c r="K24" s="28"/>
      <c r="L24" s="28"/>
      <c r="M24" s="22"/>
      <c r="N24" s="28"/>
      <c r="O24" s="28"/>
      <c r="P24" s="28"/>
      <c r="Q24" s="22"/>
      <c r="R24" s="28">
        <v>3635</v>
      </c>
      <c r="S24" s="28">
        <v>2423</v>
      </c>
      <c r="T24" s="28"/>
      <c r="U24" s="22"/>
      <c r="V24" s="28">
        <v>8179</v>
      </c>
      <c r="W24" s="28">
        <v>2423</v>
      </c>
      <c r="X24" s="28"/>
      <c r="Y24" s="22"/>
    </row>
    <row r="25" spans="1:25" ht="13.5">
      <c r="A25" s="6" t="s">
        <v>180</v>
      </c>
      <c r="B25" s="28">
        <v>59430</v>
      </c>
      <c r="C25" s="28">
        <v>40102</v>
      </c>
      <c r="D25" s="28">
        <v>25833</v>
      </c>
      <c r="E25" s="22"/>
      <c r="F25" s="28">
        <v>62930</v>
      </c>
      <c r="G25" s="28">
        <v>39285</v>
      </c>
      <c r="H25" s="28">
        <v>15296</v>
      </c>
      <c r="I25" s="22"/>
      <c r="J25" s="28">
        <v>61915</v>
      </c>
      <c r="K25" s="28">
        <v>40429</v>
      </c>
      <c r="L25" s="28">
        <v>20860</v>
      </c>
      <c r="M25" s="22"/>
      <c r="N25" s="28">
        <v>60198</v>
      </c>
      <c r="O25" s="28">
        <v>40462</v>
      </c>
      <c r="P25" s="28">
        <v>20864</v>
      </c>
      <c r="Q25" s="22"/>
      <c r="R25" s="28">
        <v>67865</v>
      </c>
      <c r="S25" s="28">
        <v>45247</v>
      </c>
      <c r="T25" s="28">
        <v>27092</v>
      </c>
      <c r="U25" s="22"/>
      <c r="V25" s="28">
        <v>59325</v>
      </c>
      <c r="W25" s="28">
        <v>33230</v>
      </c>
      <c r="X25" s="28">
        <v>16981</v>
      </c>
      <c r="Y25" s="22"/>
    </row>
    <row r="26" spans="1:25" ht="13.5">
      <c r="A26" s="6" t="s">
        <v>333</v>
      </c>
      <c r="B26" s="28"/>
      <c r="C26" s="28"/>
      <c r="D26" s="28"/>
      <c r="E26" s="22">
        <v>24523</v>
      </c>
      <c r="F26" s="28"/>
      <c r="G26" s="28"/>
      <c r="H26" s="28"/>
      <c r="I26" s="22">
        <v>24472</v>
      </c>
      <c r="J26" s="28"/>
      <c r="K26" s="28"/>
      <c r="L26" s="28"/>
      <c r="M26" s="22">
        <v>40197</v>
      </c>
      <c r="N26" s="28"/>
      <c r="O26" s="28"/>
      <c r="P26" s="28"/>
      <c r="Q26" s="22">
        <v>56927</v>
      </c>
      <c r="R26" s="28"/>
      <c r="S26" s="28"/>
      <c r="T26" s="28"/>
      <c r="U26" s="22">
        <v>81458</v>
      </c>
      <c r="V26" s="28"/>
      <c r="W26" s="28"/>
      <c r="X26" s="28"/>
      <c r="Y26" s="22">
        <v>68944</v>
      </c>
    </row>
    <row r="27" spans="1:25" ht="13.5">
      <c r="A27" s="6" t="s">
        <v>28</v>
      </c>
      <c r="B27" s="28">
        <v>124962</v>
      </c>
      <c r="C27" s="28">
        <v>84558</v>
      </c>
      <c r="D27" s="28">
        <v>45450</v>
      </c>
      <c r="E27" s="22">
        <v>163258</v>
      </c>
      <c r="F27" s="28">
        <v>117528</v>
      </c>
      <c r="G27" s="28">
        <v>74295</v>
      </c>
      <c r="H27" s="28">
        <v>33264</v>
      </c>
      <c r="I27" s="22">
        <v>186906</v>
      </c>
      <c r="J27" s="28">
        <v>130023</v>
      </c>
      <c r="K27" s="28">
        <v>85415</v>
      </c>
      <c r="L27" s="28">
        <v>36773</v>
      </c>
      <c r="M27" s="22">
        <v>167206</v>
      </c>
      <c r="N27" s="28">
        <v>113067</v>
      </c>
      <c r="O27" s="28">
        <v>75167</v>
      </c>
      <c r="P27" s="28">
        <v>34749</v>
      </c>
      <c r="Q27" s="22">
        <v>216655</v>
      </c>
      <c r="R27" s="28">
        <v>151478</v>
      </c>
      <c r="S27" s="28">
        <v>88622</v>
      </c>
      <c r="T27" s="28">
        <v>45117</v>
      </c>
      <c r="U27" s="22">
        <v>470784</v>
      </c>
      <c r="V27" s="28">
        <v>383893</v>
      </c>
      <c r="W27" s="28">
        <v>187138</v>
      </c>
      <c r="X27" s="28">
        <v>130646</v>
      </c>
      <c r="Y27" s="22">
        <v>566076</v>
      </c>
    </row>
    <row r="28" spans="1:25" ht="13.5">
      <c r="A28" s="6" t="s">
        <v>335</v>
      </c>
      <c r="B28" s="28">
        <v>61418</v>
      </c>
      <c r="C28" s="28">
        <v>43102</v>
      </c>
      <c r="D28" s="28">
        <v>22236</v>
      </c>
      <c r="E28" s="22">
        <v>96734</v>
      </c>
      <c r="F28" s="28">
        <v>73719</v>
      </c>
      <c r="G28" s="28">
        <v>49579</v>
      </c>
      <c r="H28" s="28">
        <v>24455</v>
      </c>
      <c r="I28" s="22">
        <v>112963</v>
      </c>
      <c r="J28" s="28">
        <v>86244</v>
      </c>
      <c r="K28" s="28">
        <v>58661</v>
      </c>
      <c r="L28" s="28">
        <v>29009</v>
      </c>
      <c r="M28" s="22">
        <v>131766</v>
      </c>
      <c r="N28" s="28">
        <v>102404</v>
      </c>
      <c r="O28" s="28">
        <v>70178</v>
      </c>
      <c r="P28" s="28">
        <v>36137</v>
      </c>
      <c r="Q28" s="22">
        <v>188681</v>
      </c>
      <c r="R28" s="28">
        <v>151396</v>
      </c>
      <c r="S28" s="28">
        <v>112456</v>
      </c>
      <c r="T28" s="28">
        <v>51989</v>
      </c>
      <c r="U28" s="22">
        <v>220087</v>
      </c>
      <c r="V28" s="28">
        <v>165292</v>
      </c>
      <c r="W28" s="28">
        <v>108881</v>
      </c>
      <c r="X28" s="28">
        <v>53328</v>
      </c>
      <c r="Y28" s="22">
        <v>205102</v>
      </c>
    </row>
    <row r="29" spans="1:25" ht="13.5">
      <c r="A29" s="6" t="s">
        <v>29</v>
      </c>
      <c r="B29" s="28">
        <v>24534</v>
      </c>
      <c r="C29" s="28">
        <v>19156</v>
      </c>
      <c r="D29" s="28">
        <v>13751</v>
      </c>
      <c r="E29" s="22">
        <v>29698</v>
      </c>
      <c r="F29" s="28">
        <v>24433</v>
      </c>
      <c r="G29" s="28">
        <v>18651</v>
      </c>
      <c r="H29" s="28">
        <v>12589</v>
      </c>
      <c r="I29" s="22">
        <v>28170</v>
      </c>
      <c r="J29" s="28">
        <v>21967</v>
      </c>
      <c r="K29" s="28">
        <v>14882</v>
      </c>
      <c r="L29" s="28">
        <v>9277</v>
      </c>
      <c r="M29" s="22">
        <v>34348</v>
      </c>
      <c r="N29" s="28">
        <v>16276</v>
      </c>
      <c r="O29" s="28">
        <v>10851</v>
      </c>
      <c r="P29" s="28">
        <v>5425</v>
      </c>
      <c r="Q29" s="22">
        <v>57833</v>
      </c>
      <c r="R29" s="28">
        <v>52894</v>
      </c>
      <c r="S29" s="28">
        <v>46260</v>
      </c>
      <c r="T29" s="28"/>
      <c r="U29" s="22">
        <v>30288</v>
      </c>
      <c r="V29" s="28"/>
      <c r="W29" s="28"/>
      <c r="X29" s="28"/>
      <c r="Y29" s="22">
        <v>33471</v>
      </c>
    </row>
    <row r="30" spans="1:25" ht="13.5">
      <c r="A30" s="6" t="s">
        <v>317</v>
      </c>
      <c r="B30" s="28">
        <v>128962</v>
      </c>
      <c r="C30" s="28">
        <v>104962</v>
      </c>
      <c r="D30" s="28">
        <v>88973</v>
      </c>
      <c r="E30" s="22">
        <v>77007</v>
      </c>
      <c r="F30" s="28">
        <v>5986</v>
      </c>
      <c r="G30" s="28">
        <v>6986</v>
      </c>
      <c r="H30" s="28">
        <v>10000</v>
      </c>
      <c r="I30" s="22">
        <v>220520</v>
      </c>
      <c r="J30" s="28"/>
      <c r="K30" s="28"/>
      <c r="L30" s="28"/>
      <c r="M30" s="22"/>
      <c r="N30" s="28"/>
      <c r="O30" s="28"/>
      <c r="P30" s="28"/>
      <c r="Q30" s="22"/>
      <c r="R30" s="28"/>
      <c r="S30" s="28"/>
      <c r="T30" s="28"/>
      <c r="U30" s="22"/>
      <c r="V30" s="28"/>
      <c r="W30" s="28"/>
      <c r="X30" s="28"/>
      <c r="Y30" s="22"/>
    </row>
    <row r="31" spans="1:25" ht="13.5">
      <c r="A31" s="6" t="s">
        <v>339</v>
      </c>
      <c r="B31" s="28"/>
      <c r="C31" s="28"/>
      <c r="D31" s="28"/>
      <c r="E31" s="22">
        <v>8813</v>
      </c>
      <c r="F31" s="28"/>
      <c r="G31" s="28"/>
      <c r="H31" s="28"/>
      <c r="I31" s="22">
        <v>8795</v>
      </c>
      <c r="J31" s="28"/>
      <c r="K31" s="28"/>
      <c r="L31" s="28"/>
      <c r="M31" s="22">
        <v>11369</v>
      </c>
      <c r="N31" s="28"/>
      <c r="O31" s="28"/>
      <c r="P31" s="28"/>
      <c r="Q31" s="22">
        <v>24301</v>
      </c>
      <c r="R31" s="28"/>
      <c r="S31" s="28"/>
      <c r="T31" s="28"/>
      <c r="U31" s="22">
        <v>35815</v>
      </c>
      <c r="V31" s="28"/>
      <c r="W31" s="28"/>
      <c r="X31" s="28"/>
      <c r="Y31" s="22">
        <v>8840</v>
      </c>
    </row>
    <row r="32" spans="1:25" ht="13.5">
      <c r="A32" s="6" t="s">
        <v>180</v>
      </c>
      <c r="B32" s="28">
        <v>17692</v>
      </c>
      <c r="C32" s="28">
        <v>2403</v>
      </c>
      <c r="D32" s="28">
        <v>161</v>
      </c>
      <c r="E32" s="22"/>
      <c r="F32" s="28">
        <v>7521</v>
      </c>
      <c r="G32" s="28">
        <v>6958</v>
      </c>
      <c r="H32" s="28">
        <v>3018</v>
      </c>
      <c r="I32" s="22"/>
      <c r="J32" s="28">
        <v>1535</v>
      </c>
      <c r="K32" s="28">
        <v>1119</v>
      </c>
      <c r="L32" s="28">
        <v>979</v>
      </c>
      <c r="M32" s="22"/>
      <c r="N32" s="28">
        <v>11152</v>
      </c>
      <c r="O32" s="28">
        <v>11017</v>
      </c>
      <c r="P32" s="28">
        <v>10876</v>
      </c>
      <c r="Q32" s="22"/>
      <c r="R32" s="28">
        <v>13850</v>
      </c>
      <c r="S32" s="28">
        <v>13469</v>
      </c>
      <c r="T32" s="28">
        <v>19302</v>
      </c>
      <c r="U32" s="22"/>
      <c r="V32" s="28">
        <v>36585</v>
      </c>
      <c r="W32" s="28">
        <v>26654</v>
      </c>
      <c r="X32" s="28">
        <v>12411</v>
      </c>
      <c r="Y32" s="22"/>
    </row>
    <row r="33" spans="1:25" ht="13.5">
      <c r="A33" s="6" t="s">
        <v>30</v>
      </c>
      <c r="B33" s="28"/>
      <c r="C33" s="28"/>
      <c r="D33" s="28"/>
      <c r="E33" s="22"/>
      <c r="F33" s="28"/>
      <c r="G33" s="28"/>
      <c r="H33" s="28"/>
      <c r="I33" s="22"/>
      <c r="J33" s="28"/>
      <c r="K33" s="28"/>
      <c r="L33" s="28"/>
      <c r="M33" s="22"/>
      <c r="N33" s="28"/>
      <c r="O33" s="28"/>
      <c r="P33" s="28"/>
      <c r="Q33" s="22"/>
      <c r="R33" s="28"/>
      <c r="S33" s="28"/>
      <c r="T33" s="28"/>
      <c r="U33" s="22">
        <v>436293</v>
      </c>
      <c r="V33" s="28"/>
      <c r="W33" s="28"/>
      <c r="X33" s="28"/>
      <c r="Y33" s="22"/>
    </row>
    <row r="34" spans="1:25" ht="13.5">
      <c r="A34" s="6" t="s">
        <v>340</v>
      </c>
      <c r="B34" s="28">
        <v>232608</v>
      </c>
      <c r="C34" s="28">
        <v>169624</v>
      </c>
      <c r="D34" s="28">
        <v>125121</v>
      </c>
      <c r="E34" s="22">
        <v>212253</v>
      </c>
      <c r="F34" s="28">
        <v>111661</v>
      </c>
      <c r="G34" s="28">
        <v>82176</v>
      </c>
      <c r="H34" s="28">
        <v>50063</v>
      </c>
      <c r="I34" s="22">
        <v>370449</v>
      </c>
      <c r="J34" s="28">
        <v>109747</v>
      </c>
      <c r="K34" s="28">
        <v>74663</v>
      </c>
      <c r="L34" s="28">
        <v>39265</v>
      </c>
      <c r="M34" s="22">
        <v>177485</v>
      </c>
      <c r="N34" s="28">
        <v>129833</v>
      </c>
      <c r="O34" s="28">
        <v>92047</v>
      </c>
      <c r="P34" s="28">
        <v>52439</v>
      </c>
      <c r="Q34" s="22">
        <v>358254</v>
      </c>
      <c r="R34" s="28">
        <v>218141</v>
      </c>
      <c r="S34" s="28">
        <v>172186</v>
      </c>
      <c r="T34" s="28">
        <v>71291</v>
      </c>
      <c r="U34" s="22">
        <v>722484</v>
      </c>
      <c r="V34" s="28">
        <v>201877</v>
      </c>
      <c r="W34" s="28">
        <v>135535</v>
      </c>
      <c r="X34" s="28">
        <v>65740</v>
      </c>
      <c r="Y34" s="22">
        <v>247414</v>
      </c>
    </row>
    <row r="35" spans="1:25" ht="14.25" thickBot="1">
      <c r="A35" s="25" t="s">
        <v>341</v>
      </c>
      <c r="B35" s="29">
        <v>1043714</v>
      </c>
      <c r="C35" s="29">
        <v>775693</v>
      </c>
      <c r="D35" s="29">
        <v>256315</v>
      </c>
      <c r="E35" s="23">
        <v>989262</v>
      </c>
      <c r="F35" s="29">
        <v>961969</v>
      </c>
      <c r="G35" s="29">
        <v>606160</v>
      </c>
      <c r="H35" s="29">
        <v>276826</v>
      </c>
      <c r="I35" s="23">
        <v>542081</v>
      </c>
      <c r="J35" s="29">
        <v>760217</v>
      </c>
      <c r="K35" s="29">
        <v>496032</v>
      </c>
      <c r="L35" s="29">
        <v>266873</v>
      </c>
      <c r="M35" s="23">
        <v>378490</v>
      </c>
      <c r="N35" s="29">
        <v>848445</v>
      </c>
      <c r="O35" s="29">
        <v>474417</v>
      </c>
      <c r="P35" s="29">
        <v>219784</v>
      </c>
      <c r="Q35" s="23">
        <v>793226</v>
      </c>
      <c r="R35" s="29">
        <v>854876</v>
      </c>
      <c r="S35" s="29">
        <v>533520</v>
      </c>
      <c r="T35" s="29">
        <v>244365</v>
      </c>
      <c r="U35" s="23">
        <v>240149</v>
      </c>
      <c r="V35" s="29">
        <v>750023</v>
      </c>
      <c r="W35" s="29">
        <v>598393</v>
      </c>
      <c r="X35" s="29">
        <v>305675</v>
      </c>
      <c r="Y35" s="23">
        <v>1473918</v>
      </c>
    </row>
    <row r="36" spans="1:25" ht="14.25" thickTop="1">
      <c r="A36" s="6" t="s">
        <v>342</v>
      </c>
      <c r="B36" s="28"/>
      <c r="C36" s="28"/>
      <c r="D36" s="28"/>
      <c r="E36" s="22">
        <v>14485</v>
      </c>
      <c r="F36" s="28">
        <v>669</v>
      </c>
      <c r="G36" s="28">
        <v>657</v>
      </c>
      <c r="H36" s="28">
        <v>657</v>
      </c>
      <c r="I36" s="22">
        <v>3546</v>
      </c>
      <c r="J36" s="28">
        <v>23</v>
      </c>
      <c r="K36" s="28">
        <v>23</v>
      </c>
      <c r="L36" s="28"/>
      <c r="M36" s="22">
        <v>5514</v>
      </c>
      <c r="N36" s="28">
        <v>5514</v>
      </c>
      <c r="O36" s="28">
        <v>5514</v>
      </c>
      <c r="P36" s="28">
        <v>5514</v>
      </c>
      <c r="Q36" s="22">
        <v>389949</v>
      </c>
      <c r="R36" s="28">
        <v>389949</v>
      </c>
      <c r="S36" s="28">
        <v>119</v>
      </c>
      <c r="T36" s="28">
        <v>119</v>
      </c>
      <c r="U36" s="22">
        <v>57</v>
      </c>
      <c r="V36" s="28">
        <v>57</v>
      </c>
      <c r="W36" s="28">
        <v>57</v>
      </c>
      <c r="X36" s="28"/>
      <c r="Y36" s="22">
        <v>672593</v>
      </c>
    </row>
    <row r="37" spans="1:25" ht="13.5">
      <c r="A37" s="6" t="s">
        <v>332</v>
      </c>
      <c r="B37" s="28"/>
      <c r="C37" s="28"/>
      <c r="D37" s="28"/>
      <c r="E37" s="22"/>
      <c r="F37" s="28"/>
      <c r="G37" s="28"/>
      <c r="H37" s="28"/>
      <c r="I37" s="22"/>
      <c r="J37" s="28"/>
      <c r="K37" s="28"/>
      <c r="L37" s="28"/>
      <c r="M37" s="22">
        <v>148318</v>
      </c>
      <c r="N37" s="28">
        <v>50464</v>
      </c>
      <c r="O37" s="28">
        <v>52337</v>
      </c>
      <c r="P37" s="28">
        <v>26811</v>
      </c>
      <c r="Q37" s="22">
        <v>39320</v>
      </c>
      <c r="R37" s="28">
        <v>19164</v>
      </c>
      <c r="S37" s="28">
        <v>16114</v>
      </c>
      <c r="T37" s="28">
        <v>17939</v>
      </c>
      <c r="U37" s="22">
        <v>31425</v>
      </c>
      <c r="V37" s="28">
        <v>12044</v>
      </c>
      <c r="W37" s="28">
        <v>9354</v>
      </c>
      <c r="X37" s="28">
        <v>2653</v>
      </c>
      <c r="Y37" s="22">
        <v>17097</v>
      </c>
    </row>
    <row r="38" spans="1:25" ht="13.5">
      <c r="A38" s="6" t="s">
        <v>343</v>
      </c>
      <c r="B38" s="28"/>
      <c r="C38" s="28"/>
      <c r="D38" s="28"/>
      <c r="E38" s="22"/>
      <c r="F38" s="28"/>
      <c r="G38" s="28"/>
      <c r="H38" s="28"/>
      <c r="I38" s="22">
        <v>29580</v>
      </c>
      <c r="J38" s="28">
        <v>29580</v>
      </c>
      <c r="K38" s="28"/>
      <c r="L38" s="28"/>
      <c r="M38" s="22">
        <v>56091</v>
      </c>
      <c r="N38" s="28">
        <v>1201</v>
      </c>
      <c r="O38" s="28"/>
      <c r="P38" s="28"/>
      <c r="Q38" s="22"/>
      <c r="R38" s="28"/>
      <c r="S38" s="28"/>
      <c r="T38" s="28"/>
      <c r="U38" s="22"/>
      <c r="V38" s="28"/>
      <c r="W38" s="28"/>
      <c r="X38" s="28"/>
      <c r="Y38" s="22">
        <v>112871</v>
      </c>
    </row>
    <row r="39" spans="1:25" ht="13.5">
      <c r="A39" s="6" t="s">
        <v>31</v>
      </c>
      <c r="B39" s="28"/>
      <c r="C39" s="28"/>
      <c r="D39" s="28"/>
      <c r="E39" s="22"/>
      <c r="F39" s="28"/>
      <c r="G39" s="28"/>
      <c r="H39" s="28"/>
      <c r="I39" s="22"/>
      <c r="J39" s="28"/>
      <c r="K39" s="28"/>
      <c r="L39" s="28"/>
      <c r="M39" s="22"/>
      <c r="N39" s="28"/>
      <c r="O39" s="28">
        <v>1201</v>
      </c>
      <c r="P39" s="28">
        <v>1201</v>
      </c>
      <c r="Q39" s="22">
        <v>13150</v>
      </c>
      <c r="R39" s="28"/>
      <c r="S39" s="28"/>
      <c r="T39" s="28"/>
      <c r="U39" s="22"/>
      <c r="V39" s="28"/>
      <c r="W39" s="28"/>
      <c r="X39" s="28"/>
      <c r="Y39" s="22"/>
    </row>
    <row r="40" spans="1:25" ht="13.5">
      <c r="A40" s="6" t="s">
        <v>346</v>
      </c>
      <c r="B40" s="28"/>
      <c r="C40" s="28"/>
      <c r="D40" s="28"/>
      <c r="E40" s="22">
        <v>14485</v>
      </c>
      <c r="F40" s="28">
        <v>669</v>
      </c>
      <c r="G40" s="28">
        <v>657</v>
      </c>
      <c r="H40" s="28">
        <v>657</v>
      </c>
      <c r="I40" s="22">
        <v>33126</v>
      </c>
      <c r="J40" s="28">
        <v>29603</v>
      </c>
      <c r="K40" s="28">
        <v>23</v>
      </c>
      <c r="L40" s="28"/>
      <c r="M40" s="22">
        <v>209924</v>
      </c>
      <c r="N40" s="28">
        <v>57180</v>
      </c>
      <c r="O40" s="28">
        <v>59053</v>
      </c>
      <c r="P40" s="28">
        <v>33527</v>
      </c>
      <c r="Q40" s="22">
        <v>442420</v>
      </c>
      <c r="R40" s="28">
        <v>409114</v>
      </c>
      <c r="S40" s="28">
        <v>16234</v>
      </c>
      <c r="T40" s="28">
        <v>18058</v>
      </c>
      <c r="U40" s="22">
        <v>81483</v>
      </c>
      <c r="V40" s="28">
        <v>62101</v>
      </c>
      <c r="W40" s="28">
        <v>59411</v>
      </c>
      <c r="X40" s="28">
        <v>2653</v>
      </c>
      <c r="Y40" s="22">
        <v>802562</v>
      </c>
    </row>
    <row r="41" spans="1:25" ht="13.5">
      <c r="A41" s="6" t="s">
        <v>39</v>
      </c>
      <c r="B41" s="28"/>
      <c r="C41" s="28"/>
      <c r="D41" s="28"/>
      <c r="E41" s="22"/>
      <c r="F41" s="28"/>
      <c r="G41" s="28"/>
      <c r="H41" s="28"/>
      <c r="I41" s="22"/>
      <c r="J41" s="28"/>
      <c r="K41" s="28"/>
      <c r="L41" s="28"/>
      <c r="M41" s="22"/>
      <c r="N41" s="28"/>
      <c r="O41" s="28"/>
      <c r="P41" s="28"/>
      <c r="Q41" s="22"/>
      <c r="R41" s="28"/>
      <c r="S41" s="28"/>
      <c r="T41" s="28"/>
      <c r="U41" s="22">
        <v>106054</v>
      </c>
      <c r="V41" s="28">
        <v>106054</v>
      </c>
      <c r="W41" s="28">
        <v>106054</v>
      </c>
      <c r="X41" s="28">
        <v>106054</v>
      </c>
      <c r="Y41" s="22">
        <v>25666</v>
      </c>
    </row>
    <row r="42" spans="1:25" ht="13.5">
      <c r="A42" s="6" t="s">
        <v>40</v>
      </c>
      <c r="B42" s="28"/>
      <c r="C42" s="28"/>
      <c r="D42" s="28"/>
      <c r="E42" s="22"/>
      <c r="F42" s="28"/>
      <c r="G42" s="28"/>
      <c r="H42" s="28"/>
      <c r="I42" s="22"/>
      <c r="J42" s="28"/>
      <c r="K42" s="28"/>
      <c r="L42" s="28"/>
      <c r="M42" s="22">
        <v>7302</v>
      </c>
      <c r="N42" s="28">
        <v>7302</v>
      </c>
      <c r="O42" s="28">
        <v>7302</v>
      </c>
      <c r="P42" s="28">
        <v>7302</v>
      </c>
      <c r="Q42" s="22">
        <v>218</v>
      </c>
      <c r="R42" s="28"/>
      <c r="S42" s="28"/>
      <c r="T42" s="28"/>
      <c r="U42" s="22">
        <v>138</v>
      </c>
      <c r="V42" s="28">
        <v>138</v>
      </c>
      <c r="W42" s="28">
        <v>138</v>
      </c>
      <c r="X42" s="28"/>
      <c r="Y42" s="22">
        <v>297155</v>
      </c>
    </row>
    <row r="43" spans="1:25" ht="13.5">
      <c r="A43" s="6" t="s">
        <v>41</v>
      </c>
      <c r="B43" s="28">
        <v>2553</v>
      </c>
      <c r="C43" s="28">
        <v>2544</v>
      </c>
      <c r="D43" s="28">
        <v>1260</v>
      </c>
      <c r="E43" s="22">
        <v>1217</v>
      </c>
      <c r="F43" s="28"/>
      <c r="G43" s="28"/>
      <c r="H43" s="28"/>
      <c r="I43" s="22">
        <v>3248</v>
      </c>
      <c r="J43" s="28"/>
      <c r="K43" s="28">
        <v>575</v>
      </c>
      <c r="L43" s="28"/>
      <c r="M43" s="22">
        <v>10103</v>
      </c>
      <c r="N43" s="28">
        <v>7588</v>
      </c>
      <c r="O43" s="28">
        <v>4969</v>
      </c>
      <c r="P43" s="28">
        <v>2237</v>
      </c>
      <c r="Q43" s="22">
        <v>11343</v>
      </c>
      <c r="R43" s="28">
        <v>8572</v>
      </c>
      <c r="S43" s="28">
        <v>5212</v>
      </c>
      <c r="T43" s="28">
        <v>2011</v>
      </c>
      <c r="U43" s="22">
        <v>30371</v>
      </c>
      <c r="V43" s="28">
        <v>28573</v>
      </c>
      <c r="W43" s="28">
        <v>24488</v>
      </c>
      <c r="X43" s="28">
        <v>2383</v>
      </c>
      <c r="Y43" s="22">
        <v>14650</v>
      </c>
    </row>
    <row r="44" spans="1:25" ht="13.5">
      <c r="A44" s="6" t="s">
        <v>119</v>
      </c>
      <c r="B44" s="28"/>
      <c r="C44" s="28"/>
      <c r="D44" s="28"/>
      <c r="E44" s="22"/>
      <c r="F44" s="28"/>
      <c r="G44" s="28"/>
      <c r="H44" s="28"/>
      <c r="I44" s="22"/>
      <c r="J44" s="28"/>
      <c r="K44" s="28"/>
      <c r="L44" s="28"/>
      <c r="M44" s="22"/>
      <c r="N44" s="28"/>
      <c r="O44" s="28"/>
      <c r="P44" s="28"/>
      <c r="Q44" s="22"/>
      <c r="R44" s="28"/>
      <c r="S44" s="28"/>
      <c r="T44" s="28"/>
      <c r="U44" s="22"/>
      <c r="V44" s="28"/>
      <c r="W44" s="28"/>
      <c r="X44" s="28"/>
      <c r="Y44" s="22">
        <v>99999</v>
      </c>
    </row>
    <row r="45" spans="1:25" ht="13.5">
      <c r="A45" s="6" t="s">
        <v>32</v>
      </c>
      <c r="B45" s="28"/>
      <c r="C45" s="28"/>
      <c r="D45" s="28"/>
      <c r="E45" s="22">
        <v>70188</v>
      </c>
      <c r="F45" s="28"/>
      <c r="G45" s="28"/>
      <c r="H45" s="28"/>
      <c r="I45" s="22"/>
      <c r="J45" s="28"/>
      <c r="K45" s="28"/>
      <c r="L45" s="28"/>
      <c r="M45" s="22"/>
      <c r="N45" s="28"/>
      <c r="O45" s="28"/>
      <c r="P45" s="28"/>
      <c r="Q45" s="22"/>
      <c r="R45" s="28"/>
      <c r="S45" s="28"/>
      <c r="T45" s="28"/>
      <c r="U45" s="22"/>
      <c r="V45" s="28"/>
      <c r="W45" s="28"/>
      <c r="X45" s="28"/>
      <c r="Y45" s="22">
        <v>70880</v>
      </c>
    </row>
    <row r="46" spans="1:25" ht="13.5">
      <c r="A46" s="6" t="s">
        <v>33</v>
      </c>
      <c r="B46" s="28">
        <v>20060</v>
      </c>
      <c r="C46" s="28">
        <v>20060</v>
      </c>
      <c r="D46" s="28">
        <v>10500</v>
      </c>
      <c r="E46" s="22">
        <v>29710</v>
      </c>
      <c r="F46" s="28">
        <v>21000</v>
      </c>
      <c r="G46" s="28"/>
      <c r="H46" s="28"/>
      <c r="I46" s="22">
        <v>4236</v>
      </c>
      <c r="J46" s="28">
        <v>2118</v>
      </c>
      <c r="K46" s="28"/>
      <c r="L46" s="28"/>
      <c r="M46" s="22">
        <v>5887</v>
      </c>
      <c r="N46" s="28"/>
      <c r="O46" s="28"/>
      <c r="P46" s="28"/>
      <c r="Q46" s="22">
        <v>25197</v>
      </c>
      <c r="R46" s="28">
        <v>4600</v>
      </c>
      <c r="S46" s="28"/>
      <c r="T46" s="28"/>
      <c r="U46" s="22">
        <v>89549</v>
      </c>
      <c r="V46" s="28">
        <v>64586</v>
      </c>
      <c r="W46" s="28"/>
      <c r="X46" s="28"/>
      <c r="Y46" s="22">
        <v>51693</v>
      </c>
    </row>
    <row r="47" spans="1:25" ht="13.5">
      <c r="A47" s="6" t="s">
        <v>45</v>
      </c>
      <c r="B47" s="28"/>
      <c r="C47" s="28"/>
      <c r="D47" s="28"/>
      <c r="E47" s="22">
        <v>1000</v>
      </c>
      <c r="F47" s="28">
        <v>1000</v>
      </c>
      <c r="G47" s="28">
        <v>1000</v>
      </c>
      <c r="H47" s="28"/>
      <c r="I47" s="22">
        <v>150</v>
      </c>
      <c r="J47" s="28">
        <v>150</v>
      </c>
      <c r="K47" s="28">
        <v>150</v>
      </c>
      <c r="L47" s="28"/>
      <c r="M47" s="22">
        <v>8000</v>
      </c>
      <c r="N47" s="28"/>
      <c r="O47" s="28">
        <v>8000</v>
      </c>
      <c r="P47" s="28"/>
      <c r="Q47" s="22"/>
      <c r="R47" s="28"/>
      <c r="S47" s="28"/>
      <c r="T47" s="28"/>
      <c r="U47" s="22"/>
      <c r="V47" s="28"/>
      <c r="W47" s="28"/>
      <c r="X47" s="28"/>
      <c r="Y47" s="22"/>
    </row>
    <row r="48" spans="1:25" ht="13.5">
      <c r="A48" s="6" t="s">
        <v>317</v>
      </c>
      <c r="B48" s="28"/>
      <c r="C48" s="28"/>
      <c r="D48" s="28"/>
      <c r="E48" s="22"/>
      <c r="F48" s="28"/>
      <c r="G48" s="28"/>
      <c r="H48" s="28"/>
      <c r="I48" s="22"/>
      <c r="J48" s="28"/>
      <c r="K48" s="28"/>
      <c r="L48" s="28"/>
      <c r="M48" s="22"/>
      <c r="N48" s="28"/>
      <c r="O48" s="28"/>
      <c r="P48" s="28">
        <v>2000</v>
      </c>
      <c r="Q48" s="22">
        <v>231000</v>
      </c>
      <c r="R48" s="28">
        <v>58794</v>
      </c>
      <c r="S48" s="28">
        <v>17794</v>
      </c>
      <c r="T48" s="28">
        <v>44294</v>
      </c>
      <c r="U48" s="22">
        <v>208922</v>
      </c>
      <c r="V48" s="28">
        <v>39292</v>
      </c>
      <c r="W48" s="28">
        <v>23853</v>
      </c>
      <c r="X48" s="28">
        <v>54620</v>
      </c>
      <c r="Y48" s="22">
        <v>130855</v>
      </c>
    </row>
    <row r="49" spans="1:25" ht="13.5">
      <c r="A49" s="6" t="s">
        <v>34</v>
      </c>
      <c r="B49" s="28"/>
      <c r="C49" s="28"/>
      <c r="D49" s="28"/>
      <c r="E49" s="22"/>
      <c r="F49" s="28"/>
      <c r="G49" s="28"/>
      <c r="H49" s="28"/>
      <c r="I49" s="22"/>
      <c r="J49" s="28">
        <v>864</v>
      </c>
      <c r="K49" s="28"/>
      <c r="L49" s="28"/>
      <c r="M49" s="22">
        <v>45</v>
      </c>
      <c r="N49" s="28">
        <v>8045</v>
      </c>
      <c r="O49" s="28">
        <v>45</v>
      </c>
      <c r="P49" s="28">
        <v>45</v>
      </c>
      <c r="Q49" s="22">
        <v>300</v>
      </c>
      <c r="R49" s="28"/>
      <c r="S49" s="28">
        <v>4600</v>
      </c>
      <c r="T49" s="28"/>
      <c r="U49" s="22">
        <v>10971</v>
      </c>
      <c r="V49" s="28">
        <v>9800</v>
      </c>
      <c r="W49" s="28">
        <v>47698</v>
      </c>
      <c r="X49" s="28">
        <v>12502</v>
      </c>
      <c r="Y49" s="22">
        <v>6323</v>
      </c>
    </row>
    <row r="50" spans="1:25" ht="13.5">
      <c r="A50" s="6" t="s">
        <v>35</v>
      </c>
      <c r="B50" s="28">
        <v>22613</v>
      </c>
      <c r="C50" s="28">
        <v>22605</v>
      </c>
      <c r="D50" s="28">
        <v>11760</v>
      </c>
      <c r="E50" s="22">
        <v>102116</v>
      </c>
      <c r="F50" s="28">
        <v>22000</v>
      </c>
      <c r="G50" s="28">
        <v>1000</v>
      </c>
      <c r="H50" s="28"/>
      <c r="I50" s="22">
        <v>7634</v>
      </c>
      <c r="J50" s="28">
        <v>3132</v>
      </c>
      <c r="K50" s="28">
        <v>725</v>
      </c>
      <c r="L50" s="28"/>
      <c r="M50" s="22">
        <v>71003</v>
      </c>
      <c r="N50" s="28">
        <v>62600</v>
      </c>
      <c r="O50" s="28">
        <v>59982</v>
      </c>
      <c r="P50" s="28">
        <v>51249</v>
      </c>
      <c r="Q50" s="22">
        <v>268060</v>
      </c>
      <c r="R50" s="28">
        <v>71966</v>
      </c>
      <c r="S50" s="28">
        <v>27606</v>
      </c>
      <c r="T50" s="28">
        <v>46306</v>
      </c>
      <c r="U50" s="22">
        <v>446007</v>
      </c>
      <c r="V50" s="28">
        <v>248445</v>
      </c>
      <c r="W50" s="28">
        <v>202231</v>
      </c>
      <c r="X50" s="28">
        <v>175560</v>
      </c>
      <c r="Y50" s="22">
        <v>697226</v>
      </c>
    </row>
    <row r="51" spans="1:25" ht="13.5">
      <c r="A51" s="7" t="s">
        <v>47</v>
      </c>
      <c r="B51" s="28">
        <v>1021100</v>
      </c>
      <c r="C51" s="28">
        <v>753087</v>
      </c>
      <c r="D51" s="28">
        <v>244554</v>
      </c>
      <c r="E51" s="22">
        <v>901631</v>
      </c>
      <c r="F51" s="28">
        <v>940638</v>
      </c>
      <c r="G51" s="28">
        <v>605818</v>
      </c>
      <c r="H51" s="28">
        <v>277484</v>
      </c>
      <c r="I51" s="22">
        <v>567573</v>
      </c>
      <c r="J51" s="28">
        <v>786687</v>
      </c>
      <c r="K51" s="28">
        <v>495329</v>
      </c>
      <c r="L51" s="28">
        <v>266873</v>
      </c>
      <c r="M51" s="22">
        <v>517412</v>
      </c>
      <c r="N51" s="28">
        <v>843025</v>
      </c>
      <c r="O51" s="28">
        <v>473489</v>
      </c>
      <c r="P51" s="28">
        <v>202062</v>
      </c>
      <c r="Q51" s="22">
        <v>967586</v>
      </c>
      <c r="R51" s="28">
        <v>1192023</v>
      </c>
      <c r="S51" s="28">
        <v>522147</v>
      </c>
      <c r="T51" s="28">
        <v>216117</v>
      </c>
      <c r="U51" s="22">
        <v>-124374</v>
      </c>
      <c r="V51" s="28">
        <v>563680</v>
      </c>
      <c r="W51" s="28">
        <v>455573</v>
      </c>
      <c r="X51" s="28">
        <v>132768</v>
      </c>
      <c r="Y51" s="22">
        <v>1579254</v>
      </c>
    </row>
    <row r="52" spans="1:25" ht="13.5">
      <c r="A52" s="7" t="s">
        <v>48</v>
      </c>
      <c r="B52" s="28">
        <v>363776</v>
      </c>
      <c r="C52" s="28">
        <v>271673</v>
      </c>
      <c r="D52" s="28">
        <v>40504</v>
      </c>
      <c r="E52" s="22">
        <v>301235</v>
      </c>
      <c r="F52" s="28">
        <v>236405</v>
      </c>
      <c r="G52" s="28">
        <v>180503</v>
      </c>
      <c r="H52" s="28">
        <v>59202</v>
      </c>
      <c r="I52" s="22">
        <v>101778</v>
      </c>
      <c r="J52" s="28">
        <v>232037</v>
      </c>
      <c r="K52" s="28">
        <v>182078</v>
      </c>
      <c r="L52" s="28">
        <v>29700</v>
      </c>
      <c r="M52" s="22">
        <v>233689</v>
      </c>
      <c r="N52" s="28">
        <v>99778</v>
      </c>
      <c r="O52" s="28">
        <v>67136</v>
      </c>
      <c r="P52" s="28">
        <v>22460</v>
      </c>
      <c r="Q52" s="22">
        <v>100117</v>
      </c>
      <c r="R52" s="28">
        <v>63918</v>
      </c>
      <c r="S52" s="28">
        <v>49276</v>
      </c>
      <c r="T52" s="28">
        <v>20928</v>
      </c>
      <c r="U52" s="22">
        <v>334267</v>
      </c>
      <c r="V52" s="28">
        <v>266497</v>
      </c>
      <c r="W52" s="28">
        <v>248881</v>
      </c>
      <c r="X52" s="28">
        <v>24703</v>
      </c>
      <c r="Y52" s="22">
        <v>765606</v>
      </c>
    </row>
    <row r="53" spans="1:25" ht="13.5">
      <c r="A53" s="7" t="s">
        <v>49</v>
      </c>
      <c r="B53" s="28">
        <v>133602</v>
      </c>
      <c r="C53" s="28">
        <v>83277</v>
      </c>
      <c r="D53" s="28">
        <v>99867</v>
      </c>
      <c r="E53" s="22">
        <v>161075</v>
      </c>
      <c r="F53" s="28">
        <v>196363</v>
      </c>
      <c r="G53" s="28">
        <v>112011</v>
      </c>
      <c r="H53" s="28">
        <v>71101</v>
      </c>
      <c r="I53" s="22">
        <v>207762</v>
      </c>
      <c r="J53" s="28">
        <v>98926</v>
      </c>
      <c r="K53" s="28">
        <v>-339</v>
      </c>
      <c r="L53" s="28">
        <v>62975</v>
      </c>
      <c r="M53" s="22">
        <v>-77836</v>
      </c>
      <c r="N53" s="28">
        <v>226934</v>
      </c>
      <c r="O53" s="28">
        <v>111981</v>
      </c>
      <c r="P53" s="28">
        <v>50597</v>
      </c>
      <c r="Q53" s="22">
        <v>418362</v>
      </c>
      <c r="R53" s="28">
        <v>405952</v>
      </c>
      <c r="S53" s="28">
        <v>142392</v>
      </c>
      <c r="T53" s="28">
        <v>80883</v>
      </c>
      <c r="U53" s="22">
        <v>-635638</v>
      </c>
      <c r="V53" s="28">
        <v>51216</v>
      </c>
      <c r="W53" s="28">
        <v>14305</v>
      </c>
      <c r="X53" s="28">
        <v>96656</v>
      </c>
      <c r="Y53" s="22">
        <v>435012</v>
      </c>
    </row>
    <row r="54" spans="1:25" ht="13.5">
      <c r="A54" s="7" t="s">
        <v>50</v>
      </c>
      <c r="B54" s="28">
        <v>497379</v>
      </c>
      <c r="C54" s="28">
        <v>354951</v>
      </c>
      <c r="D54" s="28">
        <v>140371</v>
      </c>
      <c r="E54" s="22">
        <v>462310</v>
      </c>
      <c r="F54" s="28">
        <v>432768</v>
      </c>
      <c r="G54" s="28">
        <v>292514</v>
      </c>
      <c r="H54" s="28">
        <v>130304</v>
      </c>
      <c r="I54" s="22">
        <v>309541</v>
      </c>
      <c r="J54" s="28">
        <v>330963</v>
      </c>
      <c r="K54" s="28">
        <v>181739</v>
      </c>
      <c r="L54" s="28">
        <v>92675</v>
      </c>
      <c r="M54" s="22">
        <v>155853</v>
      </c>
      <c r="N54" s="28">
        <v>326713</v>
      </c>
      <c r="O54" s="28">
        <v>179118</v>
      </c>
      <c r="P54" s="28">
        <v>73058</v>
      </c>
      <c r="Q54" s="22">
        <v>518480</v>
      </c>
      <c r="R54" s="28">
        <v>469870</v>
      </c>
      <c r="S54" s="28">
        <v>191669</v>
      </c>
      <c r="T54" s="28">
        <v>101811</v>
      </c>
      <c r="U54" s="22">
        <v>-301370</v>
      </c>
      <c r="V54" s="28">
        <v>317714</v>
      </c>
      <c r="W54" s="28">
        <v>263186</v>
      </c>
      <c r="X54" s="28">
        <v>121359</v>
      </c>
      <c r="Y54" s="22">
        <v>1200618</v>
      </c>
    </row>
    <row r="55" spans="1:25" ht="13.5">
      <c r="A55" s="7" t="s">
        <v>36</v>
      </c>
      <c r="B55" s="28">
        <v>523721</v>
      </c>
      <c r="C55" s="28">
        <v>398136</v>
      </c>
      <c r="D55" s="28">
        <v>104183</v>
      </c>
      <c r="E55" s="22">
        <v>439320</v>
      </c>
      <c r="F55" s="28">
        <v>507870</v>
      </c>
      <c r="G55" s="28">
        <v>313304</v>
      </c>
      <c r="H55" s="28">
        <v>147180</v>
      </c>
      <c r="I55" s="22">
        <v>258032</v>
      </c>
      <c r="J55" s="28">
        <v>455723</v>
      </c>
      <c r="K55" s="28">
        <v>313590</v>
      </c>
      <c r="L55" s="28">
        <v>174198</v>
      </c>
      <c r="M55" s="22">
        <v>361558</v>
      </c>
      <c r="N55" s="28">
        <v>516311</v>
      </c>
      <c r="O55" s="28">
        <v>294371</v>
      </c>
      <c r="P55" s="28">
        <v>129004</v>
      </c>
      <c r="Q55" s="22"/>
      <c r="R55" s="28"/>
      <c r="S55" s="28"/>
      <c r="T55" s="28"/>
      <c r="U55" s="22"/>
      <c r="V55" s="28"/>
      <c r="W55" s="28"/>
      <c r="X55" s="28"/>
      <c r="Y55" s="22"/>
    </row>
    <row r="56" spans="1:25" ht="14.25" thickBot="1">
      <c r="A56" s="7" t="s">
        <v>37</v>
      </c>
      <c r="B56" s="28">
        <v>523721</v>
      </c>
      <c r="C56" s="28">
        <v>398136</v>
      </c>
      <c r="D56" s="28">
        <v>104183</v>
      </c>
      <c r="E56" s="22">
        <v>439320</v>
      </c>
      <c r="F56" s="28">
        <v>507870</v>
      </c>
      <c r="G56" s="28">
        <v>313304</v>
      </c>
      <c r="H56" s="28">
        <v>147180</v>
      </c>
      <c r="I56" s="22">
        <v>258032</v>
      </c>
      <c r="J56" s="28">
        <v>455723</v>
      </c>
      <c r="K56" s="28">
        <v>313590</v>
      </c>
      <c r="L56" s="28">
        <v>174198</v>
      </c>
      <c r="M56" s="22">
        <v>361558</v>
      </c>
      <c r="N56" s="28">
        <v>516311</v>
      </c>
      <c r="O56" s="28">
        <v>294371</v>
      </c>
      <c r="P56" s="28">
        <v>129004</v>
      </c>
      <c r="Q56" s="22">
        <v>449106</v>
      </c>
      <c r="R56" s="28">
        <v>722152</v>
      </c>
      <c r="S56" s="28">
        <v>330478</v>
      </c>
      <c r="T56" s="28">
        <v>114306</v>
      </c>
      <c r="U56" s="22">
        <v>176996</v>
      </c>
      <c r="V56" s="28">
        <v>245965</v>
      </c>
      <c r="W56" s="28">
        <v>192386</v>
      </c>
      <c r="X56" s="28">
        <v>11408</v>
      </c>
      <c r="Y56" s="22">
        <v>378635</v>
      </c>
    </row>
    <row r="57" spans="1:25" ht="14.25" thickTop="1">
      <c r="A57" s="8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</row>
    <row r="59" ht="13.5">
      <c r="A59" s="20" t="s">
        <v>270</v>
      </c>
    </row>
    <row r="60" ht="13.5">
      <c r="A60" s="20" t="s">
        <v>271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7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266</v>
      </c>
      <c r="B2" s="14">
        <v>9791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267</v>
      </c>
      <c r="B3" s="1" t="s">
        <v>268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140</v>
      </c>
      <c r="B4" s="15" t="str">
        <f>HYPERLINK("http://www.kabupro.jp/mark/20131112/S1000EO2.htm","四半期報告書")</f>
        <v>四半期報告書</v>
      </c>
      <c r="C4" s="15" t="str">
        <f>HYPERLINK("http://www.kabupro.jp/mark/20130627/S000DU2L.htm","有価証券報告書")</f>
        <v>有価証券報告書</v>
      </c>
      <c r="D4" s="15" t="str">
        <f>HYPERLINK("http://www.kabupro.jp/mark/20131112/S1000EO2.htm","四半期報告書")</f>
        <v>四半期報告書</v>
      </c>
      <c r="E4" s="15" t="str">
        <f>HYPERLINK("http://www.kabupro.jp/mark/20130627/S000DU2L.htm","有価証券報告書")</f>
        <v>有価証券報告書</v>
      </c>
      <c r="F4" s="15" t="str">
        <f>HYPERLINK("http://www.kabupro.jp/mark/20121113/S000C9DR.htm","四半期報告書")</f>
        <v>四半期報告書</v>
      </c>
      <c r="G4" s="15" t="str">
        <f>HYPERLINK("http://www.kabupro.jp/mark/20120627/S000B68T.htm","有価証券報告書")</f>
        <v>有価証券報告書</v>
      </c>
      <c r="H4" s="15" t="str">
        <f>HYPERLINK("http://www.kabupro.jp/mark/20110214/S0007PBZ.htm","四半期報告書")</f>
        <v>四半期報告書</v>
      </c>
      <c r="I4" s="15" t="str">
        <f>HYPERLINK("http://www.kabupro.jp/mark/20111114/S0009QI5.htm","四半期報告書")</f>
        <v>四半期報告書</v>
      </c>
      <c r="J4" s="15" t="str">
        <f>HYPERLINK("http://www.kabupro.jp/mark/20100812/S0006L5I.htm","四半期報告書")</f>
        <v>四半期報告書</v>
      </c>
      <c r="K4" s="15" t="str">
        <f>HYPERLINK("http://www.kabupro.jp/mark/20110629/S0008MBF.htm","有価証券報告書")</f>
        <v>有価証券報告書</v>
      </c>
      <c r="L4" s="15" t="str">
        <f>HYPERLINK("http://www.kabupro.jp/mark/20110214/S0007PBZ.htm","四半期報告書")</f>
        <v>四半期報告書</v>
      </c>
      <c r="M4" s="15" t="str">
        <f>HYPERLINK("http://www.kabupro.jp/mark/20101112/S000740B.htm","四半期報告書")</f>
        <v>四半期報告書</v>
      </c>
      <c r="N4" s="15" t="str">
        <f>HYPERLINK("http://www.kabupro.jp/mark/20100812/S0006L5I.htm","四半期報告書")</f>
        <v>四半期報告書</v>
      </c>
      <c r="O4" s="15" t="str">
        <f>HYPERLINK("http://www.kabupro.jp/mark/20090626/S0003GFF.htm","有価証券報告書")</f>
        <v>有価証券報告書</v>
      </c>
      <c r="P4" s="15" t="str">
        <f>HYPERLINK("http://www.kabupro.jp/mark/20100212/S000570G.htm","四半期報告書")</f>
        <v>四半期報告書</v>
      </c>
      <c r="Q4" s="15" t="str">
        <f>HYPERLINK("http://www.kabupro.jp/mark/20091113/S0004MML.htm","四半期報告書")</f>
        <v>四半期報告書</v>
      </c>
      <c r="R4" s="15" t="str">
        <f>HYPERLINK("http://www.kabupro.jp/mark/20090812/S0003XSF.htm","四半期報告書")</f>
        <v>四半期報告書</v>
      </c>
      <c r="S4" s="15" t="str">
        <f>HYPERLINK("http://www.kabupro.jp/mark/20090626/S0003GFF.htm","有価証券報告書")</f>
        <v>有価証券報告書</v>
      </c>
    </row>
    <row r="5" spans="1:19" ht="14.25" thickBot="1">
      <c r="A5" s="11" t="s">
        <v>141</v>
      </c>
      <c r="B5" s="1" t="s">
        <v>56</v>
      </c>
      <c r="C5" s="1" t="s">
        <v>147</v>
      </c>
      <c r="D5" s="1" t="s">
        <v>56</v>
      </c>
      <c r="E5" s="1" t="s">
        <v>147</v>
      </c>
      <c r="F5" s="1" t="s">
        <v>62</v>
      </c>
      <c r="G5" s="1" t="s">
        <v>151</v>
      </c>
      <c r="H5" s="1" t="s">
        <v>72</v>
      </c>
      <c r="I5" s="1" t="s">
        <v>68</v>
      </c>
      <c r="J5" s="1" t="s">
        <v>76</v>
      </c>
      <c r="K5" s="1" t="s">
        <v>153</v>
      </c>
      <c r="L5" s="1" t="s">
        <v>72</v>
      </c>
      <c r="M5" s="1" t="s">
        <v>74</v>
      </c>
      <c r="N5" s="1" t="s">
        <v>76</v>
      </c>
      <c r="O5" s="1" t="s">
        <v>155</v>
      </c>
      <c r="P5" s="1" t="s">
        <v>78</v>
      </c>
      <c r="Q5" s="1" t="s">
        <v>80</v>
      </c>
      <c r="R5" s="1" t="s">
        <v>82</v>
      </c>
      <c r="S5" s="1" t="s">
        <v>155</v>
      </c>
    </row>
    <row r="6" spans="1:19" ht="15" thickBot="1" thickTop="1">
      <c r="A6" s="10" t="s">
        <v>142</v>
      </c>
      <c r="B6" s="18" t="s">
        <v>26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143</v>
      </c>
      <c r="B7" s="14" t="s">
        <v>109</v>
      </c>
      <c r="C7" s="16" t="s">
        <v>148</v>
      </c>
      <c r="D7" s="14" t="s">
        <v>109</v>
      </c>
      <c r="E7" s="16" t="s">
        <v>148</v>
      </c>
      <c r="F7" s="14" t="s">
        <v>109</v>
      </c>
      <c r="G7" s="16" t="s">
        <v>148</v>
      </c>
      <c r="H7" s="14" t="s">
        <v>109</v>
      </c>
      <c r="I7" s="14" t="s">
        <v>109</v>
      </c>
      <c r="J7" s="14" t="s">
        <v>109</v>
      </c>
      <c r="K7" s="16" t="s">
        <v>148</v>
      </c>
      <c r="L7" s="14" t="s">
        <v>109</v>
      </c>
      <c r="M7" s="14" t="s">
        <v>109</v>
      </c>
      <c r="N7" s="14" t="s">
        <v>109</v>
      </c>
      <c r="O7" s="16" t="s">
        <v>148</v>
      </c>
      <c r="P7" s="14" t="s">
        <v>109</v>
      </c>
      <c r="Q7" s="14" t="s">
        <v>109</v>
      </c>
      <c r="R7" s="14" t="s">
        <v>109</v>
      </c>
      <c r="S7" s="16" t="s">
        <v>148</v>
      </c>
    </row>
    <row r="8" spans="1:19" ht="13.5">
      <c r="A8" s="13" t="s">
        <v>144</v>
      </c>
      <c r="B8" s="1" t="s">
        <v>110</v>
      </c>
      <c r="C8" s="17" t="s">
        <v>272</v>
      </c>
      <c r="D8" s="1" t="s">
        <v>272</v>
      </c>
      <c r="E8" s="17" t="s">
        <v>273</v>
      </c>
      <c r="F8" s="1" t="s">
        <v>273</v>
      </c>
      <c r="G8" s="17" t="s">
        <v>274</v>
      </c>
      <c r="H8" s="1" t="s">
        <v>274</v>
      </c>
      <c r="I8" s="1" t="s">
        <v>274</v>
      </c>
      <c r="J8" s="1" t="s">
        <v>274</v>
      </c>
      <c r="K8" s="17" t="s">
        <v>275</v>
      </c>
      <c r="L8" s="1" t="s">
        <v>275</v>
      </c>
      <c r="M8" s="1" t="s">
        <v>275</v>
      </c>
      <c r="N8" s="1" t="s">
        <v>275</v>
      </c>
      <c r="O8" s="17" t="s">
        <v>276</v>
      </c>
      <c r="P8" s="1" t="s">
        <v>276</v>
      </c>
      <c r="Q8" s="1" t="s">
        <v>276</v>
      </c>
      <c r="R8" s="1" t="s">
        <v>276</v>
      </c>
      <c r="S8" s="17" t="s">
        <v>277</v>
      </c>
    </row>
    <row r="9" spans="1:19" ht="13.5">
      <c r="A9" s="13" t="s">
        <v>145</v>
      </c>
      <c r="B9" s="1" t="s">
        <v>57</v>
      </c>
      <c r="C9" s="17" t="s">
        <v>149</v>
      </c>
      <c r="D9" s="1" t="s">
        <v>63</v>
      </c>
      <c r="E9" s="17" t="s">
        <v>150</v>
      </c>
      <c r="F9" s="1" t="s">
        <v>69</v>
      </c>
      <c r="G9" s="17" t="s">
        <v>152</v>
      </c>
      <c r="H9" s="1" t="s">
        <v>73</v>
      </c>
      <c r="I9" s="1" t="s">
        <v>75</v>
      </c>
      <c r="J9" s="1" t="s">
        <v>77</v>
      </c>
      <c r="K9" s="17" t="s">
        <v>154</v>
      </c>
      <c r="L9" s="1" t="s">
        <v>79</v>
      </c>
      <c r="M9" s="1" t="s">
        <v>81</v>
      </c>
      <c r="N9" s="1" t="s">
        <v>83</v>
      </c>
      <c r="O9" s="17" t="s">
        <v>156</v>
      </c>
      <c r="P9" s="1" t="s">
        <v>85</v>
      </c>
      <c r="Q9" s="1" t="s">
        <v>87</v>
      </c>
      <c r="R9" s="1" t="s">
        <v>89</v>
      </c>
      <c r="S9" s="17" t="s">
        <v>157</v>
      </c>
    </row>
    <row r="10" spans="1:19" ht="14.25" thickBot="1">
      <c r="A10" s="13" t="s">
        <v>146</v>
      </c>
      <c r="B10" s="1" t="s">
        <v>159</v>
      </c>
      <c r="C10" s="17" t="s">
        <v>159</v>
      </c>
      <c r="D10" s="1" t="s">
        <v>159</v>
      </c>
      <c r="E10" s="17" t="s">
        <v>159</v>
      </c>
      <c r="F10" s="1" t="s">
        <v>159</v>
      </c>
      <c r="G10" s="17" t="s">
        <v>159</v>
      </c>
      <c r="H10" s="1" t="s">
        <v>159</v>
      </c>
      <c r="I10" s="1" t="s">
        <v>159</v>
      </c>
      <c r="J10" s="1" t="s">
        <v>159</v>
      </c>
      <c r="K10" s="17" t="s">
        <v>159</v>
      </c>
      <c r="L10" s="1" t="s">
        <v>159</v>
      </c>
      <c r="M10" s="1" t="s">
        <v>159</v>
      </c>
      <c r="N10" s="1" t="s">
        <v>159</v>
      </c>
      <c r="O10" s="17" t="s">
        <v>159</v>
      </c>
      <c r="P10" s="1" t="s">
        <v>159</v>
      </c>
      <c r="Q10" s="1" t="s">
        <v>159</v>
      </c>
      <c r="R10" s="1" t="s">
        <v>159</v>
      </c>
      <c r="S10" s="17" t="s">
        <v>159</v>
      </c>
    </row>
    <row r="11" spans="1:19" ht="14.25" thickTop="1">
      <c r="A11" s="26" t="s">
        <v>47</v>
      </c>
      <c r="B11" s="27">
        <v>753087</v>
      </c>
      <c r="C11" s="21">
        <v>901631</v>
      </c>
      <c r="D11" s="27">
        <v>605818</v>
      </c>
      <c r="E11" s="21">
        <v>567573</v>
      </c>
      <c r="F11" s="27">
        <v>495329</v>
      </c>
      <c r="G11" s="21">
        <v>517412</v>
      </c>
      <c r="H11" s="27">
        <v>843025</v>
      </c>
      <c r="I11" s="27">
        <v>473489</v>
      </c>
      <c r="J11" s="27">
        <v>202062</v>
      </c>
      <c r="K11" s="21">
        <v>967586</v>
      </c>
      <c r="L11" s="27">
        <v>1192023</v>
      </c>
      <c r="M11" s="27">
        <v>522147</v>
      </c>
      <c r="N11" s="27">
        <v>216117</v>
      </c>
      <c r="O11" s="21">
        <v>-124374</v>
      </c>
      <c r="P11" s="27">
        <v>563680</v>
      </c>
      <c r="Q11" s="27">
        <v>455573</v>
      </c>
      <c r="R11" s="27">
        <v>132768</v>
      </c>
      <c r="S11" s="21">
        <v>1579254</v>
      </c>
    </row>
    <row r="12" spans="1:19" ht="13.5">
      <c r="A12" s="6" t="s">
        <v>315</v>
      </c>
      <c r="B12" s="28">
        <v>177944</v>
      </c>
      <c r="C12" s="22">
        <v>399482</v>
      </c>
      <c r="D12" s="28">
        <v>185109</v>
      </c>
      <c r="E12" s="22">
        <v>375462</v>
      </c>
      <c r="F12" s="28">
        <v>179289</v>
      </c>
      <c r="G12" s="22">
        <v>356943</v>
      </c>
      <c r="H12" s="28">
        <v>254555</v>
      </c>
      <c r="I12" s="28">
        <v>161080</v>
      </c>
      <c r="J12" s="28">
        <v>76561</v>
      </c>
      <c r="K12" s="22">
        <v>370667</v>
      </c>
      <c r="L12" s="28">
        <v>264764</v>
      </c>
      <c r="M12" s="28">
        <v>167323</v>
      </c>
      <c r="N12" s="28">
        <v>78814</v>
      </c>
      <c r="O12" s="22">
        <v>437352</v>
      </c>
      <c r="P12" s="28">
        <v>316682</v>
      </c>
      <c r="Q12" s="28">
        <v>198667</v>
      </c>
      <c r="R12" s="28">
        <v>94869</v>
      </c>
      <c r="S12" s="22">
        <v>393202</v>
      </c>
    </row>
    <row r="13" spans="1:19" ht="13.5">
      <c r="A13" s="6" t="s">
        <v>43</v>
      </c>
      <c r="B13" s="28"/>
      <c r="C13" s="22">
        <v>70188</v>
      </c>
      <c r="D13" s="28"/>
      <c r="E13" s="22"/>
      <c r="F13" s="28"/>
      <c r="G13" s="22"/>
      <c r="H13" s="28"/>
      <c r="I13" s="28"/>
      <c r="J13" s="28"/>
      <c r="K13" s="22"/>
      <c r="L13" s="28"/>
      <c r="M13" s="28"/>
      <c r="N13" s="28"/>
      <c r="O13" s="22"/>
      <c r="P13" s="28"/>
      <c r="Q13" s="28"/>
      <c r="R13" s="28"/>
      <c r="S13" s="22">
        <v>70880</v>
      </c>
    </row>
    <row r="14" spans="1:19" ht="13.5">
      <c r="A14" s="6" t="s">
        <v>111</v>
      </c>
      <c r="B14" s="28"/>
      <c r="C14" s="22"/>
      <c r="D14" s="28"/>
      <c r="E14" s="22"/>
      <c r="F14" s="28"/>
      <c r="G14" s="22">
        <v>-4847</v>
      </c>
      <c r="H14" s="28">
        <v>-3635</v>
      </c>
      <c r="I14" s="28">
        <v>-2423</v>
      </c>
      <c r="J14" s="28">
        <v>-1211</v>
      </c>
      <c r="K14" s="22">
        <v>-4847</v>
      </c>
      <c r="L14" s="28">
        <v>-3635</v>
      </c>
      <c r="M14" s="28">
        <v>-2423</v>
      </c>
      <c r="N14" s="28">
        <v>-1211</v>
      </c>
      <c r="O14" s="22">
        <v>-9391</v>
      </c>
      <c r="P14" s="28">
        <v>-8179</v>
      </c>
      <c r="Q14" s="28">
        <v>-2423</v>
      </c>
      <c r="R14" s="28">
        <v>-1211</v>
      </c>
      <c r="S14" s="22">
        <v>-4847</v>
      </c>
    </row>
    <row r="15" spans="1:19" ht="13.5">
      <c r="A15" s="6" t="s">
        <v>319</v>
      </c>
      <c r="B15" s="28">
        <v>13628</v>
      </c>
      <c r="C15" s="22">
        <v>27257</v>
      </c>
      <c r="D15" s="28">
        <v>13628</v>
      </c>
      <c r="E15" s="22">
        <v>28145</v>
      </c>
      <c r="F15" s="28"/>
      <c r="G15" s="22"/>
      <c r="H15" s="28"/>
      <c r="I15" s="28"/>
      <c r="J15" s="28"/>
      <c r="K15" s="22"/>
      <c r="L15" s="28"/>
      <c r="M15" s="28"/>
      <c r="N15" s="28"/>
      <c r="O15" s="22"/>
      <c r="P15" s="28"/>
      <c r="Q15" s="28"/>
      <c r="R15" s="28"/>
      <c r="S15" s="22"/>
    </row>
    <row r="16" spans="1:19" ht="13.5">
      <c r="A16" s="6" t="s">
        <v>112</v>
      </c>
      <c r="B16" s="28">
        <v>103397</v>
      </c>
      <c r="C16" s="22">
        <v>80502</v>
      </c>
      <c r="D16" s="28">
        <v>8037</v>
      </c>
      <c r="E16" s="22">
        <v>210022</v>
      </c>
      <c r="F16" s="28">
        <v>5445</v>
      </c>
      <c r="G16" s="22">
        <v>-163641</v>
      </c>
      <c r="H16" s="28">
        <v>-65787</v>
      </c>
      <c r="I16" s="28">
        <v>-67660</v>
      </c>
      <c r="J16" s="28">
        <v>-38936</v>
      </c>
      <c r="K16" s="22">
        <v>194496</v>
      </c>
      <c r="L16" s="28">
        <v>38992</v>
      </c>
      <c r="M16" s="28">
        <v>494</v>
      </c>
      <c r="N16" s="28">
        <v>32131</v>
      </c>
      <c r="O16" s="22">
        <v>210510</v>
      </c>
      <c r="P16" s="28">
        <v>27258</v>
      </c>
      <c r="Q16" s="28">
        <v>14508</v>
      </c>
      <c r="R16" s="28">
        <v>51867</v>
      </c>
      <c r="S16" s="22">
        <v>179533</v>
      </c>
    </row>
    <row r="17" spans="1:19" ht="13.5">
      <c r="A17" s="6" t="s">
        <v>113</v>
      </c>
      <c r="B17" s="28">
        <v>690</v>
      </c>
      <c r="C17" s="22">
        <v>-14198</v>
      </c>
      <c r="D17" s="28">
        <v>-9761</v>
      </c>
      <c r="E17" s="22">
        <v>15936</v>
      </c>
      <c r="F17" s="28">
        <v>9187</v>
      </c>
      <c r="G17" s="22">
        <v>-31454</v>
      </c>
      <c r="H17" s="28">
        <v>-155217</v>
      </c>
      <c r="I17" s="28">
        <v>-4579</v>
      </c>
      <c r="J17" s="28">
        <v>-150543</v>
      </c>
      <c r="K17" s="22">
        <v>-22051</v>
      </c>
      <c r="L17" s="28">
        <v>-170294</v>
      </c>
      <c r="M17" s="28">
        <v>-4664</v>
      </c>
      <c r="N17" s="28">
        <v>-169965</v>
      </c>
      <c r="O17" s="22">
        <v>15</v>
      </c>
      <c r="P17" s="28">
        <v>-161598</v>
      </c>
      <c r="Q17" s="28">
        <v>-1682</v>
      </c>
      <c r="R17" s="28">
        <v>-157168</v>
      </c>
      <c r="S17" s="22">
        <v>16741</v>
      </c>
    </row>
    <row r="18" spans="1:19" ht="13.5">
      <c r="A18" s="6" t="s">
        <v>114</v>
      </c>
      <c r="B18" s="28">
        <v>5863</v>
      </c>
      <c r="C18" s="22">
        <v>59086</v>
      </c>
      <c r="D18" s="28">
        <v>37496</v>
      </c>
      <c r="E18" s="22">
        <v>5377</v>
      </c>
      <c r="F18" s="28">
        <v>11434</v>
      </c>
      <c r="G18" s="22">
        <v>35089</v>
      </c>
      <c r="H18" s="28">
        <v>28279</v>
      </c>
      <c r="I18" s="28">
        <v>20446</v>
      </c>
      <c r="J18" s="28">
        <v>9176</v>
      </c>
      <c r="K18" s="22">
        <v>16847</v>
      </c>
      <c r="L18" s="28">
        <v>13397</v>
      </c>
      <c r="M18" s="28">
        <v>9186</v>
      </c>
      <c r="N18" s="28">
        <v>6373</v>
      </c>
      <c r="O18" s="22">
        <v>12892</v>
      </c>
      <c r="P18" s="28">
        <v>10953</v>
      </c>
      <c r="Q18" s="28">
        <v>9665</v>
      </c>
      <c r="R18" s="28">
        <v>5152</v>
      </c>
      <c r="S18" s="22">
        <v>34324</v>
      </c>
    </row>
    <row r="19" spans="1:19" ht="13.5">
      <c r="A19" s="6" t="s">
        <v>115</v>
      </c>
      <c r="B19" s="28">
        <v>633</v>
      </c>
      <c r="C19" s="22">
        <v>1930</v>
      </c>
      <c r="D19" s="28">
        <v>227</v>
      </c>
      <c r="E19" s="22">
        <v>-3716</v>
      </c>
      <c r="F19" s="28">
        <v>-5699</v>
      </c>
      <c r="G19" s="22">
        <v>6271</v>
      </c>
      <c r="H19" s="28">
        <v>4703</v>
      </c>
      <c r="I19" s="28">
        <v>3135</v>
      </c>
      <c r="J19" s="28">
        <v>1479</v>
      </c>
      <c r="K19" s="22">
        <v>-2076</v>
      </c>
      <c r="L19" s="28">
        <v>-2269</v>
      </c>
      <c r="M19" s="28">
        <v>-2462</v>
      </c>
      <c r="N19" s="28">
        <v>-1930</v>
      </c>
      <c r="O19" s="22">
        <v>3223</v>
      </c>
      <c r="P19" s="28">
        <v>2341</v>
      </c>
      <c r="Q19" s="28">
        <v>1458</v>
      </c>
      <c r="R19" s="28">
        <v>906</v>
      </c>
      <c r="S19" s="22">
        <v>-6842</v>
      </c>
    </row>
    <row r="20" spans="1:19" ht="13.5">
      <c r="A20" s="6" t="s">
        <v>116</v>
      </c>
      <c r="B20" s="28"/>
      <c r="C20" s="22"/>
      <c r="D20" s="28"/>
      <c r="E20" s="22"/>
      <c r="F20" s="28"/>
      <c r="G20" s="22"/>
      <c r="H20" s="28"/>
      <c r="I20" s="28"/>
      <c r="J20" s="28"/>
      <c r="K20" s="22"/>
      <c r="L20" s="28"/>
      <c r="M20" s="28"/>
      <c r="N20" s="28"/>
      <c r="O20" s="22"/>
      <c r="P20" s="28"/>
      <c r="Q20" s="28"/>
      <c r="R20" s="28"/>
      <c r="S20" s="22">
        <v>-67491</v>
      </c>
    </row>
    <row r="21" spans="1:19" ht="13.5">
      <c r="A21" s="6" t="s">
        <v>117</v>
      </c>
      <c r="B21" s="28"/>
      <c r="C21" s="22"/>
      <c r="D21" s="28"/>
      <c r="E21" s="22">
        <v>-29580</v>
      </c>
      <c r="F21" s="28"/>
      <c r="G21" s="22">
        <v>-56046</v>
      </c>
      <c r="H21" s="28"/>
      <c r="I21" s="28"/>
      <c r="J21" s="28"/>
      <c r="K21" s="22"/>
      <c r="L21" s="28"/>
      <c r="M21" s="28"/>
      <c r="N21" s="28"/>
      <c r="O21" s="22">
        <v>279</v>
      </c>
      <c r="P21" s="28"/>
      <c r="Q21" s="28"/>
      <c r="R21" s="28"/>
      <c r="S21" s="22">
        <v>-112871</v>
      </c>
    </row>
    <row r="22" spans="1:19" ht="13.5">
      <c r="A22" s="6" t="s">
        <v>118</v>
      </c>
      <c r="B22" s="28">
        <v>20060</v>
      </c>
      <c r="C22" s="22">
        <v>29710</v>
      </c>
      <c r="D22" s="28"/>
      <c r="E22" s="22">
        <v>4236</v>
      </c>
      <c r="F22" s="28"/>
      <c r="G22" s="22">
        <v>5887</v>
      </c>
      <c r="H22" s="28"/>
      <c r="I22" s="28"/>
      <c r="J22" s="28"/>
      <c r="K22" s="22">
        <v>25197</v>
      </c>
      <c r="L22" s="28"/>
      <c r="M22" s="28"/>
      <c r="N22" s="28"/>
      <c r="O22" s="22">
        <v>89549</v>
      </c>
      <c r="P22" s="28"/>
      <c r="Q22" s="28"/>
      <c r="R22" s="28"/>
      <c r="S22" s="22">
        <v>51693</v>
      </c>
    </row>
    <row r="23" spans="1:19" ht="13.5">
      <c r="A23" s="6" t="s">
        <v>119</v>
      </c>
      <c r="B23" s="28"/>
      <c r="C23" s="22"/>
      <c r="D23" s="28"/>
      <c r="E23" s="22"/>
      <c r="F23" s="28"/>
      <c r="G23" s="22"/>
      <c r="H23" s="28"/>
      <c r="I23" s="28"/>
      <c r="J23" s="28"/>
      <c r="K23" s="22"/>
      <c r="L23" s="28"/>
      <c r="M23" s="28"/>
      <c r="N23" s="28"/>
      <c r="O23" s="22"/>
      <c r="P23" s="28"/>
      <c r="Q23" s="28"/>
      <c r="R23" s="28"/>
      <c r="S23" s="22">
        <v>99999</v>
      </c>
    </row>
    <row r="24" spans="1:19" ht="13.5">
      <c r="A24" s="6" t="s">
        <v>120</v>
      </c>
      <c r="B24" s="28"/>
      <c r="C24" s="22"/>
      <c r="D24" s="28">
        <v>-657</v>
      </c>
      <c r="E24" s="22"/>
      <c r="F24" s="28">
        <v>-23</v>
      </c>
      <c r="G24" s="22"/>
      <c r="H24" s="28">
        <v>1788</v>
      </c>
      <c r="I24" s="28">
        <v>1788</v>
      </c>
      <c r="J24" s="28">
        <v>1788</v>
      </c>
      <c r="K24" s="22"/>
      <c r="L24" s="28">
        <v>-389949</v>
      </c>
      <c r="M24" s="28">
        <v>-119</v>
      </c>
      <c r="N24" s="28">
        <v>-119</v>
      </c>
      <c r="O24" s="22"/>
      <c r="P24" s="28">
        <v>80</v>
      </c>
      <c r="Q24" s="28">
        <v>80</v>
      </c>
      <c r="R24" s="28"/>
      <c r="S24" s="22"/>
    </row>
    <row r="25" spans="1:19" ht="13.5">
      <c r="A25" s="6" t="s">
        <v>121</v>
      </c>
      <c r="B25" s="28">
        <v>2544</v>
      </c>
      <c r="C25" s="22">
        <v>1217</v>
      </c>
      <c r="D25" s="28"/>
      <c r="E25" s="22">
        <v>3248</v>
      </c>
      <c r="F25" s="28">
        <v>575</v>
      </c>
      <c r="G25" s="22">
        <v>10103</v>
      </c>
      <c r="H25" s="28">
        <v>7588</v>
      </c>
      <c r="I25" s="28">
        <v>4969</v>
      </c>
      <c r="J25" s="28">
        <v>2237</v>
      </c>
      <c r="K25" s="22">
        <v>11343</v>
      </c>
      <c r="L25" s="28">
        <v>8572</v>
      </c>
      <c r="M25" s="28">
        <v>5212</v>
      </c>
      <c r="N25" s="28">
        <v>2011</v>
      </c>
      <c r="O25" s="22">
        <v>30371</v>
      </c>
      <c r="P25" s="28">
        <v>28573</v>
      </c>
      <c r="Q25" s="28">
        <v>24488</v>
      </c>
      <c r="R25" s="28">
        <v>2383</v>
      </c>
      <c r="S25" s="22">
        <v>14650</v>
      </c>
    </row>
    <row r="26" spans="1:19" ht="13.5">
      <c r="A26" s="6" t="s">
        <v>122</v>
      </c>
      <c r="B26" s="28">
        <v>-38645</v>
      </c>
      <c r="C26" s="22">
        <v>-60432</v>
      </c>
      <c r="D26" s="28">
        <v>-28851</v>
      </c>
      <c r="E26" s="22">
        <v>-50430</v>
      </c>
      <c r="F26" s="28">
        <v>-25755</v>
      </c>
      <c r="G26" s="22">
        <v>-47435</v>
      </c>
      <c r="H26" s="28">
        <v>-35382</v>
      </c>
      <c r="I26" s="28">
        <v>-24503</v>
      </c>
      <c r="J26" s="28">
        <v>-12151</v>
      </c>
      <c r="K26" s="22">
        <v>-40872</v>
      </c>
      <c r="L26" s="28">
        <v>-29823</v>
      </c>
      <c r="M26" s="28">
        <v>-20252</v>
      </c>
      <c r="N26" s="28">
        <v>-9881</v>
      </c>
      <c r="O26" s="22">
        <v>-43689</v>
      </c>
      <c r="P26" s="28">
        <v>-32565</v>
      </c>
      <c r="Q26" s="28">
        <v>-20753</v>
      </c>
      <c r="R26" s="28">
        <v>-9048</v>
      </c>
      <c r="S26" s="22">
        <v>-59096</v>
      </c>
    </row>
    <row r="27" spans="1:19" ht="13.5">
      <c r="A27" s="6" t="s">
        <v>335</v>
      </c>
      <c r="B27" s="28">
        <v>43102</v>
      </c>
      <c r="C27" s="22">
        <v>96734</v>
      </c>
      <c r="D27" s="28">
        <v>49579</v>
      </c>
      <c r="E27" s="22">
        <v>112963</v>
      </c>
      <c r="F27" s="28">
        <v>58661</v>
      </c>
      <c r="G27" s="22">
        <v>131766</v>
      </c>
      <c r="H27" s="28">
        <v>102404</v>
      </c>
      <c r="I27" s="28">
        <v>70178</v>
      </c>
      <c r="J27" s="28">
        <v>36137</v>
      </c>
      <c r="K27" s="22">
        <v>188681</v>
      </c>
      <c r="L27" s="28">
        <v>151396</v>
      </c>
      <c r="M27" s="28">
        <v>112456</v>
      </c>
      <c r="N27" s="28">
        <v>51989</v>
      </c>
      <c r="O27" s="22">
        <v>220087</v>
      </c>
      <c r="P27" s="28">
        <v>165292</v>
      </c>
      <c r="Q27" s="28">
        <v>108881</v>
      </c>
      <c r="R27" s="28">
        <v>53328</v>
      </c>
      <c r="S27" s="22">
        <v>205102</v>
      </c>
    </row>
    <row r="28" spans="1:19" ht="13.5">
      <c r="A28" s="6" t="s">
        <v>123</v>
      </c>
      <c r="B28" s="28"/>
      <c r="C28" s="22"/>
      <c r="D28" s="28"/>
      <c r="E28" s="22"/>
      <c r="F28" s="28"/>
      <c r="G28" s="22"/>
      <c r="H28" s="28"/>
      <c r="I28" s="28"/>
      <c r="J28" s="28"/>
      <c r="K28" s="22">
        <v>87437</v>
      </c>
      <c r="L28" s="28"/>
      <c r="M28" s="28"/>
      <c r="N28" s="28"/>
      <c r="O28" s="22">
        <v>-9606</v>
      </c>
      <c r="P28" s="28"/>
      <c r="Q28" s="28"/>
      <c r="R28" s="28"/>
      <c r="S28" s="22">
        <v>-224939</v>
      </c>
    </row>
    <row r="29" spans="1:19" ht="13.5">
      <c r="A29" s="6" t="s">
        <v>124</v>
      </c>
      <c r="B29" s="28"/>
      <c r="C29" s="22">
        <v>-13873</v>
      </c>
      <c r="D29" s="28"/>
      <c r="E29" s="22">
        <v>-6350</v>
      </c>
      <c r="F29" s="28"/>
      <c r="G29" s="22">
        <v>-18887</v>
      </c>
      <c r="H29" s="28"/>
      <c r="I29" s="28"/>
      <c r="J29" s="28"/>
      <c r="K29" s="22">
        <v>-24498</v>
      </c>
      <c r="L29" s="28"/>
      <c r="M29" s="28"/>
      <c r="N29" s="28"/>
      <c r="O29" s="22">
        <v>436293</v>
      </c>
      <c r="P29" s="28"/>
      <c r="Q29" s="28"/>
      <c r="R29" s="28"/>
      <c r="S29" s="22"/>
    </row>
    <row r="30" spans="1:19" ht="13.5">
      <c r="A30" s="6" t="s">
        <v>125</v>
      </c>
      <c r="B30" s="28">
        <v>59666</v>
      </c>
      <c r="C30" s="22">
        <v>106652</v>
      </c>
      <c r="D30" s="28">
        <v>18692</v>
      </c>
      <c r="E30" s="22">
        <v>-277598</v>
      </c>
      <c r="F30" s="28">
        <v>-79362</v>
      </c>
      <c r="G30" s="22">
        <v>143378</v>
      </c>
      <c r="H30" s="28">
        <v>349442</v>
      </c>
      <c r="I30" s="28">
        <v>226976</v>
      </c>
      <c r="J30" s="28">
        <v>166047</v>
      </c>
      <c r="K30" s="22">
        <v>5518</v>
      </c>
      <c r="L30" s="28">
        <v>346002</v>
      </c>
      <c r="M30" s="28">
        <v>125357</v>
      </c>
      <c r="N30" s="28">
        <v>91178</v>
      </c>
      <c r="O30" s="22">
        <v>280871</v>
      </c>
      <c r="P30" s="28">
        <v>578993</v>
      </c>
      <c r="Q30" s="28">
        <v>128112</v>
      </c>
      <c r="R30" s="28">
        <v>195156</v>
      </c>
      <c r="S30" s="22">
        <v>-125808</v>
      </c>
    </row>
    <row r="31" spans="1:19" ht="13.5">
      <c r="A31" s="6" t="s">
        <v>126</v>
      </c>
      <c r="B31" s="28">
        <v>1863891</v>
      </c>
      <c r="C31" s="22">
        <v>-1656908</v>
      </c>
      <c r="D31" s="28">
        <v>-1725780</v>
      </c>
      <c r="E31" s="22">
        <v>2211366</v>
      </c>
      <c r="F31" s="28">
        <v>-203343</v>
      </c>
      <c r="G31" s="22">
        <v>1164438</v>
      </c>
      <c r="H31" s="28">
        <v>-178578</v>
      </c>
      <c r="I31" s="28">
        <v>-717683</v>
      </c>
      <c r="J31" s="28">
        <v>-462405</v>
      </c>
      <c r="K31" s="22">
        <v>412710</v>
      </c>
      <c r="L31" s="28">
        <v>63211</v>
      </c>
      <c r="M31" s="28">
        <v>98842</v>
      </c>
      <c r="N31" s="28">
        <v>-893708</v>
      </c>
      <c r="O31" s="22">
        <v>186292</v>
      </c>
      <c r="P31" s="28">
        <v>-81320</v>
      </c>
      <c r="Q31" s="28">
        <v>-220320</v>
      </c>
      <c r="R31" s="28">
        <v>-309093</v>
      </c>
      <c r="S31" s="22">
        <v>-2625450</v>
      </c>
    </row>
    <row r="32" spans="1:19" ht="13.5">
      <c r="A32" s="6" t="s">
        <v>127</v>
      </c>
      <c r="B32" s="28">
        <v>-44287</v>
      </c>
      <c r="C32" s="22">
        <v>-150626</v>
      </c>
      <c r="D32" s="28">
        <v>-108432</v>
      </c>
      <c r="E32" s="22">
        <v>211704</v>
      </c>
      <c r="F32" s="28">
        <v>12989</v>
      </c>
      <c r="G32" s="22">
        <v>-98359</v>
      </c>
      <c r="H32" s="28">
        <v>-83896</v>
      </c>
      <c r="I32" s="28">
        <v>-183972</v>
      </c>
      <c r="J32" s="28">
        <v>-190582</v>
      </c>
      <c r="K32" s="22">
        <v>-46828</v>
      </c>
      <c r="L32" s="28">
        <v>-96387</v>
      </c>
      <c r="M32" s="28">
        <v>-36555</v>
      </c>
      <c r="N32" s="28">
        <v>-81930</v>
      </c>
      <c r="O32" s="22">
        <v>-158791</v>
      </c>
      <c r="P32" s="28">
        <v>-84086</v>
      </c>
      <c r="Q32" s="28">
        <v>-12761</v>
      </c>
      <c r="R32" s="28">
        <v>304888</v>
      </c>
      <c r="S32" s="22">
        <v>195453</v>
      </c>
    </row>
    <row r="33" spans="1:19" ht="13.5">
      <c r="A33" s="6" t="s">
        <v>128</v>
      </c>
      <c r="B33" s="28"/>
      <c r="C33" s="22">
        <v>23277</v>
      </c>
      <c r="D33" s="28"/>
      <c r="E33" s="22">
        <v>33486</v>
      </c>
      <c r="F33" s="28"/>
      <c r="G33" s="22">
        <v>-70379</v>
      </c>
      <c r="H33" s="28"/>
      <c r="I33" s="28"/>
      <c r="J33" s="28"/>
      <c r="K33" s="22">
        <v>146183</v>
      </c>
      <c r="L33" s="28"/>
      <c r="M33" s="28"/>
      <c r="N33" s="28"/>
      <c r="O33" s="22">
        <v>-172715</v>
      </c>
      <c r="P33" s="28"/>
      <c r="Q33" s="28"/>
      <c r="R33" s="28"/>
      <c r="S33" s="22">
        <v>-37674</v>
      </c>
    </row>
    <row r="34" spans="1:19" ht="13.5">
      <c r="A34" s="6" t="s">
        <v>129</v>
      </c>
      <c r="B34" s="28"/>
      <c r="C34" s="22">
        <v>72768</v>
      </c>
      <c r="D34" s="28"/>
      <c r="E34" s="22">
        <v>-30151</v>
      </c>
      <c r="F34" s="28"/>
      <c r="G34" s="22">
        <v>3527</v>
      </c>
      <c r="H34" s="28"/>
      <c r="I34" s="28"/>
      <c r="J34" s="28"/>
      <c r="K34" s="22">
        <v>-9951</v>
      </c>
      <c r="L34" s="28"/>
      <c r="M34" s="28"/>
      <c r="N34" s="28"/>
      <c r="O34" s="22">
        <v>-3965</v>
      </c>
      <c r="P34" s="28"/>
      <c r="Q34" s="28"/>
      <c r="R34" s="28"/>
      <c r="S34" s="22">
        <v>-2769</v>
      </c>
    </row>
    <row r="35" spans="1:19" ht="13.5">
      <c r="A35" s="6" t="s">
        <v>180</v>
      </c>
      <c r="B35" s="28">
        <v>186269</v>
      </c>
      <c r="C35" s="22">
        <v>46871</v>
      </c>
      <c r="D35" s="28">
        <v>351846</v>
      </c>
      <c r="E35" s="22">
        <v>-99791</v>
      </c>
      <c r="F35" s="28">
        <v>298275</v>
      </c>
      <c r="G35" s="22">
        <v>78714</v>
      </c>
      <c r="H35" s="28">
        <v>405859</v>
      </c>
      <c r="I35" s="28">
        <v>287789</v>
      </c>
      <c r="J35" s="28">
        <v>578638</v>
      </c>
      <c r="K35" s="22">
        <v>12287</v>
      </c>
      <c r="L35" s="28">
        <v>609864</v>
      </c>
      <c r="M35" s="28">
        <v>256396</v>
      </c>
      <c r="N35" s="28">
        <v>850622</v>
      </c>
      <c r="O35" s="22">
        <v>-483457</v>
      </c>
      <c r="P35" s="28">
        <v>-152006</v>
      </c>
      <c r="Q35" s="28">
        <v>28791</v>
      </c>
      <c r="R35" s="28">
        <v>442829</v>
      </c>
      <c r="S35" s="22">
        <v>23211</v>
      </c>
    </row>
    <row r="36" spans="1:19" ht="13.5">
      <c r="A36" s="6" t="s">
        <v>130</v>
      </c>
      <c r="B36" s="28">
        <v>3147849</v>
      </c>
      <c r="C36" s="22">
        <v>6787</v>
      </c>
      <c r="D36" s="28">
        <v>-603047</v>
      </c>
      <c r="E36" s="22">
        <v>3278357</v>
      </c>
      <c r="F36" s="28">
        <v>757003</v>
      </c>
      <c r="G36" s="22">
        <v>2003934</v>
      </c>
      <c r="H36" s="28">
        <v>1475148</v>
      </c>
      <c r="I36" s="28">
        <v>249030</v>
      </c>
      <c r="J36" s="28">
        <v>218296</v>
      </c>
      <c r="K36" s="22">
        <v>1898101</v>
      </c>
      <c r="L36" s="28">
        <v>1995864</v>
      </c>
      <c r="M36" s="28">
        <v>1230938</v>
      </c>
      <c r="N36" s="28">
        <v>170491</v>
      </c>
      <c r="O36" s="22">
        <v>901827</v>
      </c>
      <c r="P36" s="28">
        <v>1174098</v>
      </c>
      <c r="Q36" s="28">
        <v>712287</v>
      </c>
      <c r="R36" s="28">
        <v>807629</v>
      </c>
      <c r="S36" s="22">
        <v>-779184</v>
      </c>
    </row>
    <row r="37" spans="1:19" ht="13.5">
      <c r="A37" s="6" t="s">
        <v>131</v>
      </c>
      <c r="B37" s="28">
        <v>40764</v>
      </c>
      <c r="C37" s="22">
        <v>61568</v>
      </c>
      <c r="D37" s="28">
        <v>29881</v>
      </c>
      <c r="E37" s="22">
        <v>51722</v>
      </c>
      <c r="F37" s="28">
        <v>26780</v>
      </c>
      <c r="G37" s="22">
        <v>48463</v>
      </c>
      <c r="H37" s="28">
        <v>36207</v>
      </c>
      <c r="I37" s="28">
        <v>25469</v>
      </c>
      <c r="J37" s="28">
        <v>13247</v>
      </c>
      <c r="K37" s="22">
        <v>44430</v>
      </c>
      <c r="L37" s="28">
        <v>32883</v>
      </c>
      <c r="M37" s="28">
        <v>23502</v>
      </c>
      <c r="N37" s="28">
        <v>12370</v>
      </c>
      <c r="O37" s="22">
        <v>45065</v>
      </c>
      <c r="P37" s="28">
        <v>33814</v>
      </c>
      <c r="Q37" s="28">
        <v>21938</v>
      </c>
      <c r="R37" s="28">
        <v>10223</v>
      </c>
      <c r="S37" s="22">
        <v>60601</v>
      </c>
    </row>
    <row r="38" spans="1:19" ht="13.5">
      <c r="A38" s="6" t="s">
        <v>132</v>
      </c>
      <c r="B38" s="28">
        <v>-44321</v>
      </c>
      <c r="C38" s="22">
        <v>-97304</v>
      </c>
      <c r="D38" s="28">
        <v>-49845</v>
      </c>
      <c r="E38" s="22">
        <v>-111660</v>
      </c>
      <c r="F38" s="28">
        <v>-58692</v>
      </c>
      <c r="G38" s="22">
        <v>-131399</v>
      </c>
      <c r="H38" s="28">
        <v>-96939</v>
      </c>
      <c r="I38" s="28">
        <v>-69747</v>
      </c>
      <c r="J38" s="28">
        <v>-29288</v>
      </c>
      <c r="K38" s="22">
        <v>-190328</v>
      </c>
      <c r="L38" s="28">
        <v>-141275</v>
      </c>
      <c r="M38" s="28">
        <v>-114839</v>
      </c>
      <c r="N38" s="28">
        <v>-36663</v>
      </c>
      <c r="O38" s="22">
        <v>-215891</v>
      </c>
      <c r="P38" s="28">
        <v>-143030</v>
      </c>
      <c r="Q38" s="28">
        <v>-106075</v>
      </c>
      <c r="R38" s="28">
        <v>-29059</v>
      </c>
      <c r="S38" s="22">
        <v>-207316</v>
      </c>
    </row>
    <row r="39" spans="1:19" ht="13.5">
      <c r="A39" s="6" t="s">
        <v>133</v>
      </c>
      <c r="B39" s="28">
        <v>-205927</v>
      </c>
      <c r="C39" s="22"/>
      <c r="D39" s="28">
        <v>50200</v>
      </c>
      <c r="E39" s="22"/>
      <c r="F39" s="28">
        <v>-157628</v>
      </c>
      <c r="G39" s="22"/>
      <c r="H39" s="28">
        <v>49029</v>
      </c>
      <c r="I39" s="28">
        <v>92418</v>
      </c>
      <c r="J39" s="28"/>
      <c r="K39" s="22"/>
      <c r="L39" s="28">
        <v>-148821</v>
      </c>
      <c r="M39" s="28">
        <v>31660</v>
      </c>
      <c r="N39" s="28"/>
      <c r="O39" s="22"/>
      <c r="P39" s="28"/>
      <c r="Q39" s="28">
        <v>-415186</v>
      </c>
      <c r="R39" s="28"/>
      <c r="S39" s="22"/>
    </row>
    <row r="40" spans="1:19" ht="13.5">
      <c r="A40" s="6" t="s">
        <v>134</v>
      </c>
      <c r="B40" s="28"/>
      <c r="C40" s="22">
        <v>-31802</v>
      </c>
      <c r="D40" s="28"/>
      <c r="E40" s="22">
        <v>-321345</v>
      </c>
      <c r="F40" s="28"/>
      <c r="G40" s="22">
        <v>37254</v>
      </c>
      <c r="H40" s="28"/>
      <c r="I40" s="28"/>
      <c r="J40" s="28">
        <v>-24733</v>
      </c>
      <c r="K40" s="22">
        <v>-168685</v>
      </c>
      <c r="L40" s="28"/>
      <c r="M40" s="28"/>
      <c r="N40" s="28">
        <v>-54294</v>
      </c>
      <c r="O40" s="22">
        <v>-812160</v>
      </c>
      <c r="P40" s="28">
        <v>-693049</v>
      </c>
      <c r="Q40" s="28"/>
      <c r="R40" s="28">
        <v>-412281</v>
      </c>
      <c r="S40" s="22">
        <v>-455913</v>
      </c>
    </row>
    <row r="41" spans="1:19" ht="14.25" thickBot="1">
      <c r="A41" s="5" t="s">
        <v>135</v>
      </c>
      <c r="B41" s="29">
        <v>2938364</v>
      </c>
      <c r="C41" s="23">
        <v>-60750</v>
      </c>
      <c r="D41" s="29">
        <v>-572809</v>
      </c>
      <c r="E41" s="23">
        <v>2897074</v>
      </c>
      <c r="F41" s="29">
        <v>567462</v>
      </c>
      <c r="G41" s="23">
        <v>1958252</v>
      </c>
      <c r="H41" s="29">
        <v>1463446</v>
      </c>
      <c r="I41" s="29">
        <v>297169</v>
      </c>
      <c r="J41" s="29">
        <v>177521</v>
      </c>
      <c r="K41" s="23">
        <v>1583517</v>
      </c>
      <c r="L41" s="29">
        <v>1738650</v>
      </c>
      <c r="M41" s="29">
        <v>1171262</v>
      </c>
      <c r="N41" s="29">
        <v>91903</v>
      </c>
      <c r="O41" s="23">
        <v>-81159</v>
      </c>
      <c r="P41" s="29">
        <v>371833</v>
      </c>
      <c r="Q41" s="29">
        <v>212963</v>
      </c>
      <c r="R41" s="29">
        <v>376512</v>
      </c>
      <c r="S41" s="23">
        <v>-1381812</v>
      </c>
    </row>
    <row r="42" spans="1:19" ht="14.25" thickTop="1">
      <c r="A42" s="6" t="s">
        <v>136</v>
      </c>
      <c r="B42" s="28">
        <v>-48201</v>
      </c>
      <c r="C42" s="22">
        <v>-112200</v>
      </c>
      <c r="D42" s="28">
        <v>-44900</v>
      </c>
      <c r="E42" s="22">
        <v>-93900</v>
      </c>
      <c r="F42" s="28">
        <v>-45400</v>
      </c>
      <c r="G42" s="22">
        <v>-90600</v>
      </c>
      <c r="H42" s="28">
        <v>-65800</v>
      </c>
      <c r="I42" s="28">
        <v>-44900</v>
      </c>
      <c r="J42" s="28">
        <v>-42200</v>
      </c>
      <c r="K42" s="22">
        <v>-130600</v>
      </c>
      <c r="L42" s="28">
        <v>-98800</v>
      </c>
      <c r="M42" s="28">
        <v>-66400</v>
      </c>
      <c r="N42" s="28">
        <v>-41500</v>
      </c>
      <c r="O42" s="22">
        <v>-99900</v>
      </c>
      <c r="P42" s="28">
        <v>-71000</v>
      </c>
      <c r="Q42" s="28">
        <v>-48000</v>
      </c>
      <c r="R42" s="28">
        <v>-43700</v>
      </c>
      <c r="S42" s="22">
        <v>-89600</v>
      </c>
    </row>
    <row r="43" spans="1:19" ht="13.5">
      <c r="A43" s="6" t="s">
        <v>137</v>
      </c>
      <c r="B43" s="28">
        <v>45600</v>
      </c>
      <c r="C43" s="22">
        <v>90400</v>
      </c>
      <c r="D43" s="28">
        <v>44500</v>
      </c>
      <c r="E43" s="22">
        <v>91800</v>
      </c>
      <c r="F43" s="28">
        <v>43100</v>
      </c>
      <c r="G43" s="22">
        <v>129600</v>
      </c>
      <c r="H43" s="28">
        <v>105900</v>
      </c>
      <c r="I43" s="28">
        <v>82500</v>
      </c>
      <c r="J43" s="28">
        <v>80700</v>
      </c>
      <c r="K43" s="22">
        <v>100000</v>
      </c>
      <c r="L43" s="28">
        <v>74800</v>
      </c>
      <c r="M43" s="28">
        <v>46200</v>
      </c>
      <c r="N43" s="28">
        <v>26900</v>
      </c>
      <c r="O43" s="22">
        <v>92300</v>
      </c>
      <c r="P43" s="28">
        <v>68200</v>
      </c>
      <c r="Q43" s="28">
        <v>42200</v>
      </c>
      <c r="R43" s="28">
        <v>39900</v>
      </c>
      <c r="S43" s="22">
        <v>96200</v>
      </c>
    </row>
    <row r="44" spans="1:19" ht="13.5">
      <c r="A44" s="6" t="s">
        <v>138</v>
      </c>
      <c r="B44" s="28">
        <v>-88694</v>
      </c>
      <c r="C44" s="22">
        <v>-157906</v>
      </c>
      <c r="D44" s="28">
        <v>-89722</v>
      </c>
      <c r="E44" s="22">
        <v>-294899</v>
      </c>
      <c r="F44" s="28">
        <v>-98184</v>
      </c>
      <c r="G44" s="22">
        <v>-707072</v>
      </c>
      <c r="H44" s="28">
        <v>-681030</v>
      </c>
      <c r="I44" s="28">
        <v>-85724</v>
      </c>
      <c r="J44" s="28">
        <v>-34664</v>
      </c>
      <c r="K44" s="22">
        <v>-1866591</v>
      </c>
      <c r="L44" s="28">
        <v>-1803320</v>
      </c>
      <c r="M44" s="28">
        <v>-1749315</v>
      </c>
      <c r="N44" s="28">
        <v>-654047</v>
      </c>
      <c r="O44" s="22">
        <v>-1111604</v>
      </c>
      <c r="P44" s="28">
        <v>-981369</v>
      </c>
      <c r="Q44" s="28">
        <v>-914714</v>
      </c>
      <c r="R44" s="28">
        <v>-461102</v>
      </c>
      <c r="S44" s="22">
        <v>-1845884</v>
      </c>
    </row>
    <row r="45" spans="1:19" ht="13.5">
      <c r="A45" s="6" t="s">
        <v>139</v>
      </c>
      <c r="B45" s="28"/>
      <c r="C45" s="22">
        <v>26163</v>
      </c>
      <c r="D45" s="28">
        <v>800</v>
      </c>
      <c r="E45" s="22">
        <v>4140</v>
      </c>
      <c r="F45" s="28">
        <v>265</v>
      </c>
      <c r="G45" s="22">
        <v>161031</v>
      </c>
      <c r="H45" s="28">
        <v>161031</v>
      </c>
      <c r="I45" s="28">
        <v>161031</v>
      </c>
      <c r="J45" s="28">
        <v>161031</v>
      </c>
      <c r="K45" s="22">
        <v>4771500</v>
      </c>
      <c r="L45" s="28">
        <v>4771136</v>
      </c>
      <c r="M45" s="28">
        <v>4461782</v>
      </c>
      <c r="N45" s="28">
        <v>1713</v>
      </c>
      <c r="O45" s="22">
        <v>75</v>
      </c>
      <c r="P45" s="28">
        <v>75</v>
      </c>
      <c r="Q45" s="28">
        <v>75</v>
      </c>
      <c r="R45" s="28"/>
      <c r="S45" s="22">
        <v>3125601</v>
      </c>
    </row>
    <row r="46" spans="1:19" ht="13.5">
      <c r="A46" s="6" t="s">
        <v>0</v>
      </c>
      <c r="B46" s="28">
        <v>-220</v>
      </c>
      <c r="C46" s="22">
        <v>-30180</v>
      </c>
      <c r="D46" s="28">
        <v>-27817</v>
      </c>
      <c r="E46" s="22">
        <v>-65153</v>
      </c>
      <c r="F46" s="28">
        <v>-226</v>
      </c>
      <c r="G46" s="22">
        <v>-18780</v>
      </c>
      <c r="H46" s="28">
        <v>-18661</v>
      </c>
      <c r="I46" s="28">
        <v>-18477</v>
      </c>
      <c r="J46" s="28">
        <v>-15287</v>
      </c>
      <c r="K46" s="22">
        <v>-32763</v>
      </c>
      <c r="L46" s="28">
        <v>-15512</v>
      </c>
      <c r="M46" s="28">
        <v>-15332</v>
      </c>
      <c r="N46" s="28">
        <v>-15148</v>
      </c>
      <c r="O46" s="22">
        <v>-99462</v>
      </c>
      <c r="P46" s="28">
        <v>-99286</v>
      </c>
      <c r="Q46" s="28">
        <v>-99110</v>
      </c>
      <c r="R46" s="28">
        <v>-148</v>
      </c>
      <c r="S46" s="22">
        <v>-1961929</v>
      </c>
    </row>
    <row r="47" spans="1:19" ht="13.5">
      <c r="A47" s="6" t="s">
        <v>1</v>
      </c>
      <c r="B47" s="28"/>
      <c r="C47" s="22">
        <v>4800</v>
      </c>
      <c r="D47" s="28"/>
      <c r="E47" s="22">
        <v>62393</v>
      </c>
      <c r="F47" s="28">
        <v>1493</v>
      </c>
      <c r="G47" s="22">
        <v>86566</v>
      </c>
      <c r="H47" s="28">
        <v>7183</v>
      </c>
      <c r="I47" s="28">
        <v>7183</v>
      </c>
      <c r="J47" s="28">
        <v>7183</v>
      </c>
      <c r="K47" s="22">
        <v>3121</v>
      </c>
      <c r="L47" s="28">
        <v>2499</v>
      </c>
      <c r="M47" s="28">
        <v>800</v>
      </c>
      <c r="N47" s="28">
        <v>800</v>
      </c>
      <c r="O47" s="22">
        <v>21809</v>
      </c>
      <c r="P47" s="28">
        <v>130</v>
      </c>
      <c r="Q47" s="28"/>
      <c r="R47" s="28"/>
      <c r="S47" s="22">
        <v>2368225</v>
      </c>
    </row>
    <row r="48" spans="1:19" ht="13.5">
      <c r="A48" s="6" t="s">
        <v>2</v>
      </c>
      <c r="B48" s="28"/>
      <c r="C48" s="22"/>
      <c r="D48" s="28"/>
      <c r="E48" s="22"/>
      <c r="F48" s="28"/>
      <c r="G48" s="22"/>
      <c r="H48" s="28"/>
      <c r="I48" s="28"/>
      <c r="J48" s="28"/>
      <c r="K48" s="22"/>
      <c r="L48" s="28"/>
      <c r="M48" s="28"/>
      <c r="N48" s="28"/>
      <c r="O48" s="22"/>
      <c r="P48" s="28"/>
      <c r="Q48" s="28"/>
      <c r="R48" s="28"/>
      <c r="S48" s="22">
        <v>-529967</v>
      </c>
    </row>
    <row r="49" spans="1:19" ht="13.5">
      <c r="A49" s="6" t="s">
        <v>3</v>
      </c>
      <c r="B49" s="28"/>
      <c r="C49" s="22"/>
      <c r="D49" s="28"/>
      <c r="E49" s="22">
        <v>-265000</v>
      </c>
      <c r="F49" s="28">
        <v>-265000</v>
      </c>
      <c r="G49" s="22"/>
      <c r="H49" s="28"/>
      <c r="I49" s="28"/>
      <c r="J49" s="28"/>
      <c r="K49" s="22"/>
      <c r="L49" s="28"/>
      <c r="M49" s="28"/>
      <c r="N49" s="28"/>
      <c r="O49" s="22"/>
      <c r="P49" s="28"/>
      <c r="Q49" s="28"/>
      <c r="R49" s="28"/>
      <c r="S49" s="22"/>
    </row>
    <row r="50" spans="1:19" ht="13.5">
      <c r="A50" s="6" t="s">
        <v>4</v>
      </c>
      <c r="B50" s="28"/>
      <c r="C50" s="22">
        <v>-61012</v>
      </c>
      <c r="D50" s="28"/>
      <c r="E50" s="22">
        <v>-77749</v>
      </c>
      <c r="F50" s="28"/>
      <c r="G50" s="22">
        <v>-40926</v>
      </c>
      <c r="H50" s="28"/>
      <c r="I50" s="28"/>
      <c r="J50" s="28"/>
      <c r="K50" s="22">
        <v>-32851</v>
      </c>
      <c r="L50" s="28"/>
      <c r="M50" s="28"/>
      <c r="N50" s="28"/>
      <c r="O50" s="22">
        <v>-174144</v>
      </c>
      <c r="P50" s="28"/>
      <c r="Q50" s="28"/>
      <c r="R50" s="28"/>
      <c r="S50" s="22">
        <v>-41349</v>
      </c>
    </row>
    <row r="51" spans="1:19" ht="13.5">
      <c r="A51" s="6" t="s">
        <v>5</v>
      </c>
      <c r="B51" s="28"/>
      <c r="C51" s="22">
        <v>133283</v>
      </c>
      <c r="D51" s="28"/>
      <c r="E51" s="22">
        <v>61871</v>
      </c>
      <c r="F51" s="28"/>
      <c r="G51" s="22">
        <v>70502</v>
      </c>
      <c r="H51" s="28"/>
      <c r="I51" s="28"/>
      <c r="J51" s="28"/>
      <c r="K51" s="22">
        <v>129641</v>
      </c>
      <c r="L51" s="28"/>
      <c r="M51" s="28"/>
      <c r="N51" s="28"/>
      <c r="O51" s="22">
        <v>239838</v>
      </c>
      <c r="P51" s="28"/>
      <c r="Q51" s="28"/>
      <c r="R51" s="28"/>
      <c r="S51" s="22">
        <v>43423</v>
      </c>
    </row>
    <row r="52" spans="1:19" ht="13.5">
      <c r="A52" s="6" t="s">
        <v>6</v>
      </c>
      <c r="B52" s="28"/>
      <c r="C52" s="22">
        <v>-3572869</v>
      </c>
      <c r="D52" s="28"/>
      <c r="E52" s="22">
        <v>-2974694</v>
      </c>
      <c r="F52" s="28"/>
      <c r="G52" s="22">
        <v>-2691672</v>
      </c>
      <c r="H52" s="28"/>
      <c r="I52" s="28"/>
      <c r="J52" s="28"/>
      <c r="K52" s="22">
        <v>-2545907</v>
      </c>
      <c r="L52" s="28"/>
      <c r="M52" s="28"/>
      <c r="N52" s="28"/>
      <c r="O52" s="22">
        <v>-1133042</v>
      </c>
      <c r="P52" s="28"/>
      <c r="Q52" s="28"/>
      <c r="R52" s="28"/>
      <c r="S52" s="22">
        <v>-586000</v>
      </c>
    </row>
    <row r="53" spans="1:19" ht="13.5">
      <c r="A53" s="6" t="s">
        <v>7</v>
      </c>
      <c r="B53" s="28"/>
      <c r="C53" s="22">
        <v>3068725</v>
      </c>
      <c r="D53" s="28"/>
      <c r="E53" s="22">
        <v>2985551</v>
      </c>
      <c r="F53" s="28"/>
      <c r="G53" s="22">
        <v>2448923</v>
      </c>
      <c r="H53" s="28"/>
      <c r="I53" s="28"/>
      <c r="J53" s="28"/>
      <c r="K53" s="22">
        <v>2187349</v>
      </c>
      <c r="L53" s="28"/>
      <c r="M53" s="28"/>
      <c r="N53" s="28"/>
      <c r="O53" s="22">
        <v>846580</v>
      </c>
      <c r="P53" s="28"/>
      <c r="Q53" s="28"/>
      <c r="R53" s="28"/>
      <c r="S53" s="22">
        <v>64591</v>
      </c>
    </row>
    <row r="54" spans="1:19" ht="13.5">
      <c r="A54" s="6" t="s">
        <v>8</v>
      </c>
      <c r="B54" s="28"/>
      <c r="C54" s="22">
        <v>-35800</v>
      </c>
      <c r="D54" s="28"/>
      <c r="E54" s="22"/>
      <c r="F54" s="28"/>
      <c r="G54" s="22">
        <v>-20598</v>
      </c>
      <c r="H54" s="28"/>
      <c r="I54" s="28"/>
      <c r="J54" s="28"/>
      <c r="K54" s="22"/>
      <c r="L54" s="28"/>
      <c r="M54" s="28"/>
      <c r="N54" s="28"/>
      <c r="O54" s="22"/>
      <c r="P54" s="28"/>
      <c r="Q54" s="28"/>
      <c r="R54" s="28"/>
      <c r="S54" s="22">
        <v>-6500</v>
      </c>
    </row>
    <row r="55" spans="1:19" ht="13.5">
      <c r="A55" s="6" t="s">
        <v>9</v>
      </c>
      <c r="B55" s="28"/>
      <c r="C55" s="22">
        <v>27617</v>
      </c>
      <c r="D55" s="28"/>
      <c r="E55" s="22">
        <v>30596</v>
      </c>
      <c r="F55" s="28"/>
      <c r="G55" s="22">
        <v>80554</v>
      </c>
      <c r="H55" s="28"/>
      <c r="I55" s="28"/>
      <c r="J55" s="28"/>
      <c r="K55" s="22">
        <v>30520</v>
      </c>
      <c r="L55" s="28"/>
      <c r="M55" s="28"/>
      <c r="N55" s="28"/>
      <c r="O55" s="22">
        <v>31062</v>
      </c>
      <c r="P55" s="28"/>
      <c r="Q55" s="28"/>
      <c r="R55" s="28"/>
      <c r="S55" s="22">
        <v>35700</v>
      </c>
    </row>
    <row r="56" spans="1:19" ht="13.5">
      <c r="A56" s="6" t="s">
        <v>10</v>
      </c>
      <c r="B56" s="28">
        <v>-1941884</v>
      </c>
      <c r="C56" s="22"/>
      <c r="D56" s="28">
        <v>-1598768</v>
      </c>
      <c r="E56" s="22"/>
      <c r="F56" s="28">
        <v>-1382629</v>
      </c>
      <c r="G56" s="22"/>
      <c r="H56" s="28">
        <v>-1267947</v>
      </c>
      <c r="I56" s="28">
        <v>-1233017</v>
      </c>
      <c r="J56" s="28">
        <v>-55663</v>
      </c>
      <c r="K56" s="22"/>
      <c r="L56" s="28">
        <v>-1101673</v>
      </c>
      <c r="M56" s="28">
        <v>-1045964</v>
      </c>
      <c r="N56" s="28">
        <v>-55441</v>
      </c>
      <c r="O56" s="22"/>
      <c r="P56" s="28">
        <v>-730812</v>
      </c>
      <c r="Q56" s="28">
        <v>-543612</v>
      </c>
      <c r="R56" s="28">
        <v>-162069</v>
      </c>
      <c r="S56" s="22"/>
    </row>
    <row r="57" spans="1:19" ht="13.5">
      <c r="A57" s="6" t="s">
        <v>11</v>
      </c>
      <c r="B57" s="28">
        <v>1641256</v>
      </c>
      <c r="C57" s="22"/>
      <c r="D57" s="28">
        <v>1473351</v>
      </c>
      <c r="E57" s="22"/>
      <c r="F57" s="28">
        <v>1444457</v>
      </c>
      <c r="G57" s="22"/>
      <c r="H57" s="28">
        <v>1297121</v>
      </c>
      <c r="I57" s="28">
        <v>1255384</v>
      </c>
      <c r="J57" s="28">
        <v>61434</v>
      </c>
      <c r="K57" s="22"/>
      <c r="L57" s="28">
        <v>925482</v>
      </c>
      <c r="M57" s="28">
        <v>913610</v>
      </c>
      <c r="N57" s="28">
        <v>18285</v>
      </c>
      <c r="O57" s="22"/>
      <c r="P57" s="28">
        <v>460021</v>
      </c>
      <c r="Q57" s="28">
        <v>333544</v>
      </c>
      <c r="R57" s="28">
        <v>24851</v>
      </c>
      <c r="S57" s="22"/>
    </row>
    <row r="58" spans="1:19" ht="13.5">
      <c r="A58" s="6" t="s">
        <v>180</v>
      </c>
      <c r="B58" s="28">
        <v>35593</v>
      </c>
      <c r="C58" s="22">
        <v>-6987</v>
      </c>
      <c r="D58" s="28">
        <v>20300</v>
      </c>
      <c r="E58" s="22">
        <v>2151</v>
      </c>
      <c r="F58" s="28">
        <v>25798</v>
      </c>
      <c r="G58" s="22">
        <v>1384</v>
      </c>
      <c r="H58" s="28">
        <v>26216</v>
      </c>
      <c r="I58" s="28">
        <v>18672</v>
      </c>
      <c r="J58" s="28">
        <v>16679</v>
      </c>
      <c r="K58" s="22">
        <v>51185</v>
      </c>
      <c r="L58" s="28">
        <v>161072</v>
      </c>
      <c r="M58" s="28">
        <v>136628</v>
      </c>
      <c r="N58" s="28">
        <v>140564</v>
      </c>
      <c r="O58" s="22">
        <v>4135</v>
      </c>
      <c r="P58" s="28">
        <v>88321</v>
      </c>
      <c r="Q58" s="28">
        <v>63797</v>
      </c>
      <c r="R58" s="28">
        <v>56226</v>
      </c>
      <c r="S58" s="22">
        <v>-124681</v>
      </c>
    </row>
    <row r="59" spans="1:19" ht="14.25" thickBot="1">
      <c r="A59" s="5" t="s">
        <v>12</v>
      </c>
      <c r="B59" s="29">
        <v>-356551</v>
      </c>
      <c r="C59" s="23">
        <v>-625966</v>
      </c>
      <c r="D59" s="29">
        <v>-222254</v>
      </c>
      <c r="E59" s="23">
        <v>-432845</v>
      </c>
      <c r="F59" s="29">
        <v>-276325</v>
      </c>
      <c r="G59" s="23">
        <v>-591086</v>
      </c>
      <c r="H59" s="29">
        <v>-435986</v>
      </c>
      <c r="I59" s="29">
        <v>142652</v>
      </c>
      <c r="J59" s="29">
        <v>179214</v>
      </c>
      <c r="K59" s="23">
        <v>2664605</v>
      </c>
      <c r="L59" s="29">
        <v>2915684</v>
      </c>
      <c r="M59" s="29">
        <v>2682008</v>
      </c>
      <c r="N59" s="29">
        <v>-577874</v>
      </c>
      <c r="O59" s="23">
        <v>-1373772</v>
      </c>
      <c r="P59" s="29">
        <v>-1257139</v>
      </c>
      <c r="Q59" s="29">
        <v>-1165820</v>
      </c>
      <c r="R59" s="29">
        <v>-546043</v>
      </c>
      <c r="S59" s="23">
        <v>547827</v>
      </c>
    </row>
    <row r="60" spans="1:19" ht="14.25" thickTop="1">
      <c r="A60" s="6" t="s">
        <v>13</v>
      </c>
      <c r="B60" s="28">
        <v>-440000</v>
      </c>
      <c r="C60" s="22">
        <v>700000</v>
      </c>
      <c r="D60" s="28">
        <v>700000</v>
      </c>
      <c r="E60" s="22">
        <v>-1000000</v>
      </c>
      <c r="F60" s="28">
        <v>560000</v>
      </c>
      <c r="G60" s="22">
        <v>-1070000</v>
      </c>
      <c r="H60" s="28">
        <v>290000</v>
      </c>
      <c r="I60" s="28">
        <v>-210000</v>
      </c>
      <c r="J60" s="28">
        <v>-570000</v>
      </c>
      <c r="K60" s="22">
        <v>-1060000</v>
      </c>
      <c r="L60" s="28">
        <v>-400000</v>
      </c>
      <c r="M60" s="28">
        <v>448000</v>
      </c>
      <c r="N60" s="28">
        <v>350000</v>
      </c>
      <c r="O60" s="22">
        <v>830000</v>
      </c>
      <c r="P60" s="28">
        <v>940000</v>
      </c>
      <c r="Q60" s="28">
        <v>800000</v>
      </c>
      <c r="R60" s="28">
        <v>100000</v>
      </c>
      <c r="S60" s="22">
        <v>1758800</v>
      </c>
    </row>
    <row r="61" spans="1:19" ht="13.5">
      <c r="A61" s="6" t="s">
        <v>14</v>
      </c>
      <c r="B61" s="28">
        <v>288570</v>
      </c>
      <c r="C61" s="22">
        <v>2686560</v>
      </c>
      <c r="D61" s="28">
        <v>786560</v>
      </c>
      <c r="E61" s="22">
        <v>2430000</v>
      </c>
      <c r="F61" s="28">
        <v>900000</v>
      </c>
      <c r="G61" s="22">
        <v>3503000</v>
      </c>
      <c r="H61" s="28">
        <v>1300000</v>
      </c>
      <c r="I61" s="28">
        <v>1000000</v>
      </c>
      <c r="J61" s="28"/>
      <c r="K61" s="22">
        <v>4273000</v>
      </c>
      <c r="L61" s="28">
        <v>1300000</v>
      </c>
      <c r="M61" s="28">
        <v>1100000</v>
      </c>
      <c r="N61" s="28">
        <v>600000</v>
      </c>
      <c r="O61" s="22">
        <v>4750000</v>
      </c>
      <c r="P61" s="28">
        <v>1900000</v>
      </c>
      <c r="Q61" s="28">
        <v>1600000</v>
      </c>
      <c r="R61" s="28">
        <v>200000</v>
      </c>
      <c r="S61" s="22">
        <v>3400000</v>
      </c>
    </row>
    <row r="62" spans="1:19" ht="13.5">
      <c r="A62" s="6" t="s">
        <v>15</v>
      </c>
      <c r="B62" s="28">
        <v>-1574046</v>
      </c>
      <c r="C62" s="22">
        <v>-2797777</v>
      </c>
      <c r="D62" s="28">
        <v>-1355723</v>
      </c>
      <c r="E62" s="22">
        <v>-2763401</v>
      </c>
      <c r="F62" s="28">
        <v>-1390176</v>
      </c>
      <c r="G62" s="22">
        <v>-3742104</v>
      </c>
      <c r="H62" s="28">
        <v>-2642635</v>
      </c>
      <c r="I62" s="28">
        <v>-1981928</v>
      </c>
      <c r="J62" s="28">
        <v>-741318</v>
      </c>
      <c r="K62" s="22">
        <v>-6673540</v>
      </c>
      <c r="L62" s="28">
        <v>-5174426</v>
      </c>
      <c r="M62" s="28">
        <v>-4513561</v>
      </c>
      <c r="N62" s="28">
        <v>-696548</v>
      </c>
      <c r="O62" s="22">
        <v>-4600530</v>
      </c>
      <c r="P62" s="28">
        <v>-2829096</v>
      </c>
      <c r="Q62" s="28">
        <v>-2203764</v>
      </c>
      <c r="R62" s="28">
        <v>-575049</v>
      </c>
      <c r="S62" s="22">
        <v>-3843461</v>
      </c>
    </row>
    <row r="63" spans="1:19" ht="13.5">
      <c r="A63" s="6" t="s">
        <v>16</v>
      </c>
      <c r="B63" s="28"/>
      <c r="C63" s="22"/>
      <c r="D63" s="28"/>
      <c r="E63" s="22"/>
      <c r="F63" s="28"/>
      <c r="G63" s="22">
        <v>295025</v>
      </c>
      <c r="H63" s="28">
        <v>295025</v>
      </c>
      <c r="I63" s="28">
        <v>295025</v>
      </c>
      <c r="J63" s="28">
        <v>295025</v>
      </c>
      <c r="K63" s="22">
        <v>293225</v>
      </c>
      <c r="L63" s="28">
        <v>293225</v>
      </c>
      <c r="M63" s="28">
        <v>293225</v>
      </c>
      <c r="N63" s="28">
        <v>293225</v>
      </c>
      <c r="O63" s="22">
        <v>972960</v>
      </c>
      <c r="P63" s="28">
        <v>493000</v>
      </c>
      <c r="Q63" s="28">
        <v>493000</v>
      </c>
      <c r="R63" s="28"/>
      <c r="S63" s="22"/>
    </row>
    <row r="64" spans="1:19" ht="13.5">
      <c r="A64" s="6" t="s">
        <v>17</v>
      </c>
      <c r="B64" s="28">
        <v>-110000</v>
      </c>
      <c r="C64" s="22">
        <v>-220000</v>
      </c>
      <c r="D64" s="28">
        <v>-110000</v>
      </c>
      <c r="E64" s="22">
        <v>-220000</v>
      </c>
      <c r="F64" s="28">
        <v>-110000</v>
      </c>
      <c r="G64" s="22">
        <v>-202500</v>
      </c>
      <c r="H64" s="28">
        <v>-152500</v>
      </c>
      <c r="I64" s="28">
        <v>-92500</v>
      </c>
      <c r="J64" s="28"/>
      <c r="K64" s="22">
        <v>-705000</v>
      </c>
      <c r="L64" s="28">
        <v>-617500</v>
      </c>
      <c r="M64" s="28">
        <v>-587500</v>
      </c>
      <c r="N64" s="28"/>
      <c r="O64" s="22">
        <v>-125000</v>
      </c>
      <c r="P64" s="28">
        <v>-37500</v>
      </c>
      <c r="Q64" s="28">
        <v>-37500</v>
      </c>
      <c r="R64" s="28"/>
      <c r="S64" s="22">
        <v>-575000</v>
      </c>
    </row>
    <row r="65" spans="1:19" ht="13.5">
      <c r="A65" s="6" t="s">
        <v>18</v>
      </c>
      <c r="B65" s="28"/>
      <c r="C65" s="22">
        <v>-14</v>
      </c>
      <c r="D65" s="28">
        <v>-14</v>
      </c>
      <c r="E65" s="22">
        <v>-62519</v>
      </c>
      <c r="F65" s="28">
        <v>-62506</v>
      </c>
      <c r="G65" s="22">
        <v>-25</v>
      </c>
      <c r="H65" s="28"/>
      <c r="I65" s="28">
        <v>-25</v>
      </c>
      <c r="J65" s="28"/>
      <c r="K65" s="22"/>
      <c r="L65" s="28"/>
      <c r="M65" s="28"/>
      <c r="N65" s="28"/>
      <c r="O65" s="22">
        <v>-12808</v>
      </c>
      <c r="P65" s="28">
        <v>-3715</v>
      </c>
      <c r="Q65" s="28"/>
      <c r="R65" s="28"/>
      <c r="S65" s="22">
        <v>-74</v>
      </c>
    </row>
    <row r="66" spans="1:19" ht="13.5">
      <c r="A66" s="6" t="s">
        <v>19</v>
      </c>
      <c r="B66" s="28">
        <v>-75427</v>
      </c>
      <c r="C66" s="22">
        <v>-151226</v>
      </c>
      <c r="D66" s="28">
        <v>-75405</v>
      </c>
      <c r="E66" s="22">
        <v>-152044</v>
      </c>
      <c r="F66" s="28">
        <v>-76782</v>
      </c>
      <c r="G66" s="22">
        <v>-153714</v>
      </c>
      <c r="H66" s="28">
        <v>-153791</v>
      </c>
      <c r="I66" s="28">
        <v>-76844</v>
      </c>
      <c r="J66" s="28">
        <v>-77065</v>
      </c>
      <c r="K66" s="22">
        <v>-153381</v>
      </c>
      <c r="L66" s="28">
        <v>-153621</v>
      </c>
      <c r="M66" s="28">
        <v>-76819</v>
      </c>
      <c r="N66" s="28">
        <v>-76826</v>
      </c>
      <c r="O66" s="22">
        <v>-153980</v>
      </c>
      <c r="P66" s="28">
        <v>-154183</v>
      </c>
      <c r="Q66" s="28">
        <v>-76989</v>
      </c>
      <c r="R66" s="28">
        <v>-77182</v>
      </c>
      <c r="S66" s="22">
        <v>-148708</v>
      </c>
    </row>
    <row r="67" spans="1:19" ht="13.5">
      <c r="A67" s="6" t="s">
        <v>20</v>
      </c>
      <c r="B67" s="28"/>
      <c r="C67" s="22">
        <v>-65557</v>
      </c>
      <c r="D67" s="28"/>
      <c r="E67" s="22">
        <v>-34401</v>
      </c>
      <c r="F67" s="28"/>
      <c r="G67" s="22">
        <v>-28062</v>
      </c>
      <c r="H67" s="28"/>
      <c r="I67" s="28"/>
      <c r="J67" s="28"/>
      <c r="K67" s="22">
        <v>-30152</v>
      </c>
      <c r="L67" s="28"/>
      <c r="M67" s="28"/>
      <c r="N67" s="28"/>
      <c r="O67" s="22">
        <v>-28919</v>
      </c>
      <c r="P67" s="28"/>
      <c r="Q67" s="28"/>
      <c r="R67" s="28"/>
      <c r="S67" s="22"/>
    </row>
    <row r="68" spans="1:19" ht="13.5">
      <c r="A68" s="6" t="s">
        <v>180</v>
      </c>
      <c r="B68" s="28">
        <v>-35491</v>
      </c>
      <c r="C68" s="22"/>
      <c r="D68" s="28">
        <v>-30704</v>
      </c>
      <c r="E68" s="22"/>
      <c r="F68" s="28">
        <v>-14649</v>
      </c>
      <c r="G68" s="22"/>
      <c r="H68" s="28">
        <v>-21653</v>
      </c>
      <c r="I68" s="28">
        <v>-15086</v>
      </c>
      <c r="J68" s="28">
        <v>-38040</v>
      </c>
      <c r="K68" s="22"/>
      <c r="L68" s="28">
        <v>-21823</v>
      </c>
      <c r="M68" s="28">
        <v>-14061</v>
      </c>
      <c r="N68" s="28">
        <v>-7162</v>
      </c>
      <c r="O68" s="22"/>
      <c r="P68" s="28">
        <v>-24355</v>
      </c>
      <c r="Q68" s="28">
        <v>-14015</v>
      </c>
      <c r="R68" s="28">
        <v>-7048</v>
      </c>
      <c r="S68" s="22"/>
    </row>
    <row r="69" spans="1:19" ht="14.25" thickBot="1">
      <c r="A69" s="5" t="s">
        <v>21</v>
      </c>
      <c r="B69" s="29">
        <v>-1946395</v>
      </c>
      <c r="C69" s="23">
        <v>151984</v>
      </c>
      <c r="D69" s="29">
        <v>-85287</v>
      </c>
      <c r="E69" s="23">
        <v>-1802366</v>
      </c>
      <c r="F69" s="29">
        <v>-194114</v>
      </c>
      <c r="G69" s="23">
        <v>-1398381</v>
      </c>
      <c r="H69" s="29">
        <v>-1085554</v>
      </c>
      <c r="I69" s="29">
        <v>-1081358</v>
      </c>
      <c r="J69" s="29">
        <v>-1131399</v>
      </c>
      <c r="K69" s="23">
        <v>-4055849</v>
      </c>
      <c r="L69" s="29">
        <v>-4774145</v>
      </c>
      <c r="M69" s="29">
        <v>-3350717</v>
      </c>
      <c r="N69" s="29">
        <v>462687</v>
      </c>
      <c r="O69" s="23">
        <v>1631721</v>
      </c>
      <c r="P69" s="29">
        <v>284150</v>
      </c>
      <c r="Q69" s="29">
        <v>560731</v>
      </c>
      <c r="R69" s="29">
        <v>-359279</v>
      </c>
      <c r="S69" s="23">
        <v>591555</v>
      </c>
    </row>
    <row r="70" spans="1:19" ht="14.25" thickTop="1">
      <c r="A70" s="7" t="s">
        <v>22</v>
      </c>
      <c r="B70" s="28">
        <v>964</v>
      </c>
      <c r="C70" s="22"/>
      <c r="D70" s="28"/>
      <c r="E70" s="22"/>
      <c r="F70" s="28"/>
      <c r="G70" s="22"/>
      <c r="H70" s="28"/>
      <c r="I70" s="28"/>
      <c r="J70" s="28"/>
      <c r="K70" s="22"/>
      <c r="L70" s="28"/>
      <c r="M70" s="28"/>
      <c r="N70" s="28"/>
      <c r="O70" s="22"/>
      <c r="P70" s="28"/>
      <c r="Q70" s="28"/>
      <c r="R70" s="28"/>
      <c r="S70" s="22"/>
    </row>
    <row r="71" spans="1:19" ht="13.5">
      <c r="A71" s="7" t="s">
        <v>23</v>
      </c>
      <c r="B71" s="28">
        <v>636382</v>
      </c>
      <c r="C71" s="22">
        <v>-534732</v>
      </c>
      <c r="D71" s="28">
        <v>-880352</v>
      </c>
      <c r="E71" s="22">
        <v>661862</v>
      </c>
      <c r="F71" s="28">
        <v>97022</v>
      </c>
      <c r="G71" s="22">
        <v>-31214</v>
      </c>
      <c r="H71" s="28">
        <v>-58094</v>
      </c>
      <c r="I71" s="28">
        <v>-641537</v>
      </c>
      <c r="J71" s="28">
        <v>-774663</v>
      </c>
      <c r="K71" s="22">
        <v>192272</v>
      </c>
      <c r="L71" s="28">
        <v>-119811</v>
      </c>
      <c r="M71" s="28">
        <v>502553</v>
      </c>
      <c r="N71" s="28">
        <v>-23283</v>
      </c>
      <c r="O71" s="22">
        <v>176790</v>
      </c>
      <c r="P71" s="28">
        <v>-601155</v>
      </c>
      <c r="Q71" s="28">
        <v>-392126</v>
      </c>
      <c r="R71" s="28">
        <v>-528810</v>
      </c>
      <c r="S71" s="22">
        <v>-242428</v>
      </c>
    </row>
    <row r="72" spans="1:19" ht="13.5">
      <c r="A72" s="7" t="s">
        <v>24</v>
      </c>
      <c r="B72" s="28">
        <v>4615547</v>
      </c>
      <c r="C72" s="22">
        <v>5150280</v>
      </c>
      <c r="D72" s="28">
        <v>5150280</v>
      </c>
      <c r="E72" s="22">
        <v>4488417</v>
      </c>
      <c r="F72" s="28">
        <v>4488417</v>
      </c>
      <c r="G72" s="22">
        <v>4519632</v>
      </c>
      <c r="H72" s="28">
        <v>4519632</v>
      </c>
      <c r="I72" s="28">
        <v>4519632</v>
      </c>
      <c r="J72" s="28">
        <v>4519632</v>
      </c>
      <c r="K72" s="22">
        <v>4327359</v>
      </c>
      <c r="L72" s="28">
        <v>4327359</v>
      </c>
      <c r="M72" s="28">
        <v>4327359</v>
      </c>
      <c r="N72" s="28">
        <v>4327359</v>
      </c>
      <c r="O72" s="22">
        <v>4150569</v>
      </c>
      <c r="P72" s="28">
        <v>4150569</v>
      </c>
      <c r="Q72" s="28">
        <v>4150569</v>
      </c>
      <c r="R72" s="28">
        <v>4150569</v>
      </c>
      <c r="S72" s="22">
        <v>4392998</v>
      </c>
    </row>
    <row r="73" spans="1:19" ht="13.5">
      <c r="A73" s="7" t="s">
        <v>25</v>
      </c>
      <c r="B73" s="28">
        <v>24244</v>
      </c>
      <c r="C73" s="22"/>
      <c r="D73" s="28"/>
      <c r="E73" s="22"/>
      <c r="F73" s="28"/>
      <c r="G73" s="22"/>
      <c r="H73" s="28"/>
      <c r="I73" s="28"/>
      <c r="J73" s="28"/>
      <c r="K73" s="22"/>
      <c r="L73" s="28"/>
      <c r="M73" s="28"/>
      <c r="N73" s="28"/>
      <c r="O73" s="22"/>
      <c r="P73" s="28"/>
      <c r="Q73" s="28"/>
      <c r="R73" s="28"/>
      <c r="S73" s="22"/>
    </row>
    <row r="74" spans="1:19" ht="14.25" thickBot="1">
      <c r="A74" s="7" t="s">
        <v>24</v>
      </c>
      <c r="B74" s="28">
        <v>5276174</v>
      </c>
      <c r="C74" s="22">
        <v>4615547</v>
      </c>
      <c r="D74" s="28">
        <v>4269927</v>
      </c>
      <c r="E74" s="22">
        <v>5150280</v>
      </c>
      <c r="F74" s="28">
        <v>4585440</v>
      </c>
      <c r="G74" s="22">
        <v>4488417</v>
      </c>
      <c r="H74" s="28">
        <v>4461537</v>
      </c>
      <c r="I74" s="28">
        <v>3878095</v>
      </c>
      <c r="J74" s="28">
        <v>3744969</v>
      </c>
      <c r="K74" s="22">
        <v>4519632</v>
      </c>
      <c r="L74" s="28">
        <v>4207548</v>
      </c>
      <c r="M74" s="28">
        <v>4829912</v>
      </c>
      <c r="N74" s="28">
        <v>4304076</v>
      </c>
      <c r="O74" s="22">
        <v>4327359</v>
      </c>
      <c r="P74" s="28">
        <v>3549413</v>
      </c>
      <c r="Q74" s="28">
        <v>3758443</v>
      </c>
      <c r="R74" s="28">
        <v>3621759</v>
      </c>
      <c r="S74" s="22">
        <v>4150569</v>
      </c>
    </row>
    <row r="75" spans="1:19" ht="14.25" thickTop="1">
      <c r="A75" s="8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</row>
    <row r="77" ht="13.5">
      <c r="A77" s="20" t="s">
        <v>270</v>
      </c>
    </row>
    <row r="78" ht="13.5">
      <c r="A78" s="20" t="s">
        <v>271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8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266</v>
      </c>
      <c r="B2" s="14">
        <v>9791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267</v>
      </c>
      <c r="B3" s="1" t="s">
        <v>268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140</v>
      </c>
      <c r="B4" s="15" t="str">
        <f>HYPERLINK("http://www.kabupro.jp/mark/20140212/S10014WK.htm","四半期報告書")</f>
        <v>四半期報告書</v>
      </c>
      <c r="C4" s="15" t="str">
        <f>HYPERLINK("http://www.kabupro.jp/mark/20131112/S1000EO2.htm","四半期報告書")</f>
        <v>四半期報告書</v>
      </c>
      <c r="D4" s="15" t="str">
        <f>HYPERLINK("http://www.kabupro.jp/mark/20130812/S000E8ZT.htm","四半期報告書")</f>
        <v>四半期報告書</v>
      </c>
      <c r="E4" s="15" t="str">
        <f>HYPERLINK("http://www.kabupro.jp/mark/20140212/S10014WK.htm","四半期報告書")</f>
        <v>四半期報告書</v>
      </c>
      <c r="F4" s="15" t="str">
        <f>HYPERLINK("http://www.kabupro.jp/mark/20130213/S000CSLV.htm","四半期報告書")</f>
        <v>四半期報告書</v>
      </c>
      <c r="G4" s="15" t="str">
        <f>HYPERLINK("http://www.kabupro.jp/mark/20121113/S000C9DR.htm","四半期報告書")</f>
        <v>四半期報告書</v>
      </c>
      <c r="H4" s="15" t="str">
        <f>HYPERLINK("http://www.kabupro.jp/mark/20120809/S000BN1E.htm","四半期報告書")</f>
        <v>四半期報告書</v>
      </c>
      <c r="I4" s="15" t="str">
        <f>HYPERLINK("http://www.kabupro.jp/mark/20130627/S000DU2L.htm","有価証券報告書")</f>
        <v>有価証券報告書</v>
      </c>
      <c r="J4" s="15" t="str">
        <f>HYPERLINK("http://www.kabupro.jp/mark/20120214/S000ABB6.htm","四半期報告書")</f>
        <v>四半期報告書</v>
      </c>
      <c r="K4" s="15" t="str">
        <f>HYPERLINK("http://www.kabupro.jp/mark/20111114/S0009QI5.htm","四半期報告書")</f>
        <v>四半期報告書</v>
      </c>
      <c r="L4" s="15" t="str">
        <f>HYPERLINK("http://www.kabupro.jp/mark/20110812/S00096C0.htm","四半期報告書")</f>
        <v>四半期報告書</v>
      </c>
      <c r="M4" s="15" t="str">
        <f>HYPERLINK("http://www.kabupro.jp/mark/20120627/S000B68T.htm","有価証券報告書")</f>
        <v>有価証券報告書</v>
      </c>
      <c r="N4" s="15" t="str">
        <f>HYPERLINK("http://www.kabupro.jp/mark/20110214/S0007PBZ.htm","四半期報告書")</f>
        <v>四半期報告書</v>
      </c>
      <c r="O4" s="15" t="str">
        <f>HYPERLINK("http://www.kabupro.jp/mark/20101112/S000740B.htm","四半期報告書")</f>
        <v>四半期報告書</v>
      </c>
      <c r="P4" s="15" t="str">
        <f>HYPERLINK("http://www.kabupro.jp/mark/20100812/S0006L5I.htm","四半期報告書")</f>
        <v>四半期報告書</v>
      </c>
      <c r="Q4" s="15" t="str">
        <f>HYPERLINK("http://www.kabupro.jp/mark/20110629/S0008MBF.htm","有価証券報告書")</f>
        <v>有価証券報告書</v>
      </c>
      <c r="R4" s="15" t="str">
        <f>HYPERLINK("http://www.kabupro.jp/mark/20100212/S000570G.htm","四半期報告書")</f>
        <v>四半期報告書</v>
      </c>
      <c r="S4" s="15" t="str">
        <f>HYPERLINK("http://www.kabupro.jp/mark/20091113/S0004MML.htm","四半期報告書")</f>
        <v>四半期報告書</v>
      </c>
      <c r="T4" s="15" t="str">
        <f>HYPERLINK("http://www.kabupro.jp/mark/20090812/S0003XSF.htm","四半期報告書")</f>
        <v>四半期報告書</v>
      </c>
      <c r="U4" s="15" t="str">
        <f>HYPERLINK("http://www.kabupro.jp/mark/20100212/S000570G.htm","四半期報告書")</f>
        <v>四半期報告書</v>
      </c>
      <c r="V4" s="15" t="str">
        <f>HYPERLINK("http://www.kabupro.jp/mark/20090212/S0002GX4.htm","四半期報告書")</f>
        <v>四半期報告書</v>
      </c>
      <c r="W4" s="15" t="str">
        <f>HYPERLINK("http://www.kabupro.jp/mark/20081114/S0001S8F.htm","四半期報告書")</f>
        <v>四半期報告書</v>
      </c>
      <c r="X4" s="15" t="str">
        <f>HYPERLINK("http://www.kabupro.jp/mark/20080813/S00014W0.htm","四半期報告書")</f>
        <v>四半期報告書</v>
      </c>
      <c r="Y4" s="15" t="str">
        <f>HYPERLINK("http://www.kabupro.jp/mark/20090626/S0003GFF.htm","有価証券報告書")</f>
        <v>有価証券報告書</v>
      </c>
    </row>
    <row r="5" spans="1:25" ht="14.25" thickBot="1">
      <c r="A5" s="11" t="s">
        <v>141</v>
      </c>
      <c r="B5" s="1" t="s">
        <v>53</v>
      </c>
      <c r="C5" s="1" t="s">
        <v>56</v>
      </c>
      <c r="D5" s="1" t="s">
        <v>58</v>
      </c>
      <c r="E5" s="1" t="s">
        <v>53</v>
      </c>
      <c r="F5" s="1" t="s">
        <v>60</v>
      </c>
      <c r="G5" s="1" t="s">
        <v>62</v>
      </c>
      <c r="H5" s="1" t="s">
        <v>64</v>
      </c>
      <c r="I5" s="1" t="s">
        <v>147</v>
      </c>
      <c r="J5" s="1" t="s">
        <v>66</v>
      </c>
      <c r="K5" s="1" t="s">
        <v>68</v>
      </c>
      <c r="L5" s="1" t="s">
        <v>70</v>
      </c>
      <c r="M5" s="1" t="s">
        <v>151</v>
      </c>
      <c r="N5" s="1" t="s">
        <v>72</v>
      </c>
      <c r="O5" s="1" t="s">
        <v>74</v>
      </c>
      <c r="P5" s="1" t="s">
        <v>76</v>
      </c>
      <c r="Q5" s="1" t="s">
        <v>153</v>
      </c>
      <c r="R5" s="1" t="s">
        <v>78</v>
      </c>
      <c r="S5" s="1" t="s">
        <v>80</v>
      </c>
      <c r="T5" s="1" t="s">
        <v>82</v>
      </c>
      <c r="U5" s="1" t="s">
        <v>78</v>
      </c>
      <c r="V5" s="1" t="s">
        <v>84</v>
      </c>
      <c r="W5" s="1" t="s">
        <v>86</v>
      </c>
      <c r="X5" s="1" t="s">
        <v>88</v>
      </c>
      <c r="Y5" s="1" t="s">
        <v>155</v>
      </c>
    </row>
    <row r="6" spans="1:25" ht="15" thickBot="1" thickTop="1">
      <c r="A6" s="10" t="s">
        <v>142</v>
      </c>
      <c r="B6" s="18" t="s">
        <v>108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143</v>
      </c>
      <c r="B7" s="14" t="s">
        <v>54</v>
      </c>
      <c r="C7" s="14" t="s">
        <v>54</v>
      </c>
      <c r="D7" s="14" t="s">
        <v>54</v>
      </c>
      <c r="E7" s="16" t="s">
        <v>148</v>
      </c>
      <c r="F7" s="14" t="s">
        <v>54</v>
      </c>
      <c r="G7" s="14" t="s">
        <v>54</v>
      </c>
      <c r="H7" s="14" t="s">
        <v>54</v>
      </c>
      <c r="I7" s="16" t="s">
        <v>148</v>
      </c>
      <c r="J7" s="14" t="s">
        <v>54</v>
      </c>
      <c r="K7" s="14" t="s">
        <v>54</v>
      </c>
      <c r="L7" s="14" t="s">
        <v>54</v>
      </c>
      <c r="M7" s="16" t="s">
        <v>148</v>
      </c>
      <c r="N7" s="14" t="s">
        <v>54</v>
      </c>
      <c r="O7" s="14" t="s">
        <v>54</v>
      </c>
      <c r="P7" s="14" t="s">
        <v>54</v>
      </c>
      <c r="Q7" s="16" t="s">
        <v>148</v>
      </c>
      <c r="R7" s="14" t="s">
        <v>54</v>
      </c>
      <c r="S7" s="14" t="s">
        <v>54</v>
      </c>
      <c r="T7" s="14" t="s">
        <v>54</v>
      </c>
      <c r="U7" s="16" t="s">
        <v>148</v>
      </c>
      <c r="V7" s="14" t="s">
        <v>54</v>
      </c>
      <c r="W7" s="14" t="s">
        <v>54</v>
      </c>
      <c r="X7" s="14" t="s">
        <v>54</v>
      </c>
      <c r="Y7" s="16" t="s">
        <v>148</v>
      </c>
    </row>
    <row r="8" spans="1:25" ht="13.5">
      <c r="A8" s="13" t="s">
        <v>144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145</v>
      </c>
      <c r="B9" s="1" t="s">
        <v>55</v>
      </c>
      <c r="C9" s="1" t="s">
        <v>57</v>
      </c>
      <c r="D9" s="1" t="s">
        <v>59</v>
      </c>
      <c r="E9" s="17" t="s">
        <v>149</v>
      </c>
      <c r="F9" s="1" t="s">
        <v>61</v>
      </c>
      <c r="G9" s="1" t="s">
        <v>63</v>
      </c>
      <c r="H9" s="1" t="s">
        <v>65</v>
      </c>
      <c r="I9" s="17" t="s">
        <v>150</v>
      </c>
      <c r="J9" s="1" t="s">
        <v>67</v>
      </c>
      <c r="K9" s="1" t="s">
        <v>69</v>
      </c>
      <c r="L9" s="1" t="s">
        <v>71</v>
      </c>
      <c r="M9" s="17" t="s">
        <v>152</v>
      </c>
      <c r="N9" s="1" t="s">
        <v>73</v>
      </c>
      <c r="O9" s="1" t="s">
        <v>75</v>
      </c>
      <c r="P9" s="1" t="s">
        <v>77</v>
      </c>
      <c r="Q9" s="17" t="s">
        <v>154</v>
      </c>
      <c r="R9" s="1" t="s">
        <v>79</v>
      </c>
      <c r="S9" s="1" t="s">
        <v>81</v>
      </c>
      <c r="T9" s="1" t="s">
        <v>83</v>
      </c>
      <c r="U9" s="17" t="s">
        <v>156</v>
      </c>
      <c r="V9" s="1" t="s">
        <v>85</v>
      </c>
      <c r="W9" s="1" t="s">
        <v>87</v>
      </c>
      <c r="X9" s="1" t="s">
        <v>89</v>
      </c>
      <c r="Y9" s="17" t="s">
        <v>157</v>
      </c>
    </row>
    <row r="10" spans="1:25" ht="14.25" thickBot="1">
      <c r="A10" s="13" t="s">
        <v>146</v>
      </c>
      <c r="B10" s="1" t="s">
        <v>159</v>
      </c>
      <c r="C10" s="1" t="s">
        <v>159</v>
      </c>
      <c r="D10" s="1" t="s">
        <v>159</v>
      </c>
      <c r="E10" s="17" t="s">
        <v>159</v>
      </c>
      <c r="F10" s="1" t="s">
        <v>159</v>
      </c>
      <c r="G10" s="1" t="s">
        <v>159</v>
      </c>
      <c r="H10" s="1" t="s">
        <v>159</v>
      </c>
      <c r="I10" s="17" t="s">
        <v>159</v>
      </c>
      <c r="J10" s="1" t="s">
        <v>159</v>
      </c>
      <c r="K10" s="1" t="s">
        <v>159</v>
      </c>
      <c r="L10" s="1" t="s">
        <v>159</v>
      </c>
      <c r="M10" s="17" t="s">
        <v>159</v>
      </c>
      <c r="N10" s="1" t="s">
        <v>159</v>
      </c>
      <c r="O10" s="1" t="s">
        <v>159</v>
      </c>
      <c r="P10" s="1" t="s">
        <v>159</v>
      </c>
      <c r="Q10" s="17" t="s">
        <v>159</v>
      </c>
      <c r="R10" s="1" t="s">
        <v>159</v>
      </c>
      <c r="S10" s="1" t="s">
        <v>159</v>
      </c>
      <c r="T10" s="1" t="s">
        <v>159</v>
      </c>
      <c r="U10" s="17" t="s">
        <v>159</v>
      </c>
      <c r="V10" s="1" t="s">
        <v>159</v>
      </c>
      <c r="W10" s="1" t="s">
        <v>159</v>
      </c>
      <c r="X10" s="1" t="s">
        <v>159</v>
      </c>
      <c r="Y10" s="17" t="s">
        <v>159</v>
      </c>
    </row>
    <row r="11" spans="1:25" ht="14.25" thickTop="1">
      <c r="A11" s="9" t="s">
        <v>158</v>
      </c>
      <c r="B11" s="27">
        <v>5082998</v>
      </c>
      <c r="C11" s="27">
        <v>5371476</v>
      </c>
      <c r="D11" s="27">
        <v>4736201</v>
      </c>
      <c r="E11" s="21">
        <v>4708247</v>
      </c>
      <c r="F11" s="27">
        <v>5089073</v>
      </c>
      <c r="G11" s="27">
        <v>4341227</v>
      </c>
      <c r="H11" s="27">
        <v>4301533</v>
      </c>
      <c r="I11" s="21">
        <v>5221180</v>
      </c>
      <c r="J11" s="27">
        <v>4967984</v>
      </c>
      <c r="K11" s="27">
        <v>4656540</v>
      </c>
      <c r="L11" s="27">
        <v>4517268</v>
      </c>
      <c r="M11" s="21">
        <v>4557217</v>
      </c>
      <c r="N11" s="27">
        <v>4529237</v>
      </c>
      <c r="O11" s="27">
        <v>3948295</v>
      </c>
      <c r="P11" s="27">
        <v>3814269</v>
      </c>
      <c r="Q11" s="21">
        <v>4627432</v>
      </c>
      <c r="R11" s="27">
        <v>4308748</v>
      </c>
      <c r="S11" s="27">
        <v>4927312</v>
      </c>
      <c r="T11" s="27">
        <v>4395876</v>
      </c>
      <c r="U11" s="21">
        <v>4404559</v>
      </c>
      <c r="V11" s="27">
        <v>3621813</v>
      </c>
      <c r="W11" s="27">
        <v>3833843</v>
      </c>
      <c r="X11" s="27">
        <v>3695159</v>
      </c>
      <c r="Y11" s="21">
        <v>4220169</v>
      </c>
    </row>
    <row r="12" spans="1:25" ht="13.5">
      <c r="A12" s="2" t="s">
        <v>90</v>
      </c>
      <c r="B12" s="28">
        <v>2530563</v>
      </c>
      <c r="C12" s="28">
        <v>2591269</v>
      </c>
      <c r="D12" s="28">
        <v>2780058</v>
      </c>
      <c r="E12" s="22">
        <v>2645471</v>
      </c>
      <c r="F12" s="28">
        <v>2454808</v>
      </c>
      <c r="G12" s="28">
        <v>2733431</v>
      </c>
      <c r="H12" s="28">
        <v>2641574</v>
      </c>
      <c r="I12" s="22">
        <v>2751820</v>
      </c>
      <c r="J12" s="28">
        <v>2339999</v>
      </c>
      <c r="K12" s="28">
        <v>2457664</v>
      </c>
      <c r="L12" s="28">
        <v>2476857</v>
      </c>
      <c r="M12" s="22">
        <v>2376588</v>
      </c>
      <c r="N12" s="28">
        <v>2170337</v>
      </c>
      <c r="O12" s="28">
        <v>2292812</v>
      </c>
      <c r="P12" s="28">
        <v>2353741</v>
      </c>
      <c r="Q12" s="22">
        <v>2501056</v>
      </c>
      <c r="R12" s="28">
        <v>2160595</v>
      </c>
      <c r="S12" s="28">
        <v>2380827</v>
      </c>
      <c r="T12" s="28">
        <v>2414852</v>
      </c>
      <c r="U12" s="22">
        <v>2513967</v>
      </c>
      <c r="V12" s="28">
        <v>2229861</v>
      </c>
      <c r="W12" s="28">
        <v>2680742</v>
      </c>
      <c r="X12" s="28">
        <v>2613660</v>
      </c>
      <c r="Y12" s="22">
        <v>2808854</v>
      </c>
    </row>
    <row r="13" spans="1:25" ht="13.5">
      <c r="A13" s="2" t="s">
        <v>91</v>
      </c>
      <c r="B13" s="28"/>
      <c r="C13" s="28"/>
      <c r="D13" s="28"/>
      <c r="E13" s="22"/>
      <c r="F13" s="28"/>
      <c r="G13" s="28"/>
      <c r="H13" s="28"/>
      <c r="I13" s="22"/>
      <c r="J13" s="28"/>
      <c r="K13" s="28"/>
      <c r="L13" s="28"/>
      <c r="M13" s="22"/>
      <c r="N13" s="28"/>
      <c r="O13" s="28"/>
      <c r="P13" s="28"/>
      <c r="Q13" s="22"/>
      <c r="R13" s="28"/>
      <c r="S13" s="28"/>
      <c r="T13" s="28"/>
      <c r="U13" s="22"/>
      <c r="V13" s="28"/>
      <c r="W13" s="28"/>
      <c r="X13" s="28"/>
      <c r="Y13" s="22">
        <v>11272930</v>
      </c>
    </row>
    <row r="14" spans="1:25" ht="13.5">
      <c r="A14" s="2" t="s">
        <v>173</v>
      </c>
      <c r="B14" s="28"/>
      <c r="C14" s="28"/>
      <c r="D14" s="28"/>
      <c r="E14" s="22"/>
      <c r="F14" s="28"/>
      <c r="G14" s="28"/>
      <c r="H14" s="28"/>
      <c r="I14" s="22">
        <v>387243</v>
      </c>
      <c r="J14" s="28"/>
      <c r="K14" s="28"/>
      <c r="L14" s="28"/>
      <c r="M14" s="22">
        <v>473211</v>
      </c>
      <c r="N14" s="28"/>
      <c r="O14" s="28"/>
      <c r="P14" s="28"/>
      <c r="Q14" s="22">
        <v>353167</v>
      </c>
      <c r="R14" s="28"/>
      <c r="S14" s="28"/>
      <c r="T14" s="28"/>
      <c r="U14" s="22"/>
      <c r="V14" s="28"/>
      <c r="W14" s="28"/>
      <c r="X14" s="28"/>
      <c r="Y14" s="22">
        <v>277945</v>
      </c>
    </row>
    <row r="15" spans="1:25" ht="13.5">
      <c r="A15" s="2" t="s">
        <v>92</v>
      </c>
      <c r="B15" s="28"/>
      <c r="C15" s="28"/>
      <c r="D15" s="28"/>
      <c r="E15" s="22"/>
      <c r="F15" s="28"/>
      <c r="G15" s="28"/>
      <c r="H15" s="28"/>
      <c r="I15" s="22"/>
      <c r="J15" s="28"/>
      <c r="K15" s="28"/>
      <c r="L15" s="28"/>
      <c r="M15" s="22"/>
      <c r="N15" s="28"/>
      <c r="O15" s="28"/>
      <c r="P15" s="28"/>
      <c r="Q15" s="22"/>
      <c r="R15" s="28"/>
      <c r="S15" s="28"/>
      <c r="T15" s="28"/>
      <c r="U15" s="22"/>
      <c r="V15" s="28">
        <v>211570</v>
      </c>
      <c r="W15" s="28">
        <v>207030</v>
      </c>
      <c r="X15" s="28">
        <v>219516</v>
      </c>
      <c r="Y15" s="22"/>
    </row>
    <row r="16" spans="1:25" ht="13.5">
      <c r="A16" s="2" t="s">
        <v>168</v>
      </c>
      <c r="B16" s="28"/>
      <c r="C16" s="28"/>
      <c r="D16" s="28"/>
      <c r="E16" s="22"/>
      <c r="F16" s="28"/>
      <c r="G16" s="28"/>
      <c r="H16" s="28"/>
      <c r="I16" s="22"/>
      <c r="J16" s="28"/>
      <c r="K16" s="28"/>
      <c r="L16" s="28"/>
      <c r="M16" s="22"/>
      <c r="N16" s="28"/>
      <c r="O16" s="28"/>
      <c r="P16" s="28"/>
      <c r="Q16" s="22"/>
      <c r="R16" s="28"/>
      <c r="S16" s="28"/>
      <c r="T16" s="28"/>
      <c r="U16" s="22"/>
      <c r="V16" s="28">
        <v>4868</v>
      </c>
      <c r="W16" s="28">
        <v>4079</v>
      </c>
      <c r="X16" s="28">
        <v>4772</v>
      </c>
      <c r="Y16" s="22"/>
    </row>
    <row r="17" spans="1:25" ht="13.5">
      <c r="A17" s="2" t="s">
        <v>93</v>
      </c>
      <c r="B17" s="28"/>
      <c r="C17" s="28"/>
      <c r="D17" s="28"/>
      <c r="E17" s="22"/>
      <c r="F17" s="28"/>
      <c r="G17" s="28"/>
      <c r="H17" s="28"/>
      <c r="I17" s="22"/>
      <c r="J17" s="28"/>
      <c r="K17" s="28"/>
      <c r="L17" s="28"/>
      <c r="M17" s="22"/>
      <c r="N17" s="28"/>
      <c r="O17" s="28"/>
      <c r="P17" s="28"/>
      <c r="Q17" s="22"/>
      <c r="R17" s="28"/>
      <c r="S17" s="28"/>
      <c r="T17" s="28"/>
      <c r="U17" s="22"/>
      <c r="V17" s="28">
        <v>9784</v>
      </c>
      <c r="W17" s="28">
        <v>40686</v>
      </c>
      <c r="X17" s="28">
        <v>285372</v>
      </c>
      <c r="Y17" s="22"/>
    </row>
    <row r="18" spans="1:25" ht="13.5">
      <c r="A18" s="2" t="s">
        <v>163</v>
      </c>
      <c r="B18" s="28">
        <v>165113</v>
      </c>
      <c r="C18" s="28">
        <v>155475</v>
      </c>
      <c r="D18" s="28">
        <v>158481</v>
      </c>
      <c r="E18" s="22">
        <v>161216</v>
      </c>
      <c r="F18" s="28">
        <v>177630</v>
      </c>
      <c r="G18" s="28">
        <v>164164</v>
      </c>
      <c r="H18" s="28">
        <v>166799</v>
      </c>
      <c r="I18" s="22">
        <v>166329</v>
      </c>
      <c r="J18" s="28">
        <v>183848</v>
      </c>
      <c r="K18" s="28">
        <v>166160</v>
      </c>
      <c r="L18" s="28">
        <v>167144</v>
      </c>
      <c r="M18" s="22">
        <v>162294</v>
      </c>
      <c r="N18" s="28">
        <v>169785</v>
      </c>
      <c r="O18" s="28">
        <v>162770</v>
      </c>
      <c r="P18" s="28">
        <v>169689</v>
      </c>
      <c r="Q18" s="22">
        <v>172668</v>
      </c>
      <c r="R18" s="28">
        <v>195670</v>
      </c>
      <c r="S18" s="28">
        <v>185091</v>
      </c>
      <c r="T18" s="28">
        <v>183406</v>
      </c>
      <c r="U18" s="22">
        <v>187589</v>
      </c>
      <c r="V18" s="28"/>
      <c r="W18" s="28"/>
      <c r="X18" s="28"/>
      <c r="Y18" s="22"/>
    </row>
    <row r="19" spans="1:25" ht="13.5">
      <c r="A19" s="2" t="s">
        <v>94</v>
      </c>
      <c r="B19" s="28"/>
      <c r="C19" s="28"/>
      <c r="D19" s="28"/>
      <c r="E19" s="22"/>
      <c r="F19" s="28"/>
      <c r="G19" s="28"/>
      <c r="H19" s="28"/>
      <c r="I19" s="22"/>
      <c r="J19" s="28"/>
      <c r="K19" s="28"/>
      <c r="L19" s="28"/>
      <c r="M19" s="22"/>
      <c r="N19" s="28"/>
      <c r="O19" s="28"/>
      <c r="P19" s="28"/>
      <c r="Q19" s="22"/>
      <c r="R19" s="28"/>
      <c r="S19" s="28"/>
      <c r="T19" s="28"/>
      <c r="U19" s="22"/>
      <c r="V19" s="28">
        <v>40850</v>
      </c>
      <c r="W19" s="28">
        <v>44377</v>
      </c>
      <c r="X19" s="28">
        <v>41959</v>
      </c>
      <c r="Y19" s="22"/>
    </row>
    <row r="20" spans="1:25" ht="13.5">
      <c r="A20" s="2" t="s">
        <v>164</v>
      </c>
      <c r="B20" s="28">
        <v>5209544</v>
      </c>
      <c r="C20" s="28">
        <v>4540339</v>
      </c>
      <c r="D20" s="28">
        <v>6549275</v>
      </c>
      <c r="E20" s="22">
        <v>6348057</v>
      </c>
      <c r="F20" s="28">
        <v>6490223</v>
      </c>
      <c r="G20" s="28">
        <v>6461826</v>
      </c>
      <c r="H20" s="28">
        <v>6579555</v>
      </c>
      <c r="I20" s="22">
        <v>4737397</v>
      </c>
      <c r="J20" s="28">
        <v>6933759</v>
      </c>
      <c r="K20" s="28">
        <v>7144587</v>
      </c>
      <c r="L20" s="28">
        <v>6933759</v>
      </c>
      <c r="M20" s="22">
        <v>6933759</v>
      </c>
      <c r="N20" s="28">
        <v>8266411</v>
      </c>
      <c r="O20" s="28">
        <v>8825571</v>
      </c>
      <c r="P20" s="28">
        <v>8567182</v>
      </c>
      <c r="Q20" s="22">
        <v>8110914</v>
      </c>
      <c r="R20" s="28">
        <v>8409324</v>
      </c>
      <c r="S20" s="28">
        <v>8387074</v>
      </c>
      <c r="T20" s="28">
        <v>9406785</v>
      </c>
      <c r="U20" s="22">
        <v>8505453</v>
      </c>
      <c r="V20" s="28">
        <v>8733281</v>
      </c>
      <c r="W20" s="28">
        <v>8842561</v>
      </c>
      <c r="X20" s="28">
        <v>11030403</v>
      </c>
      <c r="Y20" s="22"/>
    </row>
    <row r="21" spans="1:25" ht="13.5">
      <c r="A21" s="2" t="s">
        <v>166</v>
      </c>
      <c r="B21" s="28">
        <v>11164</v>
      </c>
      <c r="C21" s="28">
        <v>7813</v>
      </c>
      <c r="D21" s="28">
        <v>8735</v>
      </c>
      <c r="E21" s="22">
        <v>57550</v>
      </c>
      <c r="F21" s="28">
        <v>5520</v>
      </c>
      <c r="G21" s="28">
        <v>6995</v>
      </c>
      <c r="H21" s="28">
        <v>3871</v>
      </c>
      <c r="I21" s="22">
        <v>4917</v>
      </c>
      <c r="J21" s="28">
        <v>7044</v>
      </c>
      <c r="K21" s="28">
        <v>13285</v>
      </c>
      <c r="L21" s="28">
        <v>43069</v>
      </c>
      <c r="M21" s="22">
        <v>28473</v>
      </c>
      <c r="N21" s="28">
        <v>29701</v>
      </c>
      <c r="O21" s="28">
        <v>17630</v>
      </c>
      <c r="P21" s="28">
        <v>12193</v>
      </c>
      <c r="Q21" s="22">
        <v>3695</v>
      </c>
      <c r="R21" s="28">
        <v>30770</v>
      </c>
      <c r="S21" s="28">
        <v>30131</v>
      </c>
      <c r="T21" s="28">
        <v>4428</v>
      </c>
      <c r="U21" s="22">
        <v>8023</v>
      </c>
      <c r="V21" s="28"/>
      <c r="W21" s="28"/>
      <c r="X21" s="28"/>
      <c r="Y21" s="22"/>
    </row>
    <row r="22" spans="1:25" ht="13.5">
      <c r="A22" s="2" t="s">
        <v>170</v>
      </c>
      <c r="B22" s="28">
        <v>36411</v>
      </c>
      <c r="C22" s="28">
        <v>34678</v>
      </c>
      <c r="D22" s="28">
        <v>34816</v>
      </c>
      <c r="E22" s="22">
        <v>35375</v>
      </c>
      <c r="F22" s="28">
        <v>38573</v>
      </c>
      <c r="G22" s="28">
        <v>38084</v>
      </c>
      <c r="H22" s="28">
        <v>36787</v>
      </c>
      <c r="I22" s="22">
        <v>36645</v>
      </c>
      <c r="J22" s="28">
        <v>41050</v>
      </c>
      <c r="K22" s="28">
        <v>34902</v>
      </c>
      <c r="L22" s="28">
        <v>35003</v>
      </c>
      <c r="M22" s="22">
        <v>31064</v>
      </c>
      <c r="N22" s="28">
        <v>32710</v>
      </c>
      <c r="O22" s="28">
        <v>31743</v>
      </c>
      <c r="P22" s="28">
        <v>33371</v>
      </c>
      <c r="Q22" s="22">
        <v>32752</v>
      </c>
      <c r="R22" s="28">
        <v>33765</v>
      </c>
      <c r="S22" s="28">
        <v>31601</v>
      </c>
      <c r="T22" s="28">
        <v>31828</v>
      </c>
      <c r="U22" s="22">
        <v>31676</v>
      </c>
      <c r="V22" s="28"/>
      <c r="W22" s="28"/>
      <c r="X22" s="28"/>
      <c r="Y22" s="22"/>
    </row>
    <row r="23" spans="1:25" ht="13.5">
      <c r="A23" s="2" t="s">
        <v>174</v>
      </c>
      <c r="B23" s="28"/>
      <c r="C23" s="28"/>
      <c r="D23" s="28"/>
      <c r="E23" s="22"/>
      <c r="F23" s="28"/>
      <c r="G23" s="28"/>
      <c r="H23" s="28"/>
      <c r="I23" s="22">
        <v>1496100</v>
      </c>
      <c r="J23" s="28"/>
      <c r="K23" s="28"/>
      <c r="L23" s="28"/>
      <c r="M23" s="22">
        <v>1412565</v>
      </c>
      <c r="N23" s="28">
        <v>1214057</v>
      </c>
      <c r="O23" s="28">
        <v>1214753</v>
      </c>
      <c r="P23" s="28"/>
      <c r="Q23" s="22">
        <v>1175877</v>
      </c>
      <c r="R23" s="28">
        <v>1036404</v>
      </c>
      <c r="S23" s="28">
        <v>985458</v>
      </c>
      <c r="T23" s="28"/>
      <c r="U23" s="22">
        <v>837693</v>
      </c>
      <c r="V23" s="28">
        <v>845063</v>
      </c>
      <c r="W23" s="28">
        <v>776636</v>
      </c>
      <c r="X23" s="28"/>
      <c r="Y23" s="22">
        <v>551230</v>
      </c>
    </row>
    <row r="24" spans="1:25" ht="13.5">
      <c r="A24" s="2" t="s">
        <v>180</v>
      </c>
      <c r="B24" s="28">
        <v>3342524</v>
      </c>
      <c r="C24" s="28">
        <v>3525808</v>
      </c>
      <c r="D24" s="28">
        <v>3503935</v>
      </c>
      <c r="E24" s="22">
        <v>3514099</v>
      </c>
      <c r="F24" s="28">
        <v>2515712</v>
      </c>
      <c r="G24" s="28">
        <v>2623696</v>
      </c>
      <c r="H24" s="28">
        <v>2797252</v>
      </c>
      <c r="I24" s="22">
        <v>799981</v>
      </c>
      <c r="J24" s="28">
        <v>2441695</v>
      </c>
      <c r="K24" s="28">
        <v>2576010</v>
      </c>
      <c r="L24" s="28">
        <v>2521701</v>
      </c>
      <c r="M24" s="22">
        <v>634600</v>
      </c>
      <c r="N24" s="28">
        <v>599626</v>
      </c>
      <c r="O24" s="28">
        <v>841083</v>
      </c>
      <c r="P24" s="28">
        <v>2299456</v>
      </c>
      <c r="Q24" s="22">
        <v>906530</v>
      </c>
      <c r="R24" s="28">
        <v>972041</v>
      </c>
      <c r="S24" s="28">
        <v>1461735</v>
      </c>
      <c r="T24" s="28">
        <v>1937088</v>
      </c>
      <c r="U24" s="22">
        <v>1876797</v>
      </c>
      <c r="V24" s="28">
        <v>861557</v>
      </c>
      <c r="W24" s="28">
        <v>711368</v>
      </c>
      <c r="X24" s="28">
        <v>1305445</v>
      </c>
      <c r="Y24" s="22">
        <v>412233</v>
      </c>
    </row>
    <row r="25" spans="1:25" ht="13.5">
      <c r="A25" s="2" t="s">
        <v>181</v>
      </c>
      <c r="B25" s="28">
        <v>-1011574</v>
      </c>
      <c r="C25" s="28">
        <v>-984204</v>
      </c>
      <c r="D25" s="28">
        <v>-965534</v>
      </c>
      <c r="E25" s="22">
        <v>-877228</v>
      </c>
      <c r="F25" s="28">
        <v>-805860</v>
      </c>
      <c r="G25" s="28">
        <v>-802763</v>
      </c>
      <c r="H25" s="28">
        <v>-798483</v>
      </c>
      <c r="I25" s="22">
        <v>-782440</v>
      </c>
      <c r="J25" s="28">
        <v>-567748</v>
      </c>
      <c r="K25" s="28">
        <v>-565637</v>
      </c>
      <c r="L25" s="28">
        <v>-555818</v>
      </c>
      <c r="M25" s="22">
        <v>-546477</v>
      </c>
      <c r="N25" s="28">
        <v>-700399</v>
      </c>
      <c r="O25" s="28">
        <v>-691536</v>
      </c>
      <c r="P25" s="28">
        <v>-712759</v>
      </c>
      <c r="Q25" s="22">
        <v>-661387</v>
      </c>
      <c r="R25" s="28">
        <v>-497886</v>
      </c>
      <c r="S25" s="28">
        <v>-451977</v>
      </c>
      <c r="T25" s="28">
        <v>-475958</v>
      </c>
      <c r="U25" s="22">
        <v>-442315</v>
      </c>
      <c r="V25" s="28">
        <v>-272845</v>
      </c>
      <c r="W25" s="28">
        <v>-359101</v>
      </c>
      <c r="X25" s="28">
        <v>-419502</v>
      </c>
      <c r="Y25" s="22">
        <v>-246882</v>
      </c>
    </row>
    <row r="26" spans="1:25" ht="13.5">
      <c r="A26" s="2" t="s">
        <v>182</v>
      </c>
      <c r="B26" s="28">
        <v>15366746</v>
      </c>
      <c r="C26" s="28">
        <v>15242657</v>
      </c>
      <c r="D26" s="28">
        <v>16805969</v>
      </c>
      <c r="E26" s="22">
        <v>16592788</v>
      </c>
      <c r="F26" s="28">
        <v>15965682</v>
      </c>
      <c r="G26" s="28">
        <v>15566662</v>
      </c>
      <c r="H26" s="28">
        <v>15728890</v>
      </c>
      <c r="I26" s="22">
        <v>15062911</v>
      </c>
      <c r="J26" s="28">
        <v>16347634</v>
      </c>
      <c r="K26" s="28">
        <v>16483514</v>
      </c>
      <c r="L26" s="28">
        <v>16138985</v>
      </c>
      <c r="M26" s="22">
        <v>16343082</v>
      </c>
      <c r="N26" s="28">
        <v>16311468</v>
      </c>
      <c r="O26" s="28">
        <v>16643124</v>
      </c>
      <c r="P26" s="28">
        <v>16537144</v>
      </c>
      <c r="Q26" s="22">
        <v>17404505</v>
      </c>
      <c r="R26" s="28">
        <v>16649433</v>
      </c>
      <c r="S26" s="28">
        <v>17937256</v>
      </c>
      <c r="T26" s="28">
        <v>17898308</v>
      </c>
      <c r="U26" s="22">
        <v>17923445</v>
      </c>
      <c r="V26" s="28">
        <v>16285806</v>
      </c>
      <c r="W26" s="28">
        <v>16782224</v>
      </c>
      <c r="X26" s="28">
        <v>18776786</v>
      </c>
      <c r="Y26" s="22">
        <v>19296481</v>
      </c>
    </row>
    <row r="27" spans="1:25" ht="13.5">
      <c r="A27" s="3" t="s">
        <v>95</v>
      </c>
      <c r="B27" s="28">
        <v>3278544</v>
      </c>
      <c r="C27" s="28">
        <v>3311009</v>
      </c>
      <c r="D27" s="28">
        <v>3350265</v>
      </c>
      <c r="E27" s="22">
        <v>3379303</v>
      </c>
      <c r="F27" s="28">
        <v>3422856</v>
      </c>
      <c r="G27" s="28">
        <v>3456240</v>
      </c>
      <c r="H27" s="28">
        <v>3492807</v>
      </c>
      <c r="I27" s="22">
        <v>3511786</v>
      </c>
      <c r="J27" s="28">
        <v>3554224</v>
      </c>
      <c r="K27" s="28">
        <v>3493165</v>
      </c>
      <c r="L27" s="28">
        <v>3522562</v>
      </c>
      <c r="M27" s="22">
        <v>3452925</v>
      </c>
      <c r="N27" s="28">
        <v>3486053</v>
      </c>
      <c r="O27" s="28">
        <v>3265598</v>
      </c>
      <c r="P27" s="28">
        <v>3287774</v>
      </c>
      <c r="Q27" s="22">
        <v>3347713</v>
      </c>
      <c r="R27" s="28">
        <v>3380944</v>
      </c>
      <c r="S27" s="28">
        <v>3436354</v>
      </c>
      <c r="T27" s="28">
        <v>3423316</v>
      </c>
      <c r="U27" s="22">
        <v>3455161</v>
      </c>
      <c r="V27" s="28">
        <v>3459929</v>
      </c>
      <c r="W27" s="28">
        <v>3454833</v>
      </c>
      <c r="X27" s="28">
        <v>3460245</v>
      </c>
      <c r="Y27" s="22">
        <v>3310593</v>
      </c>
    </row>
    <row r="28" spans="1:25" ht="13.5">
      <c r="A28" s="3" t="s">
        <v>96</v>
      </c>
      <c r="B28" s="28"/>
      <c r="C28" s="28"/>
      <c r="D28" s="28"/>
      <c r="E28" s="22"/>
      <c r="F28" s="28"/>
      <c r="G28" s="28"/>
      <c r="H28" s="28"/>
      <c r="I28" s="22">
        <v>5589330</v>
      </c>
      <c r="J28" s="28"/>
      <c r="K28" s="28"/>
      <c r="L28" s="28"/>
      <c r="M28" s="22">
        <v>5362585</v>
      </c>
      <c r="N28" s="28"/>
      <c r="O28" s="28"/>
      <c r="P28" s="28"/>
      <c r="Q28" s="22">
        <v>5111138</v>
      </c>
      <c r="R28" s="28"/>
      <c r="S28" s="28"/>
      <c r="T28" s="28"/>
      <c r="U28" s="22"/>
      <c r="V28" s="28"/>
      <c r="W28" s="28"/>
      <c r="X28" s="28"/>
      <c r="Y28" s="22">
        <v>4803464</v>
      </c>
    </row>
    <row r="29" spans="1:25" ht="13.5">
      <c r="A29" s="4" t="s">
        <v>184</v>
      </c>
      <c r="B29" s="28"/>
      <c r="C29" s="28"/>
      <c r="D29" s="28"/>
      <c r="E29" s="22"/>
      <c r="F29" s="28"/>
      <c r="G29" s="28"/>
      <c r="H29" s="28"/>
      <c r="I29" s="22">
        <v>-2077544</v>
      </c>
      <c r="J29" s="28"/>
      <c r="K29" s="28"/>
      <c r="L29" s="28"/>
      <c r="M29" s="22">
        <v>-1909660</v>
      </c>
      <c r="N29" s="28"/>
      <c r="O29" s="28"/>
      <c r="P29" s="28"/>
      <c r="Q29" s="22">
        <v>-1763425</v>
      </c>
      <c r="R29" s="28"/>
      <c r="S29" s="28"/>
      <c r="T29" s="28"/>
      <c r="U29" s="22"/>
      <c r="V29" s="28"/>
      <c r="W29" s="28"/>
      <c r="X29" s="28"/>
      <c r="Y29" s="22">
        <v>-1492871</v>
      </c>
    </row>
    <row r="30" spans="1:25" ht="13.5">
      <c r="A30" s="3" t="s">
        <v>97</v>
      </c>
      <c r="B30" s="28"/>
      <c r="C30" s="28"/>
      <c r="D30" s="28"/>
      <c r="E30" s="22"/>
      <c r="F30" s="28"/>
      <c r="G30" s="28"/>
      <c r="H30" s="28"/>
      <c r="I30" s="22">
        <v>207152</v>
      </c>
      <c r="J30" s="28"/>
      <c r="K30" s="28"/>
      <c r="L30" s="28"/>
      <c r="M30" s="22">
        <v>192161</v>
      </c>
      <c r="N30" s="28"/>
      <c r="O30" s="28"/>
      <c r="P30" s="28"/>
      <c r="Q30" s="22">
        <v>192161</v>
      </c>
      <c r="R30" s="28"/>
      <c r="S30" s="28"/>
      <c r="T30" s="28"/>
      <c r="U30" s="22"/>
      <c r="V30" s="28"/>
      <c r="W30" s="28"/>
      <c r="X30" s="28"/>
      <c r="Y30" s="22">
        <v>182924</v>
      </c>
    </row>
    <row r="31" spans="1:25" ht="13.5">
      <c r="A31" s="4" t="s">
        <v>184</v>
      </c>
      <c r="B31" s="28"/>
      <c r="C31" s="28"/>
      <c r="D31" s="28"/>
      <c r="E31" s="22"/>
      <c r="F31" s="28"/>
      <c r="G31" s="28"/>
      <c r="H31" s="28"/>
      <c r="I31" s="22">
        <v>-187888</v>
      </c>
      <c r="J31" s="28"/>
      <c r="K31" s="28"/>
      <c r="L31" s="28"/>
      <c r="M31" s="22">
        <v>-174086</v>
      </c>
      <c r="N31" s="28"/>
      <c r="O31" s="28"/>
      <c r="P31" s="28"/>
      <c r="Q31" s="22">
        <v>-162389</v>
      </c>
      <c r="R31" s="28"/>
      <c r="S31" s="28"/>
      <c r="T31" s="28"/>
      <c r="U31" s="22"/>
      <c r="V31" s="28"/>
      <c r="W31" s="28"/>
      <c r="X31" s="28"/>
      <c r="Y31" s="22">
        <v>-154561</v>
      </c>
    </row>
    <row r="32" spans="1:25" ht="13.5">
      <c r="A32" s="4" t="s">
        <v>98</v>
      </c>
      <c r="B32" s="28"/>
      <c r="C32" s="28"/>
      <c r="D32" s="28"/>
      <c r="E32" s="22"/>
      <c r="F32" s="28"/>
      <c r="G32" s="28"/>
      <c r="H32" s="28"/>
      <c r="I32" s="22">
        <v>19264</v>
      </c>
      <c r="J32" s="28"/>
      <c r="K32" s="28"/>
      <c r="L32" s="28"/>
      <c r="M32" s="22">
        <v>18075</v>
      </c>
      <c r="N32" s="28"/>
      <c r="O32" s="28"/>
      <c r="P32" s="28"/>
      <c r="Q32" s="22">
        <v>29771</v>
      </c>
      <c r="R32" s="28"/>
      <c r="S32" s="28"/>
      <c r="T32" s="28"/>
      <c r="U32" s="22"/>
      <c r="V32" s="28"/>
      <c r="W32" s="28"/>
      <c r="X32" s="28"/>
      <c r="Y32" s="22">
        <v>28363</v>
      </c>
    </row>
    <row r="33" spans="1:25" ht="13.5">
      <c r="A33" s="3" t="s">
        <v>192</v>
      </c>
      <c r="B33" s="28"/>
      <c r="C33" s="28"/>
      <c r="D33" s="28"/>
      <c r="E33" s="22"/>
      <c r="F33" s="28"/>
      <c r="G33" s="28"/>
      <c r="H33" s="28"/>
      <c r="I33" s="22">
        <v>1043714</v>
      </c>
      <c r="J33" s="28"/>
      <c r="K33" s="28"/>
      <c r="L33" s="28"/>
      <c r="M33" s="22">
        <v>1093727</v>
      </c>
      <c r="N33" s="28"/>
      <c r="O33" s="28"/>
      <c r="P33" s="28"/>
      <c r="Q33" s="22">
        <v>1156866</v>
      </c>
      <c r="R33" s="28"/>
      <c r="S33" s="28"/>
      <c r="T33" s="28"/>
      <c r="U33" s="22"/>
      <c r="V33" s="28"/>
      <c r="W33" s="28"/>
      <c r="X33" s="28"/>
      <c r="Y33" s="22">
        <v>1325541</v>
      </c>
    </row>
    <row r="34" spans="1:25" ht="13.5">
      <c r="A34" s="4" t="s">
        <v>184</v>
      </c>
      <c r="B34" s="28"/>
      <c r="C34" s="28"/>
      <c r="D34" s="28"/>
      <c r="E34" s="22"/>
      <c r="F34" s="28"/>
      <c r="G34" s="28"/>
      <c r="H34" s="28"/>
      <c r="I34" s="22">
        <v>-905900</v>
      </c>
      <c r="J34" s="28"/>
      <c r="K34" s="28"/>
      <c r="L34" s="28"/>
      <c r="M34" s="22">
        <v>-960848</v>
      </c>
      <c r="N34" s="28"/>
      <c r="O34" s="28"/>
      <c r="P34" s="28"/>
      <c r="Q34" s="22">
        <v>-997982</v>
      </c>
      <c r="R34" s="28"/>
      <c r="S34" s="28"/>
      <c r="T34" s="28"/>
      <c r="U34" s="22"/>
      <c r="V34" s="28"/>
      <c r="W34" s="28"/>
      <c r="X34" s="28"/>
      <c r="Y34" s="22">
        <v>-1052712</v>
      </c>
    </row>
    <row r="35" spans="1:25" ht="13.5">
      <c r="A35" s="4" t="s">
        <v>193</v>
      </c>
      <c r="B35" s="28"/>
      <c r="C35" s="28"/>
      <c r="D35" s="28"/>
      <c r="E35" s="22"/>
      <c r="F35" s="28"/>
      <c r="G35" s="28"/>
      <c r="H35" s="28"/>
      <c r="I35" s="22">
        <v>137813</v>
      </c>
      <c r="J35" s="28"/>
      <c r="K35" s="28"/>
      <c r="L35" s="28"/>
      <c r="M35" s="22">
        <v>132878</v>
      </c>
      <c r="N35" s="28"/>
      <c r="O35" s="28"/>
      <c r="P35" s="28"/>
      <c r="Q35" s="22">
        <v>158884</v>
      </c>
      <c r="R35" s="28"/>
      <c r="S35" s="28"/>
      <c r="T35" s="28"/>
      <c r="U35" s="22"/>
      <c r="V35" s="28"/>
      <c r="W35" s="28"/>
      <c r="X35" s="28"/>
      <c r="Y35" s="22">
        <v>272828</v>
      </c>
    </row>
    <row r="36" spans="1:25" ht="13.5">
      <c r="A36" s="3" t="s">
        <v>196</v>
      </c>
      <c r="B36" s="28">
        <v>5364889</v>
      </c>
      <c r="C36" s="28">
        <v>5361254</v>
      </c>
      <c r="D36" s="28">
        <v>5360581</v>
      </c>
      <c r="E36" s="22">
        <v>5360581</v>
      </c>
      <c r="F36" s="28">
        <v>5360581</v>
      </c>
      <c r="G36" s="28">
        <v>5360583</v>
      </c>
      <c r="H36" s="28">
        <v>5358745</v>
      </c>
      <c r="I36" s="22">
        <v>5358745</v>
      </c>
      <c r="J36" s="28">
        <v>5358867</v>
      </c>
      <c r="K36" s="28">
        <v>5358867</v>
      </c>
      <c r="L36" s="28">
        <v>5346947</v>
      </c>
      <c r="M36" s="22">
        <v>5346341</v>
      </c>
      <c r="N36" s="28">
        <v>5342881</v>
      </c>
      <c r="O36" s="28">
        <v>5052918</v>
      </c>
      <c r="P36" s="28">
        <v>5052918</v>
      </c>
      <c r="Q36" s="22">
        <v>5144668</v>
      </c>
      <c r="R36" s="28">
        <v>5135416</v>
      </c>
      <c r="S36" s="28">
        <v>7137987</v>
      </c>
      <c r="T36" s="28">
        <v>7137987</v>
      </c>
      <c r="U36" s="22">
        <v>7137987</v>
      </c>
      <c r="V36" s="28">
        <v>7099987</v>
      </c>
      <c r="W36" s="28">
        <v>7099987</v>
      </c>
      <c r="X36" s="28">
        <v>5104382</v>
      </c>
      <c r="Y36" s="22">
        <v>4895754</v>
      </c>
    </row>
    <row r="37" spans="1:25" ht="13.5">
      <c r="A37" s="3" t="s">
        <v>199</v>
      </c>
      <c r="B37" s="28">
        <v>402276</v>
      </c>
      <c r="C37" s="28">
        <v>415471</v>
      </c>
      <c r="D37" s="28">
        <v>415490</v>
      </c>
      <c r="E37" s="22">
        <v>405156</v>
      </c>
      <c r="F37" s="28">
        <v>443419</v>
      </c>
      <c r="G37" s="28">
        <v>458857</v>
      </c>
      <c r="H37" s="28">
        <v>475524</v>
      </c>
      <c r="I37" s="22"/>
      <c r="J37" s="28">
        <v>256109</v>
      </c>
      <c r="K37" s="28">
        <v>237315</v>
      </c>
      <c r="L37" s="28">
        <v>230441</v>
      </c>
      <c r="M37" s="22"/>
      <c r="N37" s="28">
        <v>251563</v>
      </c>
      <c r="O37" s="28">
        <v>263653</v>
      </c>
      <c r="P37" s="28">
        <v>272393</v>
      </c>
      <c r="Q37" s="22"/>
      <c r="R37" s="28">
        <v>285311</v>
      </c>
      <c r="S37" s="28">
        <v>2326110</v>
      </c>
      <c r="T37" s="28">
        <v>1277635</v>
      </c>
      <c r="U37" s="22">
        <v>1260303</v>
      </c>
      <c r="V37" s="28">
        <v>718565</v>
      </c>
      <c r="W37" s="28">
        <v>698611</v>
      </c>
      <c r="X37" s="28">
        <v>358727</v>
      </c>
      <c r="Y37" s="22"/>
    </row>
    <row r="38" spans="1:25" ht="13.5">
      <c r="A38" s="3" t="s">
        <v>99</v>
      </c>
      <c r="B38" s="28"/>
      <c r="C38" s="28"/>
      <c r="D38" s="28"/>
      <c r="E38" s="22"/>
      <c r="F38" s="28"/>
      <c r="G38" s="28"/>
      <c r="H38" s="28"/>
      <c r="I38" s="22"/>
      <c r="J38" s="28"/>
      <c r="K38" s="28"/>
      <c r="L38" s="28"/>
      <c r="M38" s="22"/>
      <c r="N38" s="28"/>
      <c r="O38" s="28"/>
      <c r="P38" s="28"/>
      <c r="Q38" s="22"/>
      <c r="R38" s="28"/>
      <c r="S38" s="28"/>
      <c r="T38" s="28"/>
      <c r="U38" s="22"/>
      <c r="V38" s="28"/>
      <c r="W38" s="28"/>
      <c r="X38" s="28"/>
      <c r="Y38" s="22">
        <v>38287</v>
      </c>
    </row>
    <row r="39" spans="1:25" ht="13.5">
      <c r="A39" s="3" t="s">
        <v>200</v>
      </c>
      <c r="B39" s="28">
        <v>9045710</v>
      </c>
      <c r="C39" s="28">
        <v>9087735</v>
      </c>
      <c r="D39" s="28">
        <v>9126337</v>
      </c>
      <c r="E39" s="22">
        <v>9145041</v>
      </c>
      <c r="F39" s="28">
        <v>9226857</v>
      </c>
      <c r="G39" s="28">
        <v>9275681</v>
      </c>
      <c r="H39" s="28">
        <v>9327077</v>
      </c>
      <c r="I39" s="22">
        <v>9289027</v>
      </c>
      <c r="J39" s="28">
        <v>9169200</v>
      </c>
      <c r="K39" s="28">
        <v>9089349</v>
      </c>
      <c r="L39" s="28">
        <v>9099950</v>
      </c>
      <c r="M39" s="22">
        <v>9028444</v>
      </c>
      <c r="N39" s="28">
        <v>9080497</v>
      </c>
      <c r="O39" s="28">
        <v>8582170</v>
      </c>
      <c r="P39" s="28">
        <v>8613087</v>
      </c>
      <c r="Q39" s="22">
        <v>8770375</v>
      </c>
      <c r="R39" s="28">
        <v>8801672</v>
      </c>
      <c r="S39" s="28">
        <v>12900453</v>
      </c>
      <c r="T39" s="28">
        <v>11838939</v>
      </c>
      <c r="U39" s="22">
        <v>11853453</v>
      </c>
      <c r="V39" s="28">
        <v>11278482</v>
      </c>
      <c r="W39" s="28">
        <v>11253433</v>
      </c>
      <c r="X39" s="28">
        <v>8923354</v>
      </c>
      <c r="Y39" s="22">
        <v>8547416</v>
      </c>
    </row>
    <row r="40" spans="1:25" ht="13.5">
      <c r="A40" s="2" t="s">
        <v>207</v>
      </c>
      <c r="B40" s="28">
        <v>261729</v>
      </c>
      <c r="C40" s="28">
        <v>271431</v>
      </c>
      <c r="D40" s="28">
        <v>281151</v>
      </c>
      <c r="E40" s="22">
        <v>289019</v>
      </c>
      <c r="F40" s="28">
        <v>364161</v>
      </c>
      <c r="G40" s="28">
        <v>375389</v>
      </c>
      <c r="H40" s="28">
        <v>383395</v>
      </c>
      <c r="I40" s="22">
        <v>393295</v>
      </c>
      <c r="J40" s="28">
        <v>396345</v>
      </c>
      <c r="K40" s="28">
        <v>405568</v>
      </c>
      <c r="L40" s="28">
        <v>413508</v>
      </c>
      <c r="M40" s="22">
        <v>285403</v>
      </c>
      <c r="N40" s="28">
        <v>287893</v>
      </c>
      <c r="O40" s="28">
        <v>290399</v>
      </c>
      <c r="P40" s="28">
        <v>292959</v>
      </c>
      <c r="Q40" s="22">
        <v>295059</v>
      </c>
      <c r="R40" s="28">
        <v>297513</v>
      </c>
      <c r="S40" s="28">
        <v>661710</v>
      </c>
      <c r="T40" s="28">
        <v>664545</v>
      </c>
      <c r="U40" s="22">
        <v>666750</v>
      </c>
      <c r="V40" s="28">
        <v>669512</v>
      </c>
      <c r="W40" s="28">
        <v>670103</v>
      </c>
      <c r="X40" s="28">
        <v>310667</v>
      </c>
      <c r="Y40" s="22">
        <v>312773</v>
      </c>
    </row>
    <row r="41" spans="1:25" ht="13.5">
      <c r="A41" s="3" t="s">
        <v>208</v>
      </c>
      <c r="B41" s="28"/>
      <c r="C41" s="28"/>
      <c r="D41" s="28"/>
      <c r="E41" s="22"/>
      <c r="F41" s="28"/>
      <c r="G41" s="28"/>
      <c r="H41" s="28"/>
      <c r="I41" s="22">
        <v>462581</v>
      </c>
      <c r="J41" s="28"/>
      <c r="K41" s="28"/>
      <c r="L41" s="28"/>
      <c r="M41" s="22">
        <v>556191</v>
      </c>
      <c r="N41" s="28"/>
      <c r="O41" s="28"/>
      <c r="P41" s="28"/>
      <c r="Q41" s="22">
        <v>588487</v>
      </c>
      <c r="R41" s="28"/>
      <c r="S41" s="28"/>
      <c r="T41" s="28"/>
      <c r="U41" s="22"/>
      <c r="V41" s="28"/>
      <c r="W41" s="28"/>
      <c r="X41" s="28"/>
      <c r="Y41" s="22">
        <v>1231678</v>
      </c>
    </row>
    <row r="42" spans="1:25" ht="13.5">
      <c r="A42" s="3" t="s">
        <v>211</v>
      </c>
      <c r="B42" s="28"/>
      <c r="C42" s="28"/>
      <c r="D42" s="28"/>
      <c r="E42" s="22"/>
      <c r="F42" s="28"/>
      <c r="G42" s="28"/>
      <c r="H42" s="28"/>
      <c r="I42" s="22">
        <v>188766</v>
      </c>
      <c r="J42" s="28"/>
      <c r="K42" s="28"/>
      <c r="L42" s="28"/>
      <c r="M42" s="22">
        <v>219362</v>
      </c>
      <c r="N42" s="28"/>
      <c r="O42" s="28"/>
      <c r="P42" s="28"/>
      <c r="Q42" s="22">
        <v>279277</v>
      </c>
      <c r="R42" s="28"/>
      <c r="S42" s="28"/>
      <c r="T42" s="28"/>
      <c r="U42" s="22"/>
      <c r="V42" s="28"/>
      <c r="W42" s="28"/>
      <c r="X42" s="28"/>
      <c r="Y42" s="22">
        <v>340844</v>
      </c>
    </row>
    <row r="43" spans="1:25" ht="13.5">
      <c r="A43" s="3" t="s">
        <v>173</v>
      </c>
      <c r="B43" s="28"/>
      <c r="C43" s="28"/>
      <c r="D43" s="28"/>
      <c r="E43" s="22"/>
      <c r="F43" s="28"/>
      <c r="G43" s="28"/>
      <c r="H43" s="28"/>
      <c r="I43" s="22">
        <v>170764</v>
      </c>
      <c r="J43" s="28"/>
      <c r="K43" s="28"/>
      <c r="L43" s="28"/>
      <c r="M43" s="22">
        <v>271023</v>
      </c>
      <c r="N43" s="28"/>
      <c r="O43" s="28"/>
      <c r="P43" s="28"/>
      <c r="Q43" s="22">
        <v>302780</v>
      </c>
      <c r="R43" s="28"/>
      <c r="S43" s="28"/>
      <c r="T43" s="28"/>
      <c r="U43" s="22"/>
      <c r="V43" s="28"/>
      <c r="W43" s="28"/>
      <c r="X43" s="28"/>
      <c r="Y43" s="22">
        <v>100873</v>
      </c>
    </row>
    <row r="44" spans="1:25" ht="13.5">
      <c r="A44" s="3" t="s">
        <v>217</v>
      </c>
      <c r="B44" s="28"/>
      <c r="C44" s="28"/>
      <c r="D44" s="28"/>
      <c r="E44" s="22"/>
      <c r="F44" s="28"/>
      <c r="G44" s="28"/>
      <c r="H44" s="28"/>
      <c r="I44" s="22">
        <v>715014</v>
      </c>
      <c r="J44" s="28"/>
      <c r="K44" s="28"/>
      <c r="L44" s="28"/>
      <c r="M44" s="22">
        <v>647550</v>
      </c>
      <c r="N44" s="28"/>
      <c r="O44" s="28"/>
      <c r="P44" s="28"/>
      <c r="Q44" s="22">
        <v>745813</v>
      </c>
      <c r="R44" s="28"/>
      <c r="S44" s="28"/>
      <c r="T44" s="28"/>
      <c r="U44" s="22"/>
      <c r="V44" s="28"/>
      <c r="W44" s="28"/>
      <c r="X44" s="28"/>
      <c r="Y44" s="22">
        <v>784068</v>
      </c>
    </row>
    <row r="45" spans="1:25" ht="13.5">
      <c r="A45" s="3" t="s">
        <v>180</v>
      </c>
      <c r="B45" s="28">
        <v>2054708</v>
      </c>
      <c r="C45" s="28">
        <v>1594400</v>
      </c>
      <c r="D45" s="28">
        <v>1583863</v>
      </c>
      <c r="E45" s="22">
        <v>1702493</v>
      </c>
      <c r="F45" s="28">
        <v>1718300</v>
      </c>
      <c r="G45" s="28">
        <v>1701142</v>
      </c>
      <c r="H45" s="28">
        <v>1683171</v>
      </c>
      <c r="I45" s="22">
        <v>146727</v>
      </c>
      <c r="J45" s="28">
        <v>1832116</v>
      </c>
      <c r="K45" s="28">
        <v>1796120</v>
      </c>
      <c r="L45" s="28">
        <v>1843564</v>
      </c>
      <c r="M45" s="22">
        <v>136176</v>
      </c>
      <c r="N45" s="28">
        <v>2028741</v>
      </c>
      <c r="O45" s="28">
        <v>2015517</v>
      </c>
      <c r="P45" s="28">
        <v>2056394</v>
      </c>
      <c r="Q45" s="22">
        <v>254177</v>
      </c>
      <c r="R45" s="28">
        <v>2249401</v>
      </c>
      <c r="S45" s="28">
        <v>2266217</v>
      </c>
      <c r="T45" s="28">
        <v>2620278</v>
      </c>
      <c r="U45" s="22">
        <v>2338003</v>
      </c>
      <c r="V45" s="28">
        <v>2678865</v>
      </c>
      <c r="W45" s="28">
        <v>2718278</v>
      </c>
      <c r="X45" s="28">
        <v>2678795</v>
      </c>
      <c r="Y45" s="22">
        <v>284127</v>
      </c>
    </row>
    <row r="46" spans="1:25" ht="13.5">
      <c r="A46" s="3" t="s">
        <v>181</v>
      </c>
      <c r="B46" s="28">
        <v>-100648</v>
      </c>
      <c r="C46" s="28">
        <v>-103269</v>
      </c>
      <c r="D46" s="28">
        <v>-110379</v>
      </c>
      <c r="E46" s="22">
        <v>-113848</v>
      </c>
      <c r="F46" s="28">
        <v>-111848</v>
      </c>
      <c r="G46" s="28">
        <v>-115848</v>
      </c>
      <c r="H46" s="28">
        <v>-122115</v>
      </c>
      <c r="I46" s="22">
        <v>-128133</v>
      </c>
      <c r="J46" s="28">
        <v>-134133</v>
      </c>
      <c r="K46" s="28">
        <v>-140133</v>
      </c>
      <c r="L46" s="28">
        <v>-146142</v>
      </c>
      <c r="M46" s="22">
        <v>-153847</v>
      </c>
      <c r="N46" s="28">
        <v>-201379</v>
      </c>
      <c r="O46" s="28">
        <v>-208370</v>
      </c>
      <c r="P46" s="28">
        <v>-215870</v>
      </c>
      <c r="Q46" s="22">
        <v>-321887</v>
      </c>
      <c r="R46" s="28">
        <v>-329883</v>
      </c>
      <c r="S46" s="28">
        <v>-337295</v>
      </c>
      <c r="T46" s="28">
        <v>-344950</v>
      </c>
      <c r="U46" s="22">
        <v>-346462</v>
      </c>
      <c r="V46" s="28">
        <v>-332680</v>
      </c>
      <c r="W46" s="28">
        <v>-233674</v>
      </c>
      <c r="X46" s="28">
        <v>-210631</v>
      </c>
      <c r="Y46" s="22">
        <v>-331384</v>
      </c>
    </row>
    <row r="47" spans="1:25" ht="13.5">
      <c r="A47" s="3" t="s">
        <v>221</v>
      </c>
      <c r="B47" s="28">
        <v>1954060</v>
      </c>
      <c r="C47" s="28">
        <v>1491130</v>
      </c>
      <c r="D47" s="28">
        <v>1473483</v>
      </c>
      <c r="E47" s="22">
        <v>1588645</v>
      </c>
      <c r="F47" s="28">
        <v>1606451</v>
      </c>
      <c r="G47" s="28">
        <v>1585294</v>
      </c>
      <c r="H47" s="28">
        <v>1561056</v>
      </c>
      <c r="I47" s="22">
        <v>1555721</v>
      </c>
      <c r="J47" s="28">
        <v>1697983</v>
      </c>
      <c r="K47" s="28">
        <v>1655986</v>
      </c>
      <c r="L47" s="28">
        <v>1697421</v>
      </c>
      <c r="M47" s="22">
        <v>1676456</v>
      </c>
      <c r="N47" s="28">
        <v>1827361</v>
      </c>
      <c r="O47" s="28">
        <v>1807147</v>
      </c>
      <c r="P47" s="28">
        <v>1840524</v>
      </c>
      <c r="Q47" s="22">
        <v>1848649</v>
      </c>
      <c r="R47" s="28">
        <v>1919518</v>
      </c>
      <c r="S47" s="28">
        <v>1928922</v>
      </c>
      <c r="T47" s="28">
        <v>2275327</v>
      </c>
      <c r="U47" s="22">
        <v>1991540</v>
      </c>
      <c r="V47" s="28">
        <v>2346184</v>
      </c>
      <c r="W47" s="28">
        <v>2484604</v>
      </c>
      <c r="X47" s="28">
        <v>2468163</v>
      </c>
      <c r="Y47" s="22">
        <v>2410207</v>
      </c>
    </row>
    <row r="48" spans="1:25" ht="13.5">
      <c r="A48" s="2" t="s">
        <v>222</v>
      </c>
      <c r="B48" s="28">
        <v>11261501</v>
      </c>
      <c r="C48" s="28">
        <v>10850298</v>
      </c>
      <c r="D48" s="28">
        <v>10880972</v>
      </c>
      <c r="E48" s="22">
        <v>11022706</v>
      </c>
      <c r="F48" s="28">
        <v>11197470</v>
      </c>
      <c r="G48" s="28">
        <v>11236365</v>
      </c>
      <c r="H48" s="28">
        <v>11271529</v>
      </c>
      <c r="I48" s="22">
        <v>11238044</v>
      </c>
      <c r="J48" s="28">
        <v>11263529</v>
      </c>
      <c r="K48" s="28">
        <v>11150903</v>
      </c>
      <c r="L48" s="28">
        <v>11210880</v>
      </c>
      <c r="M48" s="22">
        <v>10990304</v>
      </c>
      <c r="N48" s="28">
        <v>11195752</v>
      </c>
      <c r="O48" s="28">
        <v>10679717</v>
      </c>
      <c r="P48" s="28">
        <v>10746571</v>
      </c>
      <c r="Q48" s="22">
        <v>10914084</v>
      </c>
      <c r="R48" s="28">
        <v>11018704</v>
      </c>
      <c r="S48" s="28">
        <v>15491086</v>
      </c>
      <c r="T48" s="28">
        <v>14778812</v>
      </c>
      <c r="U48" s="22">
        <v>14511744</v>
      </c>
      <c r="V48" s="28">
        <v>14294180</v>
      </c>
      <c r="W48" s="28">
        <v>14408141</v>
      </c>
      <c r="X48" s="28">
        <v>11702185</v>
      </c>
      <c r="Y48" s="22">
        <v>11270398</v>
      </c>
    </row>
    <row r="49" spans="1:25" ht="14.25" thickBot="1">
      <c r="A49" s="5" t="s">
        <v>224</v>
      </c>
      <c r="B49" s="29">
        <v>26628247</v>
      </c>
      <c r="C49" s="29">
        <v>26092955</v>
      </c>
      <c r="D49" s="29">
        <v>27686942</v>
      </c>
      <c r="E49" s="23">
        <v>27615494</v>
      </c>
      <c r="F49" s="29">
        <v>27163153</v>
      </c>
      <c r="G49" s="29">
        <v>26803027</v>
      </c>
      <c r="H49" s="29">
        <v>27000420</v>
      </c>
      <c r="I49" s="23">
        <v>26300956</v>
      </c>
      <c r="J49" s="29">
        <v>27611164</v>
      </c>
      <c r="K49" s="29">
        <v>27634418</v>
      </c>
      <c r="L49" s="29">
        <v>27349866</v>
      </c>
      <c r="M49" s="23">
        <v>27333386</v>
      </c>
      <c r="N49" s="29">
        <v>27507220</v>
      </c>
      <c r="O49" s="29">
        <v>27322841</v>
      </c>
      <c r="P49" s="29">
        <v>27283716</v>
      </c>
      <c r="Q49" s="23">
        <v>28318589</v>
      </c>
      <c r="R49" s="29">
        <v>27668138</v>
      </c>
      <c r="S49" s="29">
        <v>33428342</v>
      </c>
      <c r="T49" s="29">
        <v>32677121</v>
      </c>
      <c r="U49" s="23">
        <v>32435189</v>
      </c>
      <c r="V49" s="29">
        <v>30579986</v>
      </c>
      <c r="W49" s="29">
        <v>31190365</v>
      </c>
      <c r="X49" s="29">
        <v>30478972</v>
      </c>
      <c r="Y49" s="23">
        <v>30566879</v>
      </c>
    </row>
    <row r="50" spans="1:25" ht="14.25" thickTop="1">
      <c r="A50" s="2" t="s">
        <v>100</v>
      </c>
      <c r="B50" s="28">
        <v>1459604</v>
      </c>
      <c r="C50" s="28">
        <v>1330900</v>
      </c>
      <c r="D50" s="28">
        <v>1388273</v>
      </c>
      <c r="E50" s="22">
        <v>1375187</v>
      </c>
      <c r="F50" s="28">
        <v>1431578</v>
      </c>
      <c r="G50" s="28">
        <v>1417381</v>
      </c>
      <c r="H50" s="28">
        <v>1330052</v>
      </c>
      <c r="I50" s="22">
        <v>1525814</v>
      </c>
      <c r="J50" s="28">
        <v>1390942</v>
      </c>
      <c r="K50" s="28">
        <v>1305109</v>
      </c>
      <c r="L50" s="28">
        <v>1427239</v>
      </c>
      <c r="M50" s="22">
        <v>1292119</v>
      </c>
      <c r="N50" s="28">
        <v>1306582</v>
      </c>
      <c r="O50" s="28">
        <v>1206506</v>
      </c>
      <c r="P50" s="28">
        <v>1199896</v>
      </c>
      <c r="Q50" s="22">
        <v>1390478</v>
      </c>
      <c r="R50" s="28">
        <v>1340919</v>
      </c>
      <c r="S50" s="28">
        <v>1400751</v>
      </c>
      <c r="T50" s="28">
        <v>1355376</v>
      </c>
      <c r="U50" s="22">
        <v>1437307</v>
      </c>
      <c r="V50" s="28">
        <v>1512012</v>
      </c>
      <c r="W50" s="28">
        <v>1583337</v>
      </c>
      <c r="X50" s="28">
        <v>1913498</v>
      </c>
      <c r="Y50" s="22">
        <v>1627716</v>
      </c>
    </row>
    <row r="51" spans="1:25" ht="13.5">
      <c r="A51" s="2" t="s">
        <v>226</v>
      </c>
      <c r="B51" s="28">
        <v>2920000</v>
      </c>
      <c r="C51" s="28">
        <v>1960000</v>
      </c>
      <c r="D51" s="28">
        <v>2960000</v>
      </c>
      <c r="E51" s="22">
        <v>2400000</v>
      </c>
      <c r="F51" s="28">
        <v>3220000</v>
      </c>
      <c r="G51" s="28">
        <v>2400000</v>
      </c>
      <c r="H51" s="28">
        <v>2800000</v>
      </c>
      <c r="I51" s="22">
        <v>1700000</v>
      </c>
      <c r="J51" s="28">
        <v>3690000</v>
      </c>
      <c r="K51" s="28">
        <v>3260000</v>
      </c>
      <c r="L51" s="28">
        <v>2400000</v>
      </c>
      <c r="M51" s="22">
        <v>2700000</v>
      </c>
      <c r="N51" s="28">
        <v>4060000</v>
      </c>
      <c r="O51" s="28">
        <v>3560000</v>
      </c>
      <c r="P51" s="28">
        <v>3200000</v>
      </c>
      <c r="Q51" s="22">
        <v>3770000</v>
      </c>
      <c r="R51" s="28">
        <v>4430000</v>
      </c>
      <c r="S51" s="28">
        <v>5278000</v>
      </c>
      <c r="T51" s="28">
        <v>5180000</v>
      </c>
      <c r="U51" s="22">
        <v>4830000</v>
      </c>
      <c r="V51" s="28">
        <v>4940000</v>
      </c>
      <c r="W51" s="28">
        <v>4800000</v>
      </c>
      <c r="X51" s="28">
        <v>4100000</v>
      </c>
      <c r="Y51" s="22">
        <v>4000000</v>
      </c>
    </row>
    <row r="52" spans="1:25" ht="13.5">
      <c r="A52" s="2" t="s">
        <v>227</v>
      </c>
      <c r="B52" s="28">
        <v>90000</v>
      </c>
      <c r="C52" s="28">
        <v>120000</v>
      </c>
      <c r="D52" s="28">
        <v>170000</v>
      </c>
      <c r="E52" s="22">
        <v>170000</v>
      </c>
      <c r="F52" s="28">
        <v>220000</v>
      </c>
      <c r="G52" s="28">
        <v>220000</v>
      </c>
      <c r="H52" s="28">
        <v>220000</v>
      </c>
      <c r="I52" s="22">
        <v>220000</v>
      </c>
      <c r="J52" s="28">
        <v>220000</v>
      </c>
      <c r="K52" s="28">
        <v>220000</v>
      </c>
      <c r="L52" s="28">
        <v>220000</v>
      </c>
      <c r="M52" s="22">
        <v>220000</v>
      </c>
      <c r="N52" s="28">
        <v>220000</v>
      </c>
      <c r="O52" s="28">
        <v>220000</v>
      </c>
      <c r="P52" s="28">
        <v>232500</v>
      </c>
      <c r="Q52" s="22">
        <v>172500</v>
      </c>
      <c r="R52" s="28">
        <v>210000</v>
      </c>
      <c r="S52" s="28">
        <v>210000</v>
      </c>
      <c r="T52" s="28">
        <v>268200</v>
      </c>
      <c r="U52" s="22">
        <v>208200</v>
      </c>
      <c r="V52" s="28">
        <v>175000</v>
      </c>
      <c r="W52" s="28">
        <v>175000</v>
      </c>
      <c r="X52" s="28">
        <v>75000</v>
      </c>
      <c r="Y52" s="22">
        <v>75000</v>
      </c>
    </row>
    <row r="53" spans="1:25" ht="13.5">
      <c r="A53" s="2" t="s">
        <v>228</v>
      </c>
      <c r="B53" s="28">
        <v>2478164</v>
      </c>
      <c r="C53" s="28">
        <v>2498172</v>
      </c>
      <c r="D53" s="28">
        <v>2666135</v>
      </c>
      <c r="E53" s="22">
        <v>2833096</v>
      </c>
      <c r="F53" s="28">
        <v>2626463</v>
      </c>
      <c r="G53" s="28">
        <v>2754716</v>
      </c>
      <c r="H53" s="28">
        <v>2602412</v>
      </c>
      <c r="I53" s="22">
        <v>2635960</v>
      </c>
      <c r="J53" s="28">
        <v>2567920</v>
      </c>
      <c r="K53" s="28">
        <v>2551130</v>
      </c>
      <c r="L53" s="28">
        <v>2671807</v>
      </c>
      <c r="M53" s="22">
        <v>2580490</v>
      </c>
      <c r="N53" s="28">
        <v>2528802</v>
      </c>
      <c r="O53" s="28">
        <v>2791134</v>
      </c>
      <c r="P53" s="28">
        <v>3049585</v>
      </c>
      <c r="Q53" s="22">
        <v>3480334</v>
      </c>
      <c r="R53" s="28">
        <v>3520482</v>
      </c>
      <c r="S53" s="28">
        <v>3666712</v>
      </c>
      <c r="T53" s="28">
        <v>4149442</v>
      </c>
      <c r="U53" s="22">
        <v>4249342</v>
      </c>
      <c r="V53" s="28">
        <v>4385692</v>
      </c>
      <c r="W53" s="28">
        <v>4403092</v>
      </c>
      <c r="X53" s="28">
        <v>4383596</v>
      </c>
      <c r="Y53" s="22">
        <v>4330196</v>
      </c>
    </row>
    <row r="54" spans="1:25" ht="13.5">
      <c r="A54" s="2" t="s">
        <v>230</v>
      </c>
      <c r="B54" s="28"/>
      <c r="C54" s="28"/>
      <c r="D54" s="28"/>
      <c r="E54" s="22"/>
      <c r="F54" s="28"/>
      <c r="G54" s="28"/>
      <c r="H54" s="28"/>
      <c r="I54" s="22">
        <v>1139886</v>
      </c>
      <c r="J54" s="28"/>
      <c r="K54" s="28"/>
      <c r="L54" s="28"/>
      <c r="M54" s="22">
        <v>1027806</v>
      </c>
      <c r="N54" s="28"/>
      <c r="O54" s="28"/>
      <c r="P54" s="28"/>
      <c r="Q54" s="22">
        <v>1038490</v>
      </c>
      <c r="R54" s="28"/>
      <c r="S54" s="28"/>
      <c r="T54" s="28"/>
      <c r="U54" s="22"/>
      <c r="V54" s="28"/>
      <c r="W54" s="28"/>
      <c r="X54" s="28"/>
      <c r="Y54" s="22">
        <v>1092845</v>
      </c>
    </row>
    <row r="55" spans="1:25" ht="13.5">
      <c r="A55" s="2" t="s">
        <v>232</v>
      </c>
      <c r="B55" s="28">
        <v>258582</v>
      </c>
      <c r="C55" s="28">
        <v>296817</v>
      </c>
      <c r="D55" s="28">
        <v>53282</v>
      </c>
      <c r="E55" s="22">
        <v>272006</v>
      </c>
      <c r="F55" s="28">
        <v>216217</v>
      </c>
      <c r="G55" s="28">
        <v>191425</v>
      </c>
      <c r="H55" s="28">
        <v>69570</v>
      </c>
      <c r="I55" s="22">
        <v>56106</v>
      </c>
      <c r="J55" s="28">
        <v>151640</v>
      </c>
      <c r="K55" s="28">
        <v>204175</v>
      </c>
      <c r="L55" s="28">
        <v>41123</v>
      </c>
      <c r="M55" s="22">
        <v>201790</v>
      </c>
      <c r="N55" s="28">
        <v>88288</v>
      </c>
      <c r="O55" s="28">
        <v>87600</v>
      </c>
      <c r="P55" s="28">
        <v>57633</v>
      </c>
      <c r="Q55" s="22">
        <v>76441</v>
      </c>
      <c r="R55" s="28">
        <v>35727</v>
      </c>
      <c r="S55" s="28">
        <v>60865</v>
      </c>
      <c r="T55" s="28">
        <v>27025</v>
      </c>
      <c r="U55" s="22">
        <v>54144</v>
      </c>
      <c r="V55" s="28">
        <v>23978</v>
      </c>
      <c r="W55" s="28">
        <v>273341</v>
      </c>
      <c r="X55" s="28">
        <v>40200</v>
      </c>
      <c r="Y55" s="22">
        <v>466350</v>
      </c>
    </row>
    <row r="56" spans="1:25" ht="13.5">
      <c r="A56" s="2" t="s">
        <v>233</v>
      </c>
      <c r="B56" s="28"/>
      <c r="C56" s="28"/>
      <c r="D56" s="28"/>
      <c r="E56" s="22"/>
      <c r="F56" s="28"/>
      <c r="G56" s="28"/>
      <c r="H56" s="28"/>
      <c r="I56" s="22">
        <v>108669</v>
      </c>
      <c r="J56" s="28"/>
      <c r="K56" s="28"/>
      <c r="L56" s="28"/>
      <c r="M56" s="22">
        <v>68601</v>
      </c>
      <c r="N56" s="28"/>
      <c r="O56" s="28"/>
      <c r="P56" s="28"/>
      <c r="Q56" s="22">
        <v>136758</v>
      </c>
      <c r="R56" s="28"/>
      <c r="S56" s="28"/>
      <c r="T56" s="28"/>
      <c r="U56" s="22"/>
      <c r="V56" s="28"/>
      <c r="W56" s="28"/>
      <c r="X56" s="28"/>
      <c r="Y56" s="22">
        <v>160567</v>
      </c>
    </row>
    <row r="57" spans="1:25" ht="13.5">
      <c r="A57" s="2" t="s">
        <v>235</v>
      </c>
      <c r="B57" s="28"/>
      <c r="C57" s="28"/>
      <c r="D57" s="28"/>
      <c r="E57" s="22"/>
      <c r="F57" s="28"/>
      <c r="G57" s="28"/>
      <c r="H57" s="28"/>
      <c r="I57" s="22"/>
      <c r="J57" s="28"/>
      <c r="K57" s="28"/>
      <c r="L57" s="28"/>
      <c r="M57" s="22"/>
      <c r="N57" s="28">
        <v>192291</v>
      </c>
      <c r="O57" s="28">
        <v>216598</v>
      </c>
      <c r="P57" s="28"/>
      <c r="Q57" s="22"/>
      <c r="R57" s="28"/>
      <c r="S57" s="28">
        <v>4763889</v>
      </c>
      <c r="T57" s="28"/>
      <c r="U57" s="22"/>
      <c r="V57" s="28"/>
      <c r="W57" s="28"/>
      <c r="X57" s="28"/>
      <c r="Y57" s="22"/>
    </row>
    <row r="58" spans="1:25" ht="13.5">
      <c r="A58" s="2" t="s">
        <v>238</v>
      </c>
      <c r="B58" s="28">
        <v>91655</v>
      </c>
      <c r="C58" s="28">
        <v>227689</v>
      </c>
      <c r="D58" s="28">
        <v>91006</v>
      </c>
      <c r="E58" s="22">
        <v>226998</v>
      </c>
      <c r="F58" s="28">
        <v>94023</v>
      </c>
      <c r="G58" s="28">
        <v>231434</v>
      </c>
      <c r="H58" s="28">
        <v>92337</v>
      </c>
      <c r="I58" s="22">
        <v>241196</v>
      </c>
      <c r="J58" s="28">
        <v>88208</v>
      </c>
      <c r="K58" s="28">
        <v>222747</v>
      </c>
      <c r="L58" s="28">
        <v>88838</v>
      </c>
      <c r="M58" s="22">
        <v>213559</v>
      </c>
      <c r="N58" s="28">
        <v>89796</v>
      </c>
      <c r="O58" s="28">
        <v>240435</v>
      </c>
      <c r="P58" s="28">
        <v>94470</v>
      </c>
      <c r="Q58" s="22">
        <v>245014</v>
      </c>
      <c r="R58" s="28">
        <v>96771</v>
      </c>
      <c r="S58" s="28">
        <v>262401</v>
      </c>
      <c r="T58" s="28">
        <v>97100</v>
      </c>
      <c r="U58" s="22">
        <v>267065</v>
      </c>
      <c r="V58" s="28">
        <v>105452</v>
      </c>
      <c r="W58" s="28">
        <v>262989</v>
      </c>
      <c r="X58" s="28">
        <v>107503</v>
      </c>
      <c r="Y58" s="22">
        <v>264671</v>
      </c>
    </row>
    <row r="59" spans="1:25" ht="13.5">
      <c r="A59" s="2" t="s">
        <v>206</v>
      </c>
      <c r="B59" s="28">
        <v>1998099</v>
      </c>
      <c r="C59" s="28">
        <v>1978077</v>
      </c>
      <c r="D59" s="28">
        <v>2590011</v>
      </c>
      <c r="E59" s="22">
        <v>2022701</v>
      </c>
      <c r="F59" s="28">
        <v>1957494</v>
      </c>
      <c r="G59" s="28">
        <v>1925905</v>
      </c>
      <c r="H59" s="28">
        <v>2245888</v>
      </c>
      <c r="I59" s="22">
        <v>494200</v>
      </c>
      <c r="J59" s="28">
        <v>1992698</v>
      </c>
      <c r="K59" s="28">
        <v>1822354</v>
      </c>
      <c r="L59" s="28">
        <v>2183847</v>
      </c>
      <c r="M59" s="22">
        <v>453999</v>
      </c>
      <c r="N59" s="28">
        <v>1531444</v>
      </c>
      <c r="O59" s="28">
        <v>1529462</v>
      </c>
      <c r="P59" s="28">
        <v>2074103</v>
      </c>
      <c r="Q59" s="22">
        <v>542714</v>
      </c>
      <c r="R59" s="28">
        <v>1923110</v>
      </c>
      <c r="S59" s="28">
        <v>1662655</v>
      </c>
      <c r="T59" s="28">
        <v>2232263</v>
      </c>
      <c r="U59" s="22">
        <v>2416495</v>
      </c>
      <c r="V59" s="28">
        <v>1979976</v>
      </c>
      <c r="W59" s="28">
        <v>1913519</v>
      </c>
      <c r="X59" s="28">
        <v>2347982</v>
      </c>
      <c r="Y59" s="22">
        <v>750780</v>
      </c>
    </row>
    <row r="60" spans="1:25" ht="13.5">
      <c r="A60" s="2" t="s">
        <v>241</v>
      </c>
      <c r="B60" s="28">
        <v>9296105</v>
      </c>
      <c r="C60" s="28">
        <v>8411656</v>
      </c>
      <c r="D60" s="28">
        <v>9918709</v>
      </c>
      <c r="E60" s="22">
        <v>9299989</v>
      </c>
      <c r="F60" s="28">
        <v>9765776</v>
      </c>
      <c r="G60" s="28">
        <v>9140864</v>
      </c>
      <c r="H60" s="28">
        <v>9360261</v>
      </c>
      <c r="I60" s="22">
        <v>8247843</v>
      </c>
      <c r="J60" s="28">
        <v>10101410</v>
      </c>
      <c r="K60" s="28">
        <v>9585516</v>
      </c>
      <c r="L60" s="28">
        <v>9032856</v>
      </c>
      <c r="M60" s="22">
        <v>8862570</v>
      </c>
      <c r="N60" s="28">
        <v>10017205</v>
      </c>
      <c r="O60" s="28">
        <v>9851736</v>
      </c>
      <c r="P60" s="28">
        <v>9908189</v>
      </c>
      <c r="Q60" s="22">
        <v>10942665</v>
      </c>
      <c r="R60" s="28">
        <v>11557011</v>
      </c>
      <c r="S60" s="28">
        <v>17305274</v>
      </c>
      <c r="T60" s="28">
        <v>13309408</v>
      </c>
      <c r="U60" s="22">
        <v>13462555</v>
      </c>
      <c r="V60" s="28">
        <v>13122111</v>
      </c>
      <c r="W60" s="28">
        <v>13411279</v>
      </c>
      <c r="X60" s="28">
        <v>12967780</v>
      </c>
      <c r="Y60" s="22">
        <v>12768126</v>
      </c>
    </row>
    <row r="61" spans="1:25" ht="13.5">
      <c r="A61" s="2" t="s">
        <v>242</v>
      </c>
      <c r="B61" s="28">
        <v>30000</v>
      </c>
      <c r="C61" s="28">
        <v>60000</v>
      </c>
      <c r="D61" s="28">
        <v>60000</v>
      </c>
      <c r="E61" s="22">
        <v>120000</v>
      </c>
      <c r="F61" s="28">
        <v>120000</v>
      </c>
      <c r="G61" s="28">
        <v>180000</v>
      </c>
      <c r="H61" s="28">
        <v>230000</v>
      </c>
      <c r="I61" s="22">
        <v>290000</v>
      </c>
      <c r="J61" s="28">
        <v>340000</v>
      </c>
      <c r="K61" s="28">
        <v>400000</v>
      </c>
      <c r="L61" s="28">
        <v>450000</v>
      </c>
      <c r="M61" s="22">
        <v>510000</v>
      </c>
      <c r="N61" s="28">
        <v>560000</v>
      </c>
      <c r="O61" s="28">
        <v>620000</v>
      </c>
      <c r="P61" s="28">
        <v>670000</v>
      </c>
      <c r="Q61" s="22">
        <v>460000</v>
      </c>
      <c r="R61" s="28">
        <v>510000</v>
      </c>
      <c r="S61" s="28">
        <v>540000</v>
      </c>
      <c r="T61" s="28">
        <v>1069300</v>
      </c>
      <c r="U61" s="22">
        <v>829300</v>
      </c>
      <c r="V61" s="28">
        <v>450000</v>
      </c>
      <c r="W61" s="28">
        <v>450000</v>
      </c>
      <c r="X61" s="28">
        <v>87500</v>
      </c>
      <c r="Y61" s="22">
        <v>87500</v>
      </c>
    </row>
    <row r="62" spans="1:25" ht="13.5">
      <c r="A62" s="2" t="s">
        <v>243</v>
      </c>
      <c r="B62" s="28">
        <v>3310789</v>
      </c>
      <c r="C62" s="28">
        <v>3678201</v>
      </c>
      <c r="D62" s="28">
        <v>4034786</v>
      </c>
      <c r="E62" s="22">
        <v>4607883</v>
      </c>
      <c r="F62" s="28">
        <v>3890802</v>
      </c>
      <c r="G62" s="28">
        <v>4226033</v>
      </c>
      <c r="H62" s="28">
        <v>4305432</v>
      </c>
      <c r="I62" s="22">
        <v>4890624</v>
      </c>
      <c r="J62" s="28">
        <v>4286544</v>
      </c>
      <c r="K62" s="28">
        <v>4814804</v>
      </c>
      <c r="L62" s="28">
        <v>5146018</v>
      </c>
      <c r="M62" s="22">
        <v>5270506</v>
      </c>
      <c r="N62" s="28">
        <v>4178461</v>
      </c>
      <c r="O62" s="28">
        <v>4276836</v>
      </c>
      <c r="P62" s="28">
        <v>4258995</v>
      </c>
      <c r="Q62" s="22">
        <v>4569564</v>
      </c>
      <c r="R62" s="28">
        <v>3028530</v>
      </c>
      <c r="S62" s="28">
        <v>3342682</v>
      </c>
      <c r="T62" s="28">
        <v>6174130</v>
      </c>
      <c r="U62" s="22">
        <v>6170778</v>
      </c>
      <c r="V62" s="28">
        <v>4895862</v>
      </c>
      <c r="W62" s="28">
        <v>5203794</v>
      </c>
      <c r="X62" s="28">
        <v>5452005</v>
      </c>
      <c r="Y62" s="22">
        <v>5880454</v>
      </c>
    </row>
    <row r="63" spans="1:25" ht="13.5">
      <c r="A63" s="2" t="s">
        <v>101</v>
      </c>
      <c r="B63" s="28"/>
      <c r="C63" s="28"/>
      <c r="D63" s="28"/>
      <c r="E63" s="22"/>
      <c r="F63" s="28"/>
      <c r="G63" s="28"/>
      <c r="H63" s="28"/>
      <c r="I63" s="22"/>
      <c r="J63" s="28"/>
      <c r="K63" s="28"/>
      <c r="L63" s="28"/>
      <c r="M63" s="22"/>
      <c r="N63" s="28">
        <v>1211</v>
      </c>
      <c r="O63" s="28">
        <v>2423</v>
      </c>
      <c r="P63" s="28">
        <v>3635</v>
      </c>
      <c r="Q63" s="22">
        <v>4847</v>
      </c>
      <c r="R63" s="28">
        <v>6059</v>
      </c>
      <c r="S63" s="28">
        <v>7271</v>
      </c>
      <c r="T63" s="28">
        <v>8483</v>
      </c>
      <c r="U63" s="22">
        <v>9695</v>
      </c>
      <c r="V63" s="28">
        <v>10907</v>
      </c>
      <c r="W63" s="28">
        <v>12119</v>
      </c>
      <c r="X63" s="28">
        <v>13331</v>
      </c>
      <c r="Y63" s="22">
        <v>14543</v>
      </c>
    </row>
    <row r="64" spans="1:25" ht="13.5">
      <c r="A64" s="2" t="s">
        <v>239</v>
      </c>
      <c r="B64" s="28"/>
      <c r="C64" s="28"/>
      <c r="D64" s="28"/>
      <c r="E64" s="22"/>
      <c r="F64" s="28"/>
      <c r="G64" s="28"/>
      <c r="H64" s="28"/>
      <c r="I64" s="22">
        <v>93814</v>
      </c>
      <c r="J64" s="28"/>
      <c r="K64" s="28"/>
      <c r="L64" s="28"/>
      <c r="M64" s="22">
        <v>82833</v>
      </c>
      <c r="N64" s="28"/>
      <c r="O64" s="28"/>
      <c r="P64" s="28"/>
      <c r="Q64" s="22"/>
      <c r="R64" s="28"/>
      <c r="S64" s="28"/>
      <c r="T64" s="28"/>
      <c r="U64" s="22"/>
      <c r="V64" s="28"/>
      <c r="W64" s="28"/>
      <c r="X64" s="28"/>
      <c r="Y64" s="22"/>
    </row>
    <row r="65" spans="1:25" ht="13.5">
      <c r="A65" s="2" t="s">
        <v>234</v>
      </c>
      <c r="B65" s="28"/>
      <c r="C65" s="28"/>
      <c r="D65" s="28"/>
      <c r="E65" s="22"/>
      <c r="F65" s="28"/>
      <c r="G65" s="28"/>
      <c r="H65" s="28"/>
      <c r="I65" s="22"/>
      <c r="J65" s="28"/>
      <c r="K65" s="28"/>
      <c r="L65" s="28"/>
      <c r="M65" s="22"/>
      <c r="N65" s="28"/>
      <c r="O65" s="28"/>
      <c r="P65" s="28"/>
      <c r="Q65" s="22"/>
      <c r="R65" s="28"/>
      <c r="S65" s="28"/>
      <c r="T65" s="28"/>
      <c r="U65" s="22"/>
      <c r="V65" s="28"/>
      <c r="W65" s="28"/>
      <c r="X65" s="28"/>
      <c r="Y65" s="22"/>
    </row>
    <row r="66" spans="1:25" ht="13.5">
      <c r="A66" s="2" t="s">
        <v>245</v>
      </c>
      <c r="B66" s="28">
        <v>500163</v>
      </c>
      <c r="C66" s="28">
        <v>493518</v>
      </c>
      <c r="D66" s="28">
        <v>491121</v>
      </c>
      <c r="E66" s="22">
        <v>487654</v>
      </c>
      <c r="F66" s="28">
        <v>472722</v>
      </c>
      <c r="G66" s="28">
        <v>466064</v>
      </c>
      <c r="H66" s="28">
        <v>453425</v>
      </c>
      <c r="I66" s="22">
        <v>428568</v>
      </c>
      <c r="J66" s="28">
        <v>428696</v>
      </c>
      <c r="K66" s="28">
        <v>429718</v>
      </c>
      <c r="L66" s="28">
        <v>424035</v>
      </c>
      <c r="M66" s="22">
        <v>418283</v>
      </c>
      <c r="N66" s="28">
        <v>411473</v>
      </c>
      <c r="O66" s="28">
        <v>403640</v>
      </c>
      <c r="P66" s="28">
        <v>392370</v>
      </c>
      <c r="Q66" s="22">
        <v>383194</v>
      </c>
      <c r="R66" s="28">
        <v>379743</v>
      </c>
      <c r="S66" s="28">
        <v>375532</v>
      </c>
      <c r="T66" s="28">
        <v>372720</v>
      </c>
      <c r="U66" s="22">
        <v>366346</v>
      </c>
      <c r="V66" s="28">
        <v>364407</v>
      </c>
      <c r="W66" s="28">
        <v>361847</v>
      </c>
      <c r="X66" s="28">
        <v>357334</v>
      </c>
      <c r="Y66" s="22">
        <v>352182</v>
      </c>
    </row>
    <row r="67" spans="1:25" ht="13.5">
      <c r="A67" s="2" t="s">
        <v>247</v>
      </c>
      <c r="B67" s="28">
        <v>227545</v>
      </c>
      <c r="C67" s="28">
        <v>226108</v>
      </c>
      <c r="D67" s="28">
        <v>224085</v>
      </c>
      <c r="E67" s="22">
        <v>225474</v>
      </c>
      <c r="F67" s="28">
        <v>224623</v>
      </c>
      <c r="G67" s="28">
        <v>223772</v>
      </c>
      <c r="H67" s="28">
        <v>222920</v>
      </c>
      <c r="I67" s="22">
        <v>223544</v>
      </c>
      <c r="J67" s="28">
        <v>222552</v>
      </c>
      <c r="K67" s="28">
        <v>221560</v>
      </c>
      <c r="L67" s="28">
        <v>220569</v>
      </c>
      <c r="M67" s="22">
        <v>227260</v>
      </c>
      <c r="N67" s="28">
        <v>225692</v>
      </c>
      <c r="O67" s="28">
        <v>224124</v>
      </c>
      <c r="P67" s="28">
        <v>222468</v>
      </c>
      <c r="Q67" s="22">
        <v>220989</v>
      </c>
      <c r="R67" s="28">
        <v>220795</v>
      </c>
      <c r="S67" s="28">
        <v>220602</v>
      </c>
      <c r="T67" s="28">
        <v>221134</v>
      </c>
      <c r="U67" s="22">
        <v>223065</v>
      </c>
      <c r="V67" s="28">
        <v>222183</v>
      </c>
      <c r="W67" s="28">
        <v>221300</v>
      </c>
      <c r="X67" s="28">
        <v>220749</v>
      </c>
      <c r="Y67" s="22">
        <v>219842</v>
      </c>
    </row>
    <row r="68" spans="1:25" ht="13.5">
      <c r="A68" s="2" t="s">
        <v>102</v>
      </c>
      <c r="B68" s="28">
        <v>1113847</v>
      </c>
      <c r="C68" s="28">
        <v>1126320</v>
      </c>
      <c r="D68" s="28">
        <v>1181543</v>
      </c>
      <c r="E68" s="22">
        <v>1119837</v>
      </c>
      <c r="F68" s="28">
        <v>913978</v>
      </c>
      <c r="G68" s="28">
        <v>919234</v>
      </c>
      <c r="H68" s="28">
        <v>952974</v>
      </c>
      <c r="I68" s="22">
        <v>310590</v>
      </c>
      <c r="J68" s="28">
        <v>639932</v>
      </c>
      <c r="K68" s="28">
        <v>645024</v>
      </c>
      <c r="L68" s="28">
        <v>668578</v>
      </c>
      <c r="M68" s="22">
        <v>316996</v>
      </c>
      <c r="N68" s="28">
        <v>562063</v>
      </c>
      <c r="O68" s="28">
        <v>549276</v>
      </c>
      <c r="P68" s="28">
        <v>594449</v>
      </c>
      <c r="Q68" s="22">
        <v>366447</v>
      </c>
      <c r="R68" s="28">
        <v>529450</v>
      </c>
      <c r="S68" s="28">
        <v>498327</v>
      </c>
      <c r="T68" s="28">
        <v>593738</v>
      </c>
      <c r="U68" s="22">
        <v>513430</v>
      </c>
      <c r="V68" s="28">
        <v>546054</v>
      </c>
      <c r="W68" s="28">
        <v>517466</v>
      </c>
      <c r="X68" s="28">
        <v>483446</v>
      </c>
      <c r="Y68" s="22">
        <v>276464</v>
      </c>
    </row>
    <row r="69" spans="1:25" ht="13.5">
      <c r="A69" s="2" t="s">
        <v>249</v>
      </c>
      <c r="B69" s="28">
        <v>5182345</v>
      </c>
      <c r="C69" s="28">
        <v>5584149</v>
      </c>
      <c r="D69" s="28">
        <v>5991536</v>
      </c>
      <c r="E69" s="22">
        <v>6560849</v>
      </c>
      <c r="F69" s="28">
        <v>5622126</v>
      </c>
      <c r="G69" s="28">
        <v>6015104</v>
      </c>
      <c r="H69" s="28">
        <v>6164753</v>
      </c>
      <c r="I69" s="22">
        <v>6640875</v>
      </c>
      <c r="J69" s="28">
        <v>5917726</v>
      </c>
      <c r="K69" s="28">
        <v>6511107</v>
      </c>
      <c r="L69" s="28">
        <v>6909201</v>
      </c>
      <c r="M69" s="22">
        <v>7093385</v>
      </c>
      <c r="N69" s="28">
        <v>5938902</v>
      </c>
      <c r="O69" s="28">
        <v>6076301</v>
      </c>
      <c r="P69" s="28">
        <v>6141919</v>
      </c>
      <c r="Q69" s="22">
        <v>6191810</v>
      </c>
      <c r="R69" s="28">
        <v>4674579</v>
      </c>
      <c r="S69" s="28">
        <v>4984417</v>
      </c>
      <c r="T69" s="28">
        <v>8439506</v>
      </c>
      <c r="U69" s="22">
        <v>8112616</v>
      </c>
      <c r="V69" s="28">
        <v>6489415</v>
      </c>
      <c r="W69" s="28">
        <v>6766528</v>
      </c>
      <c r="X69" s="28">
        <v>6614366</v>
      </c>
      <c r="Y69" s="22">
        <v>6830986</v>
      </c>
    </row>
    <row r="70" spans="1:25" ht="14.25" thickBot="1">
      <c r="A70" s="5" t="s">
        <v>103</v>
      </c>
      <c r="B70" s="29">
        <v>14478451</v>
      </c>
      <c r="C70" s="29">
        <v>13995805</v>
      </c>
      <c r="D70" s="29">
        <v>15910246</v>
      </c>
      <c r="E70" s="23">
        <v>15860839</v>
      </c>
      <c r="F70" s="29">
        <v>15387902</v>
      </c>
      <c r="G70" s="29">
        <v>15155968</v>
      </c>
      <c r="H70" s="29">
        <v>15525014</v>
      </c>
      <c r="I70" s="23">
        <v>14888718</v>
      </c>
      <c r="J70" s="29">
        <v>16019137</v>
      </c>
      <c r="K70" s="29">
        <v>16096624</v>
      </c>
      <c r="L70" s="29">
        <v>15942057</v>
      </c>
      <c r="M70" s="23">
        <v>15955956</v>
      </c>
      <c r="N70" s="29">
        <v>15956108</v>
      </c>
      <c r="O70" s="29">
        <v>15928037</v>
      </c>
      <c r="P70" s="29">
        <v>16050108</v>
      </c>
      <c r="Q70" s="23">
        <v>17134476</v>
      </c>
      <c r="R70" s="29">
        <v>16231590</v>
      </c>
      <c r="S70" s="29">
        <v>22289691</v>
      </c>
      <c r="T70" s="29">
        <v>21748914</v>
      </c>
      <c r="U70" s="23">
        <v>21575172</v>
      </c>
      <c r="V70" s="29">
        <v>19611526</v>
      </c>
      <c r="W70" s="29">
        <v>20177807</v>
      </c>
      <c r="X70" s="29">
        <v>19582147</v>
      </c>
      <c r="Y70" s="23">
        <v>19599112</v>
      </c>
    </row>
    <row r="71" spans="1:25" ht="14.25" thickTop="1">
      <c r="A71" s="2" t="s">
        <v>251</v>
      </c>
      <c r="B71" s="28">
        <v>1808800</v>
      </c>
      <c r="C71" s="28">
        <v>1808800</v>
      </c>
      <c r="D71" s="28">
        <v>1808800</v>
      </c>
      <c r="E71" s="22">
        <v>1808800</v>
      </c>
      <c r="F71" s="28">
        <v>1808800</v>
      </c>
      <c r="G71" s="28">
        <v>1808800</v>
      </c>
      <c r="H71" s="28">
        <v>1808800</v>
      </c>
      <c r="I71" s="22">
        <v>1808800</v>
      </c>
      <c r="J71" s="28">
        <v>1808800</v>
      </c>
      <c r="K71" s="28">
        <v>1808800</v>
      </c>
      <c r="L71" s="28">
        <v>1808800</v>
      </c>
      <c r="M71" s="22">
        <v>1808800</v>
      </c>
      <c r="N71" s="28">
        <v>1808800</v>
      </c>
      <c r="O71" s="28">
        <v>1808800</v>
      </c>
      <c r="P71" s="28">
        <v>1808800</v>
      </c>
      <c r="Q71" s="22">
        <v>1808800</v>
      </c>
      <c r="R71" s="28">
        <v>1808800</v>
      </c>
      <c r="S71" s="28">
        <v>1808800</v>
      </c>
      <c r="T71" s="28">
        <v>1808800</v>
      </c>
      <c r="U71" s="22">
        <v>1808800</v>
      </c>
      <c r="V71" s="28">
        <v>1808800</v>
      </c>
      <c r="W71" s="28">
        <v>1808800</v>
      </c>
      <c r="X71" s="28">
        <v>1808800</v>
      </c>
      <c r="Y71" s="22">
        <v>1808800</v>
      </c>
    </row>
    <row r="72" spans="1:25" ht="13.5">
      <c r="A72" s="2" t="s">
        <v>104</v>
      </c>
      <c r="B72" s="28">
        <v>1852220</v>
      </c>
      <c r="C72" s="28">
        <v>1852220</v>
      </c>
      <c r="D72" s="28">
        <v>1852220</v>
      </c>
      <c r="E72" s="22">
        <v>1852220</v>
      </c>
      <c r="F72" s="28">
        <v>1852220</v>
      </c>
      <c r="G72" s="28">
        <v>1852220</v>
      </c>
      <c r="H72" s="28">
        <v>1852220</v>
      </c>
      <c r="I72" s="22">
        <v>1852220</v>
      </c>
      <c r="J72" s="28">
        <v>1852220</v>
      </c>
      <c r="K72" s="28">
        <v>1852220</v>
      </c>
      <c r="L72" s="28">
        <v>1852220</v>
      </c>
      <c r="M72" s="22">
        <v>1852220</v>
      </c>
      <c r="N72" s="28">
        <v>1852220</v>
      </c>
      <c r="O72" s="28">
        <v>1852220</v>
      </c>
      <c r="P72" s="28">
        <v>1852220</v>
      </c>
      <c r="Q72" s="22">
        <v>1852220</v>
      </c>
      <c r="R72" s="28">
        <v>1852220</v>
      </c>
      <c r="S72" s="28">
        <v>1852220</v>
      </c>
      <c r="T72" s="28">
        <v>1852220</v>
      </c>
      <c r="U72" s="22">
        <v>1852220</v>
      </c>
      <c r="V72" s="28">
        <v>1852220</v>
      </c>
      <c r="W72" s="28">
        <v>1852220</v>
      </c>
      <c r="X72" s="28">
        <v>1852220</v>
      </c>
      <c r="Y72" s="22">
        <v>1852220</v>
      </c>
    </row>
    <row r="73" spans="1:25" ht="13.5">
      <c r="A73" s="2" t="s">
        <v>257</v>
      </c>
      <c r="B73" s="28">
        <v>8496663</v>
      </c>
      <c r="C73" s="28">
        <v>8446602</v>
      </c>
      <c r="D73" s="28">
        <v>8145650</v>
      </c>
      <c r="E73" s="22">
        <v>8106385</v>
      </c>
      <c r="F73" s="28">
        <v>8174935</v>
      </c>
      <c r="G73" s="28">
        <v>8055828</v>
      </c>
      <c r="H73" s="28">
        <v>7889704</v>
      </c>
      <c r="I73" s="22">
        <v>7817984</v>
      </c>
      <c r="J73" s="28">
        <v>8015675</v>
      </c>
      <c r="K73" s="28">
        <v>7949002</v>
      </c>
      <c r="L73" s="28">
        <v>7809610</v>
      </c>
      <c r="M73" s="22">
        <v>7712208</v>
      </c>
      <c r="N73" s="28">
        <v>7866961</v>
      </c>
      <c r="O73" s="28">
        <v>7721816</v>
      </c>
      <c r="P73" s="28">
        <v>7556450</v>
      </c>
      <c r="Q73" s="22">
        <v>7504242</v>
      </c>
      <c r="R73" s="28">
        <v>7777289</v>
      </c>
      <c r="S73" s="28">
        <v>7462411</v>
      </c>
      <c r="T73" s="28">
        <v>7246240</v>
      </c>
      <c r="U73" s="22">
        <v>7208730</v>
      </c>
      <c r="V73" s="28">
        <v>7277699</v>
      </c>
      <c r="W73" s="28">
        <v>7301268</v>
      </c>
      <c r="X73" s="28">
        <v>7120289</v>
      </c>
      <c r="Y73" s="22">
        <v>7186028</v>
      </c>
    </row>
    <row r="74" spans="1:25" ht="13.5">
      <c r="A74" s="2" t="s">
        <v>258</v>
      </c>
      <c r="B74" s="28">
        <v>-78463</v>
      </c>
      <c r="C74" s="28">
        <v>-78463</v>
      </c>
      <c r="D74" s="28">
        <v>-78463</v>
      </c>
      <c r="E74" s="22">
        <v>-78463</v>
      </c>
      <c r="F74" s="28">
        <v>-78463</v>
      </c>
      <c r="G74" s="28">
        <v>-78463</v>
      </c>
      <c r="H74" s="28">
        <v>-78463</v>
      </c>
      <c r="I74" s="22">
        <v>-78449</v>
      </c>
      <c r="J74" s="28">
        <v>-78435</v>
      </c>
      <c r="K74" s="28">
        <v>-78435</v>
      </c>
      <c r="L74" s="28">
        <v>-78435</v>
      </c>
      <c r="M74" s="22">
        <v>-15929</v>
      </c>
      <c r="N74" s="28">
        <v>-15929</v>
      </c>
      <c r="O74" s="28">
        <v>-15929</v>
      </c>
      <c r="P74" s="28">
        <v>-15929</v>
      </c>
      <c r="Q74" s="22">
        <v>-15903</v>
      </c>
      <c r="R74" s="28">
        <v>-15903</v>
      </c>
      <c r="S74" s="28">
        <v>-15903</v>
      </c>
      <c r="T74" s="28">
        <v>-15903</v>
      </c>
      <c r="U74" s="22">
        <v>-15903</v>
      </c>
      <c r="V74" s="28">
        <v>-6809</v>
      </c>
      <c r="W74" s="28">
        <v>-3094</v>
      </c>
      <c r="X74" s="28">
        <v>-3094</v>
      </c>
      <c r="Y74" s="22">
        <v>-3094</v>
      </c>
    </row>
    <row r="75" spans="1:25" ht="13.5">
      <c r="A75" s="2" t="s">
        <v>105</v>
      </c>
      <c r="B75" s="28">
        <v>12079221</v>
      </c>
      <c r="C75" s="28">
        <v>12029160</v>
      </c>
      <c r="D75" s="28">
        <v>11728207</v>
      </c>
      <c r="E75" s="22">
        <v>11688943</v>
      </c>
      <c r="F75" s="28">
        <v>11757493</v>
      </c>
      <c r="G75" s="28">
        <v>11638386</v>
      </c>
      <c r="H75" s="28">
        <v>11472262</v>
      </c>
      <c r="I75" s="22">
        <v>11400556</v>
      </c>
      <c r="J75" s="28">
        <v>11598260</v>
      </c>
      <c r="K75" s="28">
        <v>11531587</v>
      </c>
      <c r="L75" s="28">
        <v>11392195</v>
      </c>
      <c r="M75" s="22">
        <v>11357300</v>
      </c>
      <c r="N75" s="28">
        <v>11512053</v>
      </c>
      <c r="O75" s="28">
        <v>11366908</v>
      </c>
      <c r="P75" s="28">
        <v>11201541</v>
      </c>
      <c r="Q75" s="22">
        <v>11149360</v>
      </c>
      <c r="R75" s="28">
        <v>11422406</v>
      </c>
      <c r="S75" s="28">
        <v>11107528</v>
      </c>
      <c r="T75" s="28">
        <v>10891357</v>
      </c>
      <c r="U75" s="22">
        <v>10853847</v>
      </c>
      <c r="V75" s="28">
        <v>10931911</v>
      </c>
      <c r="W75" s="28">
        <v>10959194</v>
      </c>
      <c r="X75" s="28">
        <v>10778216</v>
      </c>
      <c r="Y75" s="22">
        <v>10843954</v>
      </c>
    </row>
    <row r="76" spans="1:25" ht="13.5">
      <c r="A76" s="2" t="s">
        <v>260</v>
      </c>
      <c r="B76" s="28">
        <v>69100</v>
      </c>
      <c r="C76" s="28">
        <v>65358</v>
      </c>
      <c r="D76" s="28">
        <v>46850</v>
      </c>
      <c r="E76" s="22">
        <v>65712</v>
      </c>
      <c r="F76" s="28">
        <v>17757</v>
      </c>
      <c r="G76" s="28">
        <v>8672</v>
      </c>
      <c r="H76" s="28">
        <v>3142</v>
      </c>
      <c r="I76" s="22">
        <v>11681</v>
      </c>
      <c r="J76" s="28">
        <v>-6234</v>
      </c>
      <c r="K76" s="28">
        <v>6205</v>
      </c>
      <c r="L76" s="28">
        <v>15613</v>
      </c>
      <c r="M76" s="22">
        <v>20130</v>
      </c>
      <c r="N76" s="28">
        <v>39059</v>
      </c>
      <c r="O76" s="28">
        <v>27895</v>
      </c>
      <c r="P76" s="28">
        <v>32065</v>
      </c>
      <c r="Q76" s="22">
        <v>34753</v>
      </c>
      <c r="R76" s="28">
        <v>14140</v>
      </c>
      <c r="S76" s="28">
        <v>31122</v>
      </c>
      <c r="T76" s="28">
        <v>36848</v>
      </c>
      <c r="U76" s="22">
        <v>6169</v>
      </c>
      <c r="V76" s="28">
        <v>36548</v>
      </c>
      <c r="W76" s="28">
        <v>53363</v>
      </c>
      <c r="X76" s="28">
        <v>118609</v>
      </c>
      <c r="Y76" s="22">
        <v>123812</v>
      </c>
    </row>
    <row r="77" spans="1:25" ht="13.5">
      <c r="A77" s="2" t="s">
        <v>106</v>
      </c>
      <c r="B77" s="28">
        <v>1474</v>
      </c>
      <c r="C77" s="28">
        <v>2630</v>
      </c>
      <c r="D77" s="28">
        <v>1638</v>
      </c>
      <c r="E77" s="22"/>
      <c r="F77" s="28"/>
      <c r="G77" s="28"/>
      <c r="H77" s="28"/>
      <c r="I77" s="22"/>
      <c r="J77" s="28"/>
      <c r="K77" s="28"/>
      <c r="L77" s="28"/>
      <c r="M77" s="22"/>
      <c r="N77" s="28"/>
      <c r="O77" s="28"/>
      <c r="P77" s="28"/>
      <c r="Q77" s="22"/>
      <c r="R77" s="28"/>
      <c r="S77" s="28"/>
      <c r="T77" s="28"/>
      <c r="U77" s="22"/>
      <c r="V77" s="28"/>
      <c r="W77" s="28"/>
      <c r="X77" s="28"/>
      <c r="Y77" s="22"/>
    </row>
    <row r="78" spans="1:25" ht="13.5">
      <c r="A78" s="2" t="s">
        <v>261</v>
      </c>
      <c r="B78" s="28">
        <v>70574</v>
      </c>
      <c r="C78" s="28">
        <v>67988</v>
      </c>
      <c r="D78" s="28">
        <v>48488</v>
      </c>
      <c r="E78" s="22">
        <v>65712</v>
      </c>
      <c r="F78" s="28">
        <v>17757</v>
      </c>
      <c r="G78" s="28">
        <v>8672</v>
      </c>
      <c r="H78" s="28">
        <v>3142</v>
      </c>
      <c r="I78" s="22">
        <v>11681</v>
      </c>
      <c r="J78" s="28">
        <v>-6234</v>
      </c>
      <c r="K78" s="28">
        <v>6205</v>
      </c>
      <c r="L78" s="28">
        <v>15613</v>
      </c>
      <c r="M78" s="22">
        <v>20130</v>
      </c>
      <c r="N78" s="28">
        <v>39059</v>
      </c>
      <c r="O78" s="28">
        <v>27895</v>
      </c>
      <c r="P78" s="28">
        <v>32065</v>
      </c>
      <c r="Q78" s="22">
        <v>34753</v>
      </c>
      <c r="R78" s="28">
        <v>14140</v>
      </c>
      <c r="S78" s="28">
        <v>31122</v>
      </c>
      <c r="T78" s="28">
        <v>36848</v>
      </c>
      <c r="U78" s="22">
        <v>6169</v>
      </c>
      <c r="V78" s="28">
        <v>36548</v>
      </c>
      <c r="W78" s="28">
        <v>53363</v>
      </c>
      <c r="X78" s="28">
        <v>118609</v>
      </c>
      <c r="Y78" s="22">
        <v>123812</v>
      </c>
    </row>
    <row r="79" spans="1:25" ht="13.5">
      <c r="A79" s="6" t="s">
        <v>107</v>
      </c>
      <c r="B79" s="28"/>
      <c r="C79" s="28"/>
      <c r="D79" s="28"/>
      <c r="E79" s="22"/>
      <c r="F79" s="28"/>
      <c r="G79" s="28"/>
      <c r="H79" s="28"/>
      <c r="I79" s="22"/>
      <c r="J79" s="28"/>
      <c r="K79" s="28"/>
      <c r="L79" s="28"/>
      <c r="M79" s="22"/>
      <c r="N79" s="28"/>
      <c r="O79" s="28"/>
      <c r="P79" s="28"/>
      <c r="Q79" s="22"/>
      <c r="R79" s="28"/>
      <c r="S79" s="28"/>
      <c r="T79" s="28"/>
      <c r="U79" s="22"/>
      <c r="V79" s="28"/>
      <c r="W79" s="28"/>
      <c r="X79" s="28"/>
      <c r="Y79" s="22"/>
    </row>
    <row r="80" spans="1:25" ht="13.5">
      <c r="A80" s="6" t="s">
        <v>263</v>
      </c>
      <c r="B80" s="28">
        <v>12149795</v>
      </c>
      <c r="C80" s="28">
        <v>12097149</v>
      </c>
      <c r="D80" s="28">
        <v>11776696</v>
      </c>
      <c r="E80" s="22">
        <v>11754655</v>
      </c>
      <c r="F80" s="28">
        <v>11775251</v>
      </c>
      <c r="G80" s="28">
        <v>11647059</v>
      </c>
      <c r="H80" s="28">
        <v>11475405</v>
      </c>
      <c r="I80" s="22">
        <v>11412238</v>
      </c>
      <c r="J80" s="28">
        <v>11592026</v>
      </c>
      <c r="K80" s="28">
        <v>11537793</v>
      </c>
      <c r="L80" s="28">
        <v>11407808</v>
      </c>
      <c r="M80" s="22">
        <v>11377430</v>
      </c>
      <c r="N80" s="28">
        <v>11551112</v>
      </c>
      <c r="O80" s="28">
        <v>11394804</v>
      </c>
      <c r="P80" s="28">
        <v>11233607</v>
      </c>
      <c r="Q80" s="22">
        <v>11184113</v>
      </c>
      <c r="R80" s="28">
        <v>11436547</v>
      </c>
      <c r="S80" s="28">
        <v>11138650</v>
      </c>
      <c r="T80" s="28">
        <v>10928206</v>
      </c>
      <c r="U80" s="22">
        <v>10860017</v>
      </c>
      <c r="V80" s="28">
        <v>10968459</v>
      </c>
      <c r="W80" s="28">
        <v>11012557</v>
      </c>
      <c r="X80" s="28">
        <v>10896825</v>
      </c>
      <c r="Y80" s="22">
        <v>10967767</v>
      </c>
    </row>
    <row r="81" spans="1:25" ht="14.25" thickBot="1">
      <c r="A81" s="7" t="s">
        <v>265</v>
      </c>
      <c r="B81" s="28">
        <v>26628247</v>
      </c>
      <c r="C81" s="28">
        <v>26092955</v>
      </c>
      <c r="D81" s="28">
        <v>27686942</v>
      </c>
      <c r="E81" s="22">
        <v>27615494</v>
      </c>
      <c r="F81" s="28">
        <v>27163153</v>
      </c>
      <c r="G81" s="28">
        <v>26803027</v>
      </c>
      <c r="H81" s="28">
        <v>27000420</v>
      </c>
      <c r="I81" s="22">
        <v>26300956</v>
      </c>
      <c r="J81" s="28">
        <v>27611164</v>
      </c>
      <c r="K81" s="28">
        <v>27634418</v>
      </c>
      <c r="L81" s="28">
        <v>27349866</v>
      </c>
      <c r="M81" s="22">
        <v>27333386</v>
      </c>
      <c r="N81" s="28">
        <v>27507220</v>
      </c>
      <c r="O81" s="28">
        <v>27322841</v>
      </c>
      <c r="P81" s="28">
        <v>27283716</v>
      </c>
      <c r="Q81" s="22">
        <v>28318589</v>
      </c>
      <c r="R81" s="28">
        <v>27668138</v>
      </c>
      <c r="S81" s="28">
        <v>33428342</v>
      </c>
      <c r="T81" s="28">
        <v>32677121</v>
      </c>
      <c r="U81" s="22">
        <v>32435189</v>
      </c>
      <c r="V81" s="28">
        <v>30579986</v>
      </c>
      <c r="W81" s="28">
        <v>31190365</v>
      </c>
      <c r="X81" s="28">
        <v>30478972</v>
      </c>
      <c r="Y81" s="22">
        <v>30566879</v>
      </c>
    </row>
    <row r="82" spans="1:25" ht="14.25" thickTop="1">
      <c r="A82" s="8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</row>
    <row r="84" ht="13.5">
      <c r="A84" s="20" t="s">
        <v>270</v>
      </c>
    </row>
    <row r="85" ht="13.5">
      <c r="A85" s="20" t="s">
        <v>271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9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266</v>
      </c>
      <c r="B2" s="14">
        <v>9791</v>
      </c>
      <c r="C2" s="14"/>
      <c r="D2" s="14"/>
      <c r="E2" s="14"/>
      <c r="F2" s="14"/>
      <c r="G2" s="14"/>
    </row>
    <row r="3" spans="1:7" ht="14.25" thickBot="1">
      <c r="A3" s="11" t="s">
        <v>267</v>
      </c>
      <c r="B3" s="1" t="s">
        <v>268</v>
      </c>
      <c r="C3" s="1"/>
      <c r="D3" s="1"/>
      <c r="E3" s="1"/>
      <c r="F3" s="1"/>
      <c r="G3" s="1"/>
    </row>
    <row r="4" spans="1:7" ht="14.25" thickTop="1">
      <c r="A4" s="10" t="s">
        <v>140</v>
      </c>
      <c r="B4" s="15" t="str">
        <f>HYPERLINK("http://www.kabupro.jp/mark/20130627/S000DU2L.htm","有価証券報告書")</f>
        <v>有価証券報告書</v>
      </c>
      <c r="C4" s="15" t="str">
        <f>HYPERLINK("http://www.kabupro.jp/mark/20130627/S000DU2L.htm","有価証券報告書")</f>
        <v>有価証券報告書</v>
      </c>
      <c r="D4" s="15" t="str">
        <f>HYPERLINK("http://www.kabupro.jp/mark/20120627/S000B68T.htm","有価証券報告書")</f>
        <v>有価証券報告書</v>
      </c>
      <c r="E4" s="15" t="str">
        <f>HYPERLINK("http://www.kabupro.jp/mark/20110629/S0008MBF.htm","有価証券報告書")</f>
        <v>有価証券報告書</v>
      </c>
      <c r="F4" s="15" t="str">
        <f>HYPERLINK("http://www.kabupro.jp/mark/20090626/S0003GFF.htm","有価証券報告書")</f>
        <v>有価証券報告書</v>
      </c>
      <c r="G4" s="15" t="str">
        <f>HYPERLINK("http://www.kabupro.jp/mark/20090626/S0003GFF.htm","有価証券報告書")</f>
        <v>有価証券報告書</v>
      </c>
    </row>
    <row r="5" spans="1:7" ht="14.25" thickBot="1">
      <c r="A5" s="11" t="s">
        <v>141</v>
      </c>
      <c r="B5" s="1" t="s">
        <v>147</v>
      </c>
      <c r="C5" s="1" t="s">
        <v>147</v>
      </c>
      <c r="D5" s="1" t="s">
        <v>151</v>
      </c>
      <c r="E5" s="1" t="s">
        <v>153</v>
      </c>
      <c r="F5" s="1" t="s">
        <v>155</v>
      </c>
      <c r="G5" s="1" t="s">
        <v>155</v>
      </c>
    </row>
    <row r="6" spans="1:7" ht="15" thickBot="1" thickTop="1">
      <c r="A6" s="10" t="s">
        <v>142</v>
      </c>
      <c r="B6" s="18" t="s">
        <v>52</v>
      </c>
      <c r="C6" s="19"/>
      <c r="D6" s="19"/>
      <c r="E6" s="19"/>
      <c r="F6" s="19"/>
      <c r="G6" s="19"/>
    </row>
    <row r="7" spans="1:7" ht="14.25" thickTop="1">
      <c r="A7" s="12" t="s">
        <v>143</v>
      </c>
      <c r="B7" s="16" t="s">
        <v>148</v>
      </c>
      <c r="C7" s="16" t="s">
        <v>148</v>
      </c>
      <c r="D7" s="16" t="s">
        <v>148</v>
      </c>
      <c r="E7" s="16" t="s">
        <v>148</v>
      </c>
      <c r="F7" s="16" t="s">
        <v>148</v>
      </c>
      <c r="G7" s="16" t="s">
        <v>148</v>
      </c>
    </row>
    <row r="8" spans="1:7" ht="13.5">
      <c r="A8" s="13" t="s">
        <v>144</v>
      </c>
      <c r="B8" s="17" t="s">
        <v>272</v>
      </c>
      <c r="C8" s="17" t="s">
        <v>273</v>
      </c>
      <c r="D8" s="17" t="s">
        <v>274</v>
      </c>
      <c r="E8" s="17" t="s">
        <v>275</v>
      </c>
      <c r="F8" s="17" t="s">
        <v>276</v>
      </c>
      <c r="G8" s="17" t="s">
        <v>277</v>
      </c>
    </row>
    <row r="9" spans="1:7" ht="13.5">
      <c r="A9" s="13" t="s">
        <v>145</v>
      </c>
      <c r="B9" s="17" t="s">
        <v>149</v>
      </c>
      <c r="C9" s="17" t="s">
        <v>150</v>
      </c>
      <c r="D9" s="17" t="s">
        <v>152</v>
      </c>
      <c r="E9" s="17" t="s">
        <v>154</v>
      </c>
      <c r="F9" s="17" t="s">
        <v>156</v>
      </c>
      <c r="G9" s="17" t="s">
        <v>157</v>
      </c>
    </row>
    <row r="10" spans="1:7" ht="14.25" thickBot="1">
      <c r="A10" s="13" t="s">
        <v>146</v>
      </c>
      <c r="B10" s="17" t="s">
        <v>159</v>
      </c>
      <c r="C10" s="17" t="s">
        <v>159</v>
      </c>
      <c r="D10" s="17" t="s">
        <v>159</v>
      </c>
      <c r="E10" s="17" t="s">
        <v>159</v>
      </c>
      <c r="F10" s="17" t="s">
        <v>159</v>
      </c>
      <c r="G10" s="17" t="s">
        <v>159</v>
      </c>
    </row>
    <row r="11" spans="1:7" ht="14.25" thickTop="1">
      <c r="A11" s="26" t="s">
        <v>278</v>
      </c>
      <c r="B11" s="21"/>
      <c r="C11" s="21"/>
      <c r="D11" s="21"/>
      <c r="E11" s="21"/>
      <c r="F11" s="21"/>
      <c r="G11" s="21">
        <v>20863110</v>
      </c>
    </row>
    <row r="12" spans="1:7" ht="13.5">
      <c r="A12" s="6" t="s">
        <v>279</v>
      </c>
      <c r="B12" s="22">
        <v>18093584</v>
      </c>
      <c r="C12" s="22">
        <v>18660205</v>
      </c>
      <c r="D12" s="22">
        <v>17910893</v>
      </c>
      <c r="E12" s="22">
        <v>18678687</v>
      </c>
      <c r="F12" s="22">
        <v>20296618</v>
      </c>
      <c r="G12" s="22"/>
    </row>
    <row r="13" spans="1:7" ht="13.5">
      <c r="A13" s="6" t="s">
        <v>280</v>
      </c>
      <c r="B13" s="22">
        <v>373199</v>
      </c>
      <c r="C13" s="22">
        <v>387522</v>
      </c>
      <c r="D13" s="22">
        <v>389054</v>
      </c>
      <c r="E13" s="22">
        <v>454745</v>
      </c>
      <c r="F13" s="22">
        <v>252226</v>
      </c>
      <c r="G13" s="22"/>
    </row>
    <row r="14" spans="1:7" ht="13.5">
      <c r="A14" s="6" t="s">
        <v>281</v>
      </c>
      <c r="B14" s="22">
        <v>3058673</v>
      </c>
      <c r="C14" s="22">
        <v>3036676</v>
      </c>
      <c r="D14" s="22">
        <v>2602247</v>
      </c>
      <c r="E14" s="22">
        <v>2692020</v>
      </c>
      <c r="F14" s="22">
        <v>2771692</v>
      </c>
      <c r="G14" s="22">
        <v>2713522</v>
      </c>
    </row>
    <row r="15" spans="1:7" ht="13.5">
      <c r="A15" s="6" t="s">
        <v>282</v>
      </c>
      <c r="B15" s="22">
        <v>4404</v>
      </c>
      <c r="C15" s="22">
        <v>6922</v>
      </c>
      <c r="D15" s="22">
        <v>3245</v>
      </c>
      <c r="E15" s="22">
        <v>6785</v>
      </c>
      <c r="F15" s="22">
        <v>9628</v>
      </c>
      <c r="G15" s="22">
        <v>3747</v>
      </c>
    </row>
    <row r="16" spans="1:7" ht="13.5">
      <c r="A16" s="6" t="s">
        <v>283</v>
      </c>
      <c r="B16" s="22">
        <v>54387</v>
      </c>
      <c r="C16" s="22">
        <v>2262920</v>
      </c>
      <c r="D16" s="22">
        <v>1987119</v>
      </c>
      <c r="E16" s="22">
        <v>1635376</v>
      </c>
      <c r="F16" s="22">
        <v>785114</v>
      </c>
      <c r="G16" s="22">
        <v>4073938</v>
      </c>
    </row>
    <row r="17" spans="1:7" ht="13.5">
      <c r="A17" s="6" t="s">
        <v>285</v>
      </c>
      <c r="B17" s="22">
        <v>21584250</v>
      </c>
      <c r="C17" s="22">
        <v>24354247</v>
      </c>
      <c r="D17" s="22">
        <v>22892561</v>
      </c>
      <c r="E17" s="22">
        <v>23467616</v>
      </c>
      <c r="F17" s="22">
        <v>24115280</v>
      </c>
      <c r="G17" s="22">
        <v>27654318</v>
      </c>
    </row>
    <row r="18" spans="1:7" ht="13.5">
      <c r="A18" s="6" t="s">
        <v>286</v>
      </c>
      <c r="B18" s="22"/>
      <c r="C18" s="22"/>
      <c r="D18" s="22"/>
      <c r="E18" s="22"/>
      <c r="F18" s="22"/>
      <c r="G18" s="22">
        <v>17414293</v>
      </c>
    </row>
    <row r="19" spans="1:7" ht="13.5">
      <c r="A19" s="6" t="s">
        <v>287</v>
      </c>
      <c r="B19" s="22">
        <v>15119826</v>
      </c>
      <c r="C19" s="22">
        <v>15753558</v>
      </c>
      <c r="D19" s="22">
        <v>14941618</v>
      </c>
      <c r="E19" s="22">
        <v>15509491</v>
      </c>
      <c r="F19" s="22">
        <v>17066433</v>
      </c>
      <c r="G19" s="22"/>
    </row>
    <row r="20" spans="1:7" ht="13.5">
      <c r="A20" s="6" t="s">
        <v>288</v>
      </c>
      <c r="B20" s="22">
        <v>167025</v>
      </c>
      <c r="C20" s="22">
        <v>172073</v>
      </c>
      <c r="D20" s="22">
        <v>160601</v>
      </c>
      <c r="E20" s="22">
        <v>199602</v>
      </c>
      <c r="F20" s="22">
        <v>104240</v>
      </c>
      <c r="G20" s="22"/>
    </row>
    <row r="21" spans="1:7" ht="13.5">
      <c r="A21" s="6" t="s">
        <v>289</v>
      </c>
      <c r="B21" s="22">
        <v>2348763</v>
      </c>
      <c r="C21" s="22">
        <v>2314908</v>
      </c>
      <c r="D21" s="22">
        <v>1878123</v>
      </c>
      <c r="E21" s="22">
        <v>1985228</v>
      </c>
      <c r="F21" s="22">
        <v>2121337</v>
      </c>
      <c r="G21" s="22">
        <v>2095881</v>
      </c>
    </row>
    <row r="22" spans="1:7" ht="13.5">
      <c r="A22" s="6" t="s">
        <v>290</v>
      </c>
      <c r="B22" s="22">
        <v>2886</v>
      </c>
      <c r="C22" s="22">
        <v>5137</v>
      </c>
      <c r="D22" s="22">
        <v>1487</v>
      </c>
      <c r="E22" s="22">
        <v>3001</v>
      </c>
      <c r="F22" s="22">
        <v>15557</v>
      </c>
      <c r="G22" s="22">
        <v>3165</v>
      </c>
    </row>
    <row r="23" spans="1:7" ht="13.5">
      <c r="A23" s="6" t="s">
        <v>291</v>
      </c>
      <c r="B23" s="22">
        <v>334008</v>
      </c>
      <c r="C23" s="22">
        <v>2455273</v>
      </c>
      <c r="D23" s="22">
        <v>2607121</v>
      </c>
      <c r="E23" s="22">
        <v>1856533</v>
      </c>
      <c r="F23" s="22">
        <v>1039152</v>
      </c>
      <c r="G23" s="22">
        <v>3671458</v>
      </c>
    </row>
    <row r="24" spans="1:7" ht="13.5">
      <c r="A24" s="6" t="s">
        <v>293</v>
      </c>
      <c r="B24" s="22">
        <v>17972511</v>
      </c>
      <c r="C24" s="22">
        <v>20700951</v>
      </c>
      <c r="D24" s="22">
        <v>19588951</v>
      </c>
      <c r="E24" s="22">
        <v>19553857</v>
      </c>
      <c r="F24" s="22">
        <v>20346720</v>
      </c>
      <c r="G24" s="22">
        <v>23184798</v>
      </c>
    </row>
    <row r="25" spans="1:7" ht="13.5">
      <c r="A25" s="7" t="s">
        <v>294</v>
      </c>
      <c r="B25" s="22">
        <v>3611738</v>
      </c>
      <c r="C25" s="22">
        <v>3653296</v>
      </c>
      <c r="D25" s="22">
        <v>3303609</v>
      </c>
      <c r="E25" s="22">
        <v>3913759</v>
      </c>
      <c r="F25" s="22">
        <v>3768559</v>
      </c>
      <c r="G25" s="22">
        <v>4469519</v>
      </c>
    </row>
    <row r="26" spans="1:7" ht="13.5">
      <c r="A26" s="6" t="s">
        <v>295</v>
      </c>
      <c r="B26" s="22">
        <v>74822</v>
      </c>
      <c r="C26" s="22">
        <v>67803</v>
      </c>
      <c r="D26" s="22">
        <v>53115</v>
      </c>
      <c r="E26" s="22">
        <v>62468</v>
      </c>
      <c r="F26" s="22">
        <v>70105</v>
      </c>
      <c r="G26" s="22">
        <v>86220</v>
      </c>
    </row>
    <row r="27" spans="1:7" ht="13.5">
      <c r="A27" s="6" t="s">
        <v>296</v>
      </c>
      <c r="B27" s="22">
        <v>176916</v>
      </c>
      <c r="C27" s="22">
        <v>186499</v>
      </c>
      <c r="D27" s="22">
        <v>194326</v>
      </c>
      <c r="E27" s="22">
        <v>191185</v>
      </c>
      <c r="F27" s="22">
        <v>195222</v>
      </c>
      <c r="G27" s="22">
        <v>201512</v>
      </c>
    </row>
    <row r="28" spans="1:7" ht="13.5">
      <c r="A28" s="6" t="s">
        <v>297</v>
      </c>
      <c r="B28" s="22">
        <v>1140878</v>
      </c>
      <c r="C28" s="22">
        <v>1181061</v>
      </c>
      <c r="D28" s="22">
        <v>1184889</v>
      </c>
      <c r="E28" s="22">
        <v>1172592</v>
      </c>
      <c r="F28" s="22">
        <v>1180961</v>
      </c>
      <c r="G28" s="22">
        <v>1211786</v>
      </c>
    </row>
    <row r="29" spans="1:7" ht="13.5">
      <c r="A29" s="6" t="s">
        <v>298</v>
      </c>
      <c r="B29" s="22">
        <v>87152</v>
      </c>
      <c r="C29" s="22">
        <v>95528</v>
      </c>
      <c r="D29" s="22">
        <v>94319</v>
      </c>
      <c r="E29" s="22">
        <v>92009</v>
      </c>
      <c r="F29" s="22">
        <v>100476</v>
      </c>
      <c r="G29" s="22">
        <v>105019</v>
      </c>
    </row>
    <row r="30" spans="1:7" ht="13.5">
      <c r="A30" s="6" t="s">
        <v>299</v>
      </c>
      <c r="B30" s="22">
        <v>80398</v>
      </c>
      <c r="C30" s="22">
        <v>81488</v>
      </c>
      <c r="D30" s="22">
        <v>77632</v>
      </c>
      <c r="E30" s="22">
        <v>88538</v>
      </c>
      <c r="F30" s="22">
        <v>99287</v>
      </c>
      <c r="G30" s="22">
        <v>82040</v>
      </c>
    </row>
    <row r="31" spans="1:7" ht="13.5">
      <c r="A31" s="6" t="s">
        <v>300</v>
      </c>
      <c r="B31" s="22">
        <v>78456</v>
      </c>
      <c r="C31" s="22">
        <v>43144</v>
      </c>
      <c r="D31" s="22">
        <v>39155</v>
      </c>
      <c r="E31" s="22">
        <v>34164</v>
      </c>
      <c r="F31" s="22">
        <v>25447</v>
      </c>
      <c r="G31" s="22">
        <v>19240</v>
      </c>
    </row>
    <row r="32" spans="1:7" ht="13.5">
      <c r="A32" s="6" t="s">
        <v>301</v>
      </c>
      <c r="B32" s="22">
        <v>3395</v>
      </c>
      <c r="C32" s="22">
        <v>3967</v>
      </c>
      <c r="D32" s="22">
        <v>6271</v>
      </c>
      <c r="E32" s="22">
        <v>859</v>
      </c>
      <c r="F32" s="22">
        <v>3528</v>
      </c>
      <c r="G32" s="22">
        <v>5022</v>
      </c>
    </row>
    <row r="33" spans="1:7" ht="13.5">
      <c r="A33" s="6" t="s">
        <v>302</v>
      </c>
      <c r="B33" s="22">
        <v>213518</v>
      </c>
      <c r="C33" s="22">
        <v>218155</v>
      </c>
      <c r="D33" s="22">
        <v>218332</v>
      </c>
      <c r="E33" s="22">
        <v>204008</v>
      </c>
      <c r="F33" s="22">
        <v>218198</v>
      </c>
      <c r="G33" s="22">
        <v>208022</v>
      </c>
    </row>
    <row r="34" spans="1:7" ht="13.5">
      <c r="A34" s="6" t="s">
        <v>303</v>
      </c>
      <c r="B34" s="22">
        <v>65824</v>
      </c>
      <c r="C34" s="22">
        <v>74463</v>
      </c>
      <c r="D34" s="22">
        <v>71895</v>
      </c>
      <c r="E34" s="22">
        <v>76166</v>
      </c>
      <c r="F34" s="22">
        <v>78783</v>
      </c>
      <c r="G34" s="22">
        <v>72505</v>
      </c>
    </row>
    <row r="35" spans="1:7" ht="13.5">
      <c r="A35" s="6" t="s">
        <v>304</v>
      </c>
      <c r="B35" s="22">
        <v>18913</v>
      </c>
      <c r="C35" s="22">
        <v>16082</v>
      </c>
      <c r="D35" s="22">
        <v>8154</v>
      </c>
      <c r="E35" s="22">
        <v>5538</v>
      </c>
      <c r="F35" s="22">
        <v>14363</v>
      </c>
      <c r="G35" s="22">
        <v>33469</v>
      </c>
    </row>
    <row r="36" spans="1:7" ht="13.5">
      <c r="A36" s="6" t="s">
        <v>305</v>
      </c>
      <c r="B36" s="22">
        <v>94747</v>
      </c>
      <c r="C36" s="22">
        <v>88326</v>
      </c>
      <c r="D36" s="22">
        <v>72739</v>
      </c>
      <c r="E36" s="22">
        <v>71875</v>
      </c>
      <c r="F36" s="22">
        <v>77455</v>
      </c>
      <c r="G36" s="22">
        <v>76656</v>
      </c>
    </row>
    <row r="37" spans="1:7" ht="13.5">
      <c r="A37" s="6" t="s">
        <v>306</v>
      </c>
      <c r="B37" s="22">
        <v>35906</v>
      </c>
      <c r="C37" s="22">
        <v>33172</v>
      </c>
      <c r="D37" s="22">
        <v>33424</v>
      </c>
      <c r="E37" s="22">
        <v>34453</v>
      </c>
      <c r="F37" s="22">
        <v>37174</v>
      </c>
      <c r="G37" s="22">
        <v>40785</v>
      </c>
    </row>
    <row r="38" spans="1:7" ht="13.5">
      <c r="A38" s="6" t="s">
        <v>307</v>
      </c>
      <c r="B38" s="22">
        <v>21107</v>
      </c>
      <c r="C38" s="22">
        <v>22321</v>
      </c>
      <c r="D38" s="22">
        <v>23999</v>
      </c>
      <c r="E38" s="22">
        <v>24522</v>
      </c>
      <c r="F38" s="22">
        <v>32371</v>
      </c>
      <c r="G38" s="22">
        <v>32248</v>
      </c>
    </row>
    <row r="39" spans="1:7" ht="13.5">
      <c r="A39" s="6" t="s">
        <v>308</v>
      </c>
      <c r="B39" s="22">
        <v>37060</v>
      </c>
      <c r="C39" s="22">
        <v>42571</v>
      </c>
      <c r="D39" s="22">
        <v>45101</v>
      </c>
      <c r="E39" s="22">
        <v>39776</v>
      </c>
      <c r="F39" s="22">
        <v>42288</v>
      </c>
      <c r="G39" s="22">
        <v>47509</v>
      </c>
    </row>
    <row r="40" spans="1:7" ht="13.5">
      <c r="A40" s="6" t="s">
        <v>309</v>
      </c>
      <c r="B40" s="22">
        <v>37360</v>
      </c>
      <c r="C40" s="22">
        <v>33778</v>
      </c>
      <c r="D40" s="22">
        <v>23783</v>
      </c>
      <c r="E40" s="22">
        <v>23020</v>
      </c>
      <c r="F40" s="22">
        <v>21306</v>
      </c>
      <c r="G40" s="22">
        <v>26250</v>
      </c>
    </row>
    <row r="41" spans="1:7" ht="13.5">
      <c r="A41" s="6" t="s">
        <v>310</v>
      </c>
      <c r="B41" s="22">
        <v>99210</v>
      </c>
      <c r="C41" s="22">
        <v>112582</v>
      </c>
      <c r="D41" s="22">
        <v>95427</v>
      </c>
      <c r="E41" s="22">
        <v>118496</v>
      </c>
      <c r="F41" s="22">
        <v>118519</v>
      </c>
      <c r="G41" s="22">
        <v>139226</v>
      </c>
    </row>
    <row r="42" spans="1:7" ht="13.5">
      <c r="A42" s="6" t="s">
        <v>311</v>
      </c>
      <c r="B42" s="22">
        <v>350533</v>
      </c>
      <c r="C42" s="22">
        <v>391684</v>
      </c>
      <c r="D42" s="22">
        <v>429512</v>
      </c>
      <c r="E42" s="22">
        <v>454893</v>
      </c>
      <c r="F42" s="22">
        <v>467317</v>
      </c>
      <c r="G42" s="22">
        <v>385848</v>
      </c>
    </row>
    <row r="43" spans="1:7" ht="13.5">
      <c r="A43" s="6" t="s">
        <v>312</v>
      </c>
      <c r="B43" s="22">
        <v>27074</v>
      </c>
      <c r="C43" s="22">
        <v>25200</v>
      </c>
      <c r="D43" s="22">
        <v>24321</v>
      </c>
      <c r="E43" s="22">
        <v>25243</v>
      </c>
      <c r="F43" s="22">
        <v>30530</v>
      </c>
      <c r="G43" s="22">
        <v>27620</v>
      </c>
    </row>
    <row r="44" spans="1:7" ht="13.5">
      <c r="A44" s="6" t="s">
        <v>313</v>
      </c>
      <c r="B44" s="22">
        <v>24979</v>
      </c>
      <c r="C44" s="22">
        <v>27390</v>
      </c>
      <c r="D44" s="22">
        <v>30437</v>
      </c>
      <c r="E44" s="22">
        <v>33106</v>
      </c>
      <c r="F44" s="22">
        <v>21418</v>
      </c>
      <c r="G44" s="22">
        <v>48933</v>
      </c>
    </row>
    <row r="45" spans="1:7" ht="13.5">
      <c r="A45" s="6" t="s">
        <v>314</v>
      </c>
      <c r="B45" s="22">
        <v>105332</v>
      </c>
      <c r="C45" s="22">
        <v>107400</v>
      </c>
      <c r="D45" s="22">
        <v>130187</v>
      </c>
      <c r="E45" s="22">
        <v>159817</v>
      </c>
      <c r="F45" s="22">
        <v>224321</v>
      </c>
      <c r="G45" s="22">
        <v>241412</v>
      </c>
    </row>
    <row r="46" spans="1:7" ht="13.5">
      <c r="A46" s="6" t="s">
        <v>315</v>
      </c>
      <c r="B46" s="22">
        <v>99002</v>
      </c>
      <c r="C46" s="22">
        <v>78627</v>
      </c>
      <c r="D46" s="22">
        <v>49530</v>
      </c>
      <c r="E46" s="22">
        <v>42453</v>
      </c>
      <c r="F46" s="22">
        <v>58597</v>
      </c>
      <c r="G46" s="22">
        <v>34123</v>
      </c>
    </row>
    <row r="47" spans="1:7" ht="13.5">
      <c r="A47" s="6" t="s">
        <v>316</v>
      </c>
      <c r="B47" s="22">
        <v>181445</v>
      </c>
      <c r="C47" s="22">
        <v>185065</v>
      </c>
      <c r="D47" s="22">
        <v>194133</v>
      </c>
      <c r="E47" s="22">
        <v>174619</v>
      </c>
      <c r="F47" s="22">
        <v>156080</v>
      </c>
      <c r="G47" s="22">
        <v>188707</v>
      </c>
    </row>
    <row r="48" spans="1:7" ht="13.5">
      <c r="A48" s="6" t="s">
        <v>317</v>
      </c>
      <c r="B48" s="22">
        <v>3772</v>
      </c>
      <c r="C48" s="22">
        <v>3197</v>
      </c>
      <c r="D48" s="22"/>
      <c r="E48" s="22">
        <v>6712</v>
      </c>
      <c r="F48" s="22">
        <v>23423</v>
      </c>
      <c r="G48" s="22">
        <v>1800</v>
      </c>
    </row>
    <row r="49" spans="1:7" ht="13.5">
      <c r="A49" s="6" t="s">
        <v>318</v>
      </c>
      <c r="B49" s="22">
        <v>164147</v>
      </c>
      <c r="C49" s="22">
        <v>197201</v>
      </c>
      <c r="D49" s="22">
        <v>161436</v>
      </c>
      <c r="E49" s="22">
        <v>180127</v>
      </c>
      <c r="F49" s="22">
        <v>179665</v>
      </c>
      <c r="G49" s="22">
        <v>176300</v>
      </c>
    </row>
    <row r="50" spans="1:7" ht="13.5">
      <c r="A50" s="6" t="s">
        <v>321</v>
      </c>
      <c r="B50" s="22">
        <v>3221956</v>
      </c>
      <c r="C50" s="22">
        <v>3316715</v>
      </c>
      <c r="D50" s="22">
        <v>3262128</v>
      </c>
      <c r="E50" s="22">
        <v>3316645</v>
      </c>
      <c r="F50" s="22">
        <v>3476846</v>
      </c>
      <c r="G50" s="22">
        <v>3492265</v>
      </c>
    </row>
    <row r="51" spans="1:7" ht="14.25" thickBot="1">
      <c r="A51" s="25" t="s">
        <v>322</v>
      </c>
      <c r="B51" s="23">
        <v>389782</v>
      </c>
      <c r="C51" s="23">
        <v>336580</v>
      </c>
      <c r="D51" s="23">
        <v>41480</v>
      </c>
      <c r="E51" s="23">
        <v>597113</v>
      </c>
      <c r="F51" s="23">
        <v>291713</v>
      </c>
      <c r="G51" s="23">
        <v>977253</v>
      </c>
    </row>
    <row r="52" spans="1:7" ht="14.25" thickTop="1">
      <c r="A52" s="6" t="s">
        <v>323</v>
      </c>
      <c r="B52" s="22">
        <v>90062</v>
      </c>
      <c r="C52" s="22">
        <v>46396</v>
      </c>
      <c r="D52" s="22">
        <v>42793</v>
      </c>
      <c r="E52" s="22">
        <v>39211</v>
      </c>
      <c r="F52" s="22">
        <v>34109</v>
      </c>
      <c r="G52" s="22">
        <v>17569</v>
      </c>
    </row>
    <row r="53" spans="1:7" ht="13.5">
      <c r="A53" s="6" t="s">
        <v>325</v>
      </c>
      <c r="B53" s="22">
        <v>251389</v>
      </c>
      <c r="C53" s="22">
        <v>206137</v>
      </c>
      <c r="D53" s="22">
        <v>106944</v>
      </c>
      <c r="E53" s="22">
        <v>106897</v>
      </c>
      <c r="F53" s="22">
        <v>81874</v>
      </c>
      <c r="G53" s="22">
        <v>19827</v>
      </c>
    </row>
    <row r="54" spans="1:7" ht="13.5">
      <c r="A54" s="6" t="s">
        <v>326</v>
      </c>
      <c r="B54" s="22">
        <v>27787</v>
      </c>
      <c r="C54" s="22">
        <v>30094</v>
      </c>
      <c r="D54" s="22">
        <v>16776</v>
      </c>
      <c r="E54" s="22">
        <v>17195</v>
      </c>
      <c r="F54" s="22">
        <v>92898</v>
      </c>
      <c r="G54" s="22">
        <v>194284</v>
      </c>
    </row>
    <row r="55" spans="1:7" ht="13.5">
      <c r="A55" s="6" t="s">
        <v>327</v>
      </c>
      <c r="B55" s="22"/>
      <c r="C55" s="22"/>
      <c r="D55" s="22"/>
      <c r="E55" s="22"/>
      <c r="F55" s="22"/>
      <c r="G55" s="22">
        <v>224939</v>
      </c>
    </row>
    <row r="56" spans="1:7" ht="13.5">
      <c r="A56" s="6" t="s">
        <v>328</v>
      </c>
      <c r="B56" s="22">
        <v>14789</v>
      </c>
      <c r="C56" s="22">
        <v>12044</v>
      </c>
      <c r="D56" s="22">
        <v>9043</v>
      </c>
      <c r="E56" s="22">
        <v>7688</v>
      </c>
      <c r="F56" s="22">
        <v>4937</v>
      </c>
      <c r="G56" s="22">
        <v>4192</v>
      </c>
    </row>
    <row r="57" spans="1:7" ht="13.5">
      <c r="A57" s="6" t="s">
        <v>329</v>
      </c>
      <c r="B57" s="22">
        <v>4633</v>
      </c>
      <c r="C57" s="22">
        <v>6320</v>
      </c>
      <c r="D57" s="22">
        <v>6549</v>
      </c>
      <c r="E57" s="22">
        <v>5861</v>
      </c>
      <c r="F57" s="22">
        <v>9644</v>
      </c>
      <c r="G57" s="22">
        <v>5028</v>
      </c>
    </row>
    <row r="58" spans="1:7" ht="13.5">
      <c r="A58" s="6" t="s">
        <v>330</v>
      </c>
      <c r="B58" s="22"/>
      <c r="C58" s="22"/>
      <c r="D58" s="22"/>
      <c r="E58" s="22">
        <v>20000</v>
      </c>
      <c r="F58" s="22">
        <v>205000</v>
      </c>
      <c r="G58" s="22"/>
    </row>
    <row r="59" spans="1:7" ht="13.5">
      <c r="A59" s="6" t="s">
        <v>331</v>
      </c>
      <c r="B59" s="22">
        <v>11428</v>
      </c>
      <c r="C59" s="22">
        <v>22464</v>
      </c>
      <c r="D59" s="22">
        <v>23509</v>
      </c>
      <c r="E59" s="22">
        <v>35417</v>
      </c>
      <c r="F59" s="22"/>
      <c r="G59" s="22"/>
    </row>
    <row r="60" spans="1:7" ht="13.5">
      <c r="A60" s="6" t="s">
        <v>332</v>
      </c>
      <c r="B60" s="22"/>
      <c r="C60" s="22">
        <v>6581</v>
      </c>
      <c r="D60" s="22"/>
      <c r="E60" s="22"/>
      <c r="F60" s="22"/>
      <c r="G60" s="22"/>
    </row>
    <row r="61" spans="1:7" ht="13.5">
      <c r="A61" s="6" t="s">
        <v>333</v>
      </c>
      <c r="B61" s="22">
        <v>26598</v>
      </c>
      <c r="C61" s="22">
        <v>44865</v>
      </c>
      <c r="D61" s="22">
        <v>33267</v>
      </c>
      <c r="E61" s="22">
        <v>43070</v>
      </c>
      <c r="F61" s="22">
        <v>76461</v>
      </c>
      <c r="G61" s="22">
        <v>98476</v>
      </c>
    </row>
    <row r="62" spans="1:7" ht="13.5">
      <c r="A62" s="6" t="s">
        <v>334</v>
      </c>
      <c r="B62" s="22">
        <v>426689</v>
      </c>
      <c r="C62" s="22">
        <v>374905</v>
      </c>
      <c r="D62" s="22">
        <v>238884</v>
      </c>
      <c r="E62" s="22">
        <v>275344</v>
      </c>
      <c r="F62" s="22">
        <v>504925</v>
      </c>
      <c r="G62" s="22">
        <v>564319</v>
      </c>
    </row>
    <row r="63" spans="1:7" ht="13.5">
      <c r="A63" s="6" t="s">
        <v>335</v>
      </c>
      <c r="B63" s="22">
        <v>94930</v>
      </c>
      <c r="C63" s="22">
        <v>110434</v>
      </c>
      <c r="D63" s="22">
        <v>127672</v>
      </c>
      <c r="E63" s="22">
        <v>181517</v>
      </c>
      <c r="F63" s="22">
        <v>218876</v>
      </c>
      <c r="G63" s="22">
        <v>203466</v>
      </c>
    </row>
    <row r="64" spans="1:7" ht="13.5">
      <c r="A64" s="6" t="s">
        <v>336</v>
      </c>
      <c r="B64" s="22">
        <v>1803</v>
      </c>
      <c r="C64" s="22">
        <v>2848</v>
      </c>
      <c r="D64" s="22">
        <v>3963</v>
      </c>
      <c r="E64" s="22">
        <v>6918</v>
      </c>
      <c r="F64" s="22">
        <v>3405</v>
      </c>
      <c r="G64" s="22">
        <v>1636</v>
      </c>
    </row>
    <row r="65" spans="1:7" ht="13.5">
      <c r="A65" s="6" t="s">
        <v>310</v>
      </c>
      <c r="B65" s="22">
        <v>29698</v>
      </c>
      <c r="C65" s="22">
        <v>28170</v>
      </c>
      <c r="D65" s="22">
        <v>34348</v>
      </c>
      <c r="E65" s="22">
        <v>57833</v>
      </c>
      <c r="F65" s="22">
        <v>30288</v>
      </c>
      <c r="G65" s="22">
        <v>33471</v>
      </c>
    </row>
    <row r="66" spans="1:7" ht="13.5">
      <c r="A66" s="6" t="s">
        <v>223</v>
      </c>
      <c r="B66" s="22"/>
      <c r="C66" s="22"/>
      <c r="D66" s="22">
        <v>4974</v>
      </c>
      <c r="E66" s="22">
        <v>6774</v>
      </c>
      <c r="F66" s="22">
        <v>27039</v>
      </c>
      <c r="G66" s="22"/>
    </row>
    <row r="67" spans="1:7" ht="13.5">
      <c r="A67" s="6" t="s">
        <v>337</v>
      </c>
      <c r="B67" s="22"/>
      <c r="C67" s="22"/>
      <c r="D67" s="22"/>
      <c r="E67" s="22">
        <v>87437</v>
      </c>
      <c r="F67" s="22">
        <v>439513</v>
      </c>
      <c r="G67" s="22"/>
    </row>
    <row r="68" spans="1:7" ht="13.5">
      <c r="A68" s="6" t="s">
        <v>338</v>
      </c>
      <c r="B68" s="22">
        <v>80986</v>
      </c>
      <c r="C68" s="22">
        <v>216000</v>
      </c>
      <c r="D68" s="22"/>
      <c r="E68" s="22"/>
      <c r="F68" s="22"/>
      <c r="G68" s="22"/>
    </row>
    <row r="69" spans="1:7" ht="13.5">
      <c r="A69" s="6" t="s">
        <v>339</v>
      </c>
      <c r="B69" s="22">
        <v>4548</v>
      </c>
      <c r="C69" s="22">
        <v>7733</v>
      </c>
      <c r="D69" s="22">
        <v>6139</v>
      </c>
      <c r="E69" s="22">
        <v>14595</v>
      </c>
      <c r="F69" s="22">
        <v>4136</v>
      </c>
      <c r="G69" s="22">
        <v>2836</v>
      </c>
    </row>
    <row r="70" spans="1:7" ht="13.5">
      <c r="A70" s="6" t="s">
        <v>340</v>
      </c>
      <c r="B70" s="22">
        <v>211967</v>
      </c>
      <c r="C70" s="22">
        <v>365188</v>
      </c>
      <c r="D70" s="22">
        <v>177098</v>
      </c>
      <c r="E70" s="22">
        <v>355077</v>
      </c>
      <c r="F70" s="22">
        <v>723260</v>
      </c>
      <c r="G70" s="22">
        <v>241410</v>
      </c>
    </row>
    <row r="71" spans="1:7" ht="14.25" thickBot="1">
      <c r="A71" s="25" t="s">
        <v>341</v>
      </c>
      <c r="B71" s="23">
        <v>604503</v>
      </c>
      <c r="C71" s="23">
        <v>346297</v>
      </c>
      <c r="D71" s="23">
        <v>103265</v>
      </c>
      <c r="E71" s="23">
        <v>517380</v>
      </c>
      <c r="F71" s="23">
        <v>73378</v>
      </c>
      <c r="G71" s="23">
        <v>1300162</v>
      </c>
    </row>
    <row r="72" spans="1:7" ht="14.25" thickTop="1">
      <c r="A72" s="6" t="s">
        <v>342</v>
      </c>
      <c r="B72" s="22">
        <v>14485</v>
      </c>
      <c r="C72" s="22">
        <v>3546</v>
      </c>
      <c r="D72" s="22">
        <v>5514</v>
      </c>
      <c r="E72" s="22">
        <v>389829</v>
      </c>
      <c r="F72" s="22">
        <v>57</v>
      </c>
      <c r="G72" s="22">
        <v>672593</v>
      </c>
    </row>
    <row r="73" spans="1:7" ht="13.5">
      <c r="A73" s="6" t="s">
        <v>332</v>
      </c>
      <c r="B73" s="22"/>
      <c r="C73" s="22"/>
      <c r="D73" s="22">
        <v>144109</v>
      </c>
      <c r="E73" s="22">
        <v>6614</v>
      </c>
      <c r="F73" s="22">
        <v>30020</v>
      </c>
      <c r="G73" s="22">
        <v>29533</v>
      </c>
    </row>
    <row r="74" spans="1:7" ht="13.5">
      <c r="A74" s="6" t="s">
        <v>343</v>
      </c>
      <c r="B74" s="22"/>
      <c r="C74" s="22">
        <v>29580</v>
      </c>
      <c r="D74" s="22">
        <v>56091</v>
      </c>
      <c r="E74" s="22"/>
      <c r="F74" s="22"/>
      <c r="G74" s="22">
        <v>112871</v>
      </c>
    </row>
    <row r="75" spans="1:7" ht="13.5">
      <c r="A75" s="6" t="s">
        <v>344</v>
      </c>
      <c r="B75" s="22"/>
      <c r="C75" s="22"/>
      <c r="D75" s="22"/>
      <c r="E75" s="22"/>
      <c r="F75" s="22">
        <v>3222</v>
      </c>
      <c r="G75" s="22"/>
    </row>
    <row r="76" spans="1:7" ht="13.5">
      <c r="A76" s="6" t="s">
        <v>345</v>
      </c>
      <c r="B76" s="22"/>
      <c r="C76" s="22"/>
      <c r="D76" s="22"/>
      <c r="E76" s="22"/>
      <c r="F76" s="22">
        <v>50000</v>
      </c>
      <c r="G76" s="22"/>
    </row>
    <row r="77" spans="1:7" ht="13.5">
      <c r="A77" s="6" t="s">
        <v>180</v>
      </c>
      <c r="B77" s="22">
        <v>1378</v>
      </c>
      <c r="C77" s="22"/>
      <c r="D77" s="22"/>
      <c r="E77" s="22">
        <v>13150</v>
      </c>
      <c r="F77" s="22"/>
      <c r="G77" s="22"/>
    </row>
    <row r="78" spans="1:7" ht="13.5">
      <c r="A78" s="6" t="s">
        <v>347</v>
      </c>
      <c r="B78" s="22">
        <v>15864</v>
      </c>
      <c r="C78" s="22">
        <v>33126</v>
      </c>
      <c r="D78" s="22">
        <v>205715</v>
      </c>
      <c r="E78" s="22">
        <v>409595</v>
      </c>
      <c r="F78" s="22">
        <v>83300</v>
      </c>
      <c r="G78" s="22">
        <v>814998</v>
      </c>
    </row>
    <row r="79" spans="1:7" ht="13.5">
      <c r="A79" s="6" t="s">
        <v>39</v>
      </c>
      <c r="B79" s="22"/>
      <c r="C79" s="22"/>
      <c r="D79" s="22"/>
      <c r="E79" s="22"/>
      <c r="F79" s="22">
        <v>105350</v>
      </c>
      <c r="G79" s="22">
        <v>25666</v>
      </c>
    </row>
    <row r="80" spans="1:7" ht="13.5">
      <c r="A80" s="6" t="s">
        <v>40</v>
      </c>
      <c r="B80" s="22"/>
      <c r="C80" s="22"/>
      <c r="D80" s="22">
        <v>7302</v>
      </c>
      <c r="E80" s="22">
        <v>218</v>
      </c>
      <c r="F80" s="22">
        <v>138</v>
      </c>
      <c r="G80" s="22">
        <v>297155</v>
      </c>
    </row>
    <row r="81" spans="1:7" ht="13.5">
      <c r="A81" s="6" t="s">
        <v>41</v>
      </c>
      <c r="B81" s="22">
        <v>1198</v>
      </c>
      <c r="C81" s="22">
        <v>2504</v>
      </c>
      <c r="D81" s="22">
        <v>10103</v>
      </c>
      <c r="E81" s="22">
        <v>11109</v>
      </c>
      <c r="F81" s="22">
        <v>30371</v>
      </c>
      <c r="G81" s="22">
        <v>12855</v>
      </c>
    </row>
    <row r="82" spans="1:7" ht="13.5">
      <c r="A82" s="6" t="s">
        <v>42</v>
      </c>
      <c r="B82" s="22"/>
      <c r="C82" s="22">
        <v>4236</v>
      </c>
      <c r="D82" s="22">
        <v>5887</v>
      </c>
      <c r="E82" s="22">
        <v>19597</v>
      </c>
      <c r="F82" s="22">
        <v>36880</v>
      </c>
      <c r="G82" s="22">
        <v>19617</v>
      </c>
    </row>
    <row r="83" spans="1:7" ht="13.5">
      <c r="A83" s="6" t="s">
        <v>43</v>
      </c>
      <c r="B83" s="22">
        <v>70188</v>
      </c>
      <c r="C83" s="22"/>
      <c r="D83" s="22"/>
      <c r="E83" s="22"/>
      <c r="F83" s="22"/>
      <c r="G83" s="22">
        <v>70880</v>
      </c>
    </row>
    <row r="84" spans="1:7" ht="13.5">
      <c r="A84" s="6" t="s">
        <v>44</v>
      </c>
      <c r="B84" s="22">
        <v>29710</v>
      </c>
      <c r="C84" s="22"/>
      <c r="D84" s="22"/>
      <c r="E84" s="22">
        <v>5600</v>
      </c>
      <c r="F84" s="22">
        <v>14999</v>
      </c>
      <c r="G84" s="22">
        <v>100000</v>
      </c>
    </row>
    <row r="85" spans="1:7" ht="13.5">
      <c r="A85" s="6" t="s">
        <v>45</v>
      </c>
      <c r="B85" s="22">
        <v>1000</v>
      </c>
      <c r="C85" s="22">
        <v>150</v>
      </c>
      <c r="D85" s="22">
        <v>8000</v>
      </c>
      <c r="E85" s="22"/>
      <c r="F85" s="22"/>
      <c r="G85" s="22"/>
    </row>
    <row r="86" spans="1:7" ht="13.5">
      <c r="A86" s="6" t="s">
        <v>317</v>
      </c>
      <c r="B86" s="22"/>
      <c r="C86" s="22"/>
      <c r="D86" s="22"/>
      <c r="E86" s="22">
        <v>213300</v>
      </c>
      <c r="F86" s="22">
        <v>185883</v>
      </c>
      <c r="G86" s="22">
        <v>125000</v>
      </c>
    </row>
    <row r="87" spans="1:7" ht="13.5">
      <c r="A87" s="6" t="s">
        <v>206</v>
      </c>
      <c r="B87" s="22"/>
      <c r="C87" s="22"/>
      <c r="D87" s="22">
        <v>45</v>
      </c>
      <c r="E87" s="22">
        <v>300</v>
      </c>
      <c r="F87" s="22">
        <v>24193</v>
      </c>
      <c r="G87" s="22">
        <v>6323</v>
      </c>
    </row>
    <row r="88" spans="1:7" ht="13.5">
      <c r="A88" s="6" t="s">
        <v>46</v>
      </c>
      <c r="B88" s="22">
        <v>102097</v>
      </c>
      <c r="C88" s="22">
        <v>6890</v>
      </c>
      <c r="D88" s="22">
        <v>68504</v>
      </c>
      <c r="E88" s="22">
        <v>250125</v>
      </c>
      <c r="F88" s="22">
        <v>397817</v>
      </c>
      <c r="G88" s="22">
        <v>657499</v>
      </c>
    </row>
    <row r="89" spans="1:7" ht="13.5">
      <c r="A89" s="7" t="s">
        <v>47</v>
      </c>
      <c r="B89" s="22">
        <v>518270</v>
      </c>
      <c r="C89" s="22">
        <v>372533</v>
      </c>
      <c r="D89" s="22">
        <v>240476</v>
      </c>
      <c r="E89" s="22">
        <v>676849</v>
      </c>
      <c r="F89" s="22">
        <v>-241138</v>
      </c>
      <c r="G89" s="22">
        <v>1457662</v>
      </c>
    </row>
    <row r="90" spans="1:7" ht="13.5">
      <c r="A90" s="7" t="s">
        <v>48</v>
      </c>
      <c r="B90" s="22">
        <v>101404</v>
      </c>
      <c r="C90" s="22">
        <v>54044</v>
      </c>
      <c r="D90" s="22">
        <v>150130</v>
      </c>
      <c r="E90" s="22">
        <v>43708</v>
      </c>
      <c r="F90" s="22">
        <v>279423</v>
      </c>
      <c r="G90" s="22">
        <v>689520</v>
      </c>
    </row>
    <row r="91" spans="1:7" ht="13.5">
      <c r="A91" s="7" t="s">
        <v>49</v>
      </c>
      <c r="B91" s="22">
        <v>138479</v>
      </c>
      <c r="C91" s="22">
        <v>246135</v>
      </c>
      <c r="D91" s="22">
        <v>-72996</v>
      </c>
      <c r="E91" s="22">
        <v>421955</v>
      </c>
      <c r="F91" s="22">
        <v>-643364</v>
      </c>
      <c r="G91" s="22">
        <v>466696</v>
      </c>
    </row>
    <row r="92" spans="1:7" ht="13.5">
      <c r="A92" s="7" t="s">
        <v>50</v>
      </c>
      <c r="B92" s="22">
        <v>239883</v>
      </c>
      <c r="C92" s="22">
        <v>300179</v>
      </c>
      <c r="D92" s="22">
        <v>77134</v>
      </c>
      <c r="E92" s="22">
        <v>465664</v>
      </c>
      <c r="F92" s="22">
        <v>-363940</v>
      </c>
      <c r="G92" s="22">
        <v>1156217</v>
      </c>
    </row>
    <row r="93" spans="1:7" ht="14.25" thickBot="1">
      <c r="A93" s="7" t="s">
        <v>51</v>
      </c>
      <c r="B93" s="22">
        <v>278387</v>
      </c>
      <c r="C93" s="22">
        <v>72354</v>
      </c>
      <c r="D93" s="22">
        <v>163342</v>
      </c>
      <c r="E93" s="22">
        <v>211185</v>
      </c>
      <c r="F93" s="22">
        <v>122802</v>
      </c>
      <c r="G93" s="22">
        <v>301444</v>
      </c>
    </row>
    <row r="94" spans="1:7" ht="14.25" thickTop="1">
      <c r="A94" s="8"/>
      <c r="B94" s="24"/>
      <c r="C94" s="24"/>
      <c r="D94" s="24"/>
      <c r="E94" s="24"/>
      <c r="F94" s="24"/>
      <c r="G94" s="24"/>
    </row>
    <row r="96" ht="13.5">
      <c r="A96" s="20" t="s">
        <v>270</v>
      </c>
    </row>
    <row r="97" ht="13.5">
      <c r="A97" s="20" t="s">
        <v>271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1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266</v>
      </c>
      <c r="B2" s="14">
        <v>9791</v>
      </c>
      <c r="C2" s="14"/>
      <c r="D2" s="14"/>
      <c r="E2" s="14"/>
      <c r="F2" s="14"/>
      <c r="G2" s="14"/>
    </row>
    <row r="3" spans="1:7" ht="14.25" thickBot="1">
      <c r="A3" s="11" t="s">
        <v>267</v>
      </c>
      <c r="B3" s="1" t="s">
        <v>268</v>
      </c>
      <c r="C3" s="1"/>
      <c r="D3" s="1"/>
      <c r="E3" s="1"/>
      <c r="F3" s="1"/>
      <c r="G3" s="1"/>
    </row>
    <row r="4" spans="1:7" ht="14.25" thickTop="1">
      <c r="A4" s="10" t="s">
        <v>140</v>
      </c>
      <c r="B4" s="15" t="str">
        <f>HYPERLINK("http://www.kabupro.jp/mark/20130627/S000DU2L.htm","有価証券報告書")</f>
        <v>有価証券報告書</v>
      </c>
      <c r="C4" s="15" t="str">
        <f>HYPERLINK("http://www.kabupro.jp/mark/20130627/S000DU2L.htm","有価証券報告書")</f>
        <v>有価証券報告書</v>
      </c>
      <c r="D4" s="15" t="str">
        <f>HYPERLINK("http://www.kabupro.jp/mark/20120627/S000B68T.htm","有価証券報告書")</f>
        <v>有価証券報告書</v>
      </c>
      <c r="E4" s="15" t="str">
        <f>HYPERLINK("http://www.kabupro.jp/mark/20110629/S0008MBF.htm","有価証券報告書")</f>
        <v>有価証券報告書</v>
      </c>
      <c r="F4" s="15" t="str">
        <f>HYPERLINK("http://www.kabupro.jp/mark/20090626/S0003GFF.htm","有価証券報告書")</f>
        <v>有価証券報告書</v>
      </c>
      <c r="G4" s="15" t="str">
        <f>HYPERLINK("http://www.kabupro.jp/mark/20090626/S0003GFF.htm","有価証券報告書")</f>
        <v>有価証券報告書</v>
      </c>
    </row>
    <row r="5" spans="1:7" ht="14.25" thickBot="1">
      <c r="A5" s="11" t="s">
        <v>141</v>
      </c>
      <c r="B5" s="1" t="s">
        <v>147</v>
      </c>
      <c r="C5" s="1" t="s">
        <v>147</v>
      </c>
      <c r="D5" s="1" t="s">
        <v>151</v>
      </c>
      <c r="E5" s="1" t="s">
        <v>153</v>
      </c>
      <c r="F5" s="1" t="s">
        <v>155</v>
      </c>
      <c r="G5" s="1" t="s">
        <v>155</v>
      </c>
    </row>
    <row r="6" spans="1:7" ht="15" thickBot="1" thickTop="1">
      <c r="A6" s="10" t="s">
        <v>142</v>
      </c>
      <c r="B6" s="18" t="s">
        <v>269</v>
      </c>
      <c r="C6" s="19"/>
      <c r="D6" s="19"/>
      <c r="E6" s="19"/>
      <c r="F6" s="19"/>
      <c r="G6" s="19"/>
    </row>
    <row r="7" spans="1:7" ht="14.25" thickTop="1">
      <c r="A7" s="12" t="s">
        <v>143</v>
      </c>
      <c r="B7" s="16" t="s">
        <v>148</v>
      </c>
      <c r="C7" s="16" t="s">
        <v>148</v>
      </c>
      <c r="D7" s="16" t="s">
        <v>148</v>
      </c>
      <c r="E7" s="16" t="s">
        <v>148</v>
      </c>
      <c r="F7" s="16" t="s">
        <v>148</v>
      </c>
      <c r="G7" s="16" t="s">
        <v>148</v>
      </c>
    </row>
    <row r="8" spans="1:7" ht="13.5">
      <c r="A8" s="13" t="s">
        <v>144</v>
      </c>
      <c r="B8" s="17"/>
      <c r="C8" s="17"/>
      <c r="D8" s="17"/>
      <c r="E8" s="17"/>
      <c r="F8" s="17"/>
      <c r="G8" s="17"/>
    </row>
    <row r="9" spans="1:7" ht="13.5">
      <c r="A9" s="13" t="s">
        <v>145</v>
      </c>
      <c r="B9" s="17" t="s">
        <v>149</v>
      </c>
      <c r="C9" s="17" t="s">
        <v>150</v>
      </c>
      <c r="D9" s="17" t="s">
        <v>152</v>
      </c>
      <c r="E9" s="17" t="s">
        <v>154</v>
      </c>
      <c r="F9" s="17" t="s">
        <v>156</v>
      </c>
      <c r="G9" s="17" t="s">
        <v>157</v>
      </c>
    </row>
    <row r="10" spans="1:7" ht="14.25" thickBot="1">
      <c r="A10" s="13" t="s">
        <v>146</v>
      </c>
      <c r="B10" s="17" t="s">
        <v>159</v>
      </c>
      <c r="C10" s="17" t="s">
        <v>159</v>
      </c>
      <c r="D10" s="17" t="s">
        <v>159</v>
      </c>
      <c r="E10" s="17" t="s">
        <v>159</v>
      </c>
      <c r="F10" s="17" t="s">
        <v>159</v>
      </c>
      <c r="G10" s="17" t="s">
        <v>159</v>
      </c>
    </row>
    <row r="11" spans="1:7" ht="14.25" thickTop="1">
      <c r="A11" s="9" t="s">
        <v>158</v>
      </c>
      <c r="B11" s="21">
        <v>3382637</v>
      </c>
      <c r="C11" s="21">
        <v>4130890</v>
      </c>
      <c r="D11" s="21">
        <v>3696814</v>
      </c>
      <c r="E11" s="21">
        <v>3769593</v>
      </c>
      <c r="F11" s="21">
        <v>3770564</v>
      </c>
      <c r="G11" s="21">
        <v>3682938</v>
      </c>
    </row>
    <row r="12" spans="1:7" ht="13.5">
      <c r="A12" s="2" t="s">
        <v>160</v>
      </c>
      <c r="B12" s="22">
        <v>17219</v>
      </c>
      <c r="C12" s="22">
        <v>26620</v>
      </c>
      <c r="D12" s="22">
        <v>31091</v>
      </c>
      <c r="E12" s="22">
        <v>21494</v>
      </c>
      <c r="F12" s="22">
        <v>33199</v>
      </c>
      <c r="G12" s="22">
        <v>33427</v>
      </c>
    </row>
    <row r="13" spans="1:7" ht="13.5">
      <c r="A13" s="2" t="s">
        <v>161</v>
      </c>
      <c r="B13" s="22">
        <v>2240079</v>
      </c>
      <c r="C13" s="22">
        <v>2345038</v>
      </c>
      <c r="D13" s="22">
        <v>2113784</v>
      </c>
      <c r="E13" s="22">
        <v>2227337</v>
      </c>
      <c r="F13" s="22">
        <v>2262450</v>
      </c>
      <c r="G13" s="22">
        <v>2635474</v>
      </c>
    </row>
    <row r="14" spans="1:7" ht="13.5">
      <c r="A14" s="2" t="s">
        <v>162</v>
      </c>
      <c r="B14" s="22">
        <v>472050</v>
      </c>
      <c r="C14" s="22">
        <v>244370</v>
      </c>
      <c r="D14" s="22">
        <v>250406</v>
      </c>
      <c r="E14" s="22">
        <v>121545</v>
      </c>
      <c r="F14" s="22">
        <v>30048</v>
      </c>
      <c r="G14" s="22"/>
    </row>
    <row r="15" spans="1:7" ht="13.5">
      <c r="A15" s="2" t="s">
        <v>163</v>
      </c>
      <c r="B15" s="22">
        <v>160682</v>
      </c>
      <c r="C15" s="22">
        <v>164979</v>
      </c>
      <c r="D15" s="22">
        <v>160703</v>
      </c>
      <c r="E15" s="22">
        <v>170383</v>
      </c>
      <c r="F15" s="22">
        <v>187589</v>
      </c>
      <c r="G15" s="22">
        <v>277082</v>
      </c>
    </row>
    <row r="16" spans="1:7" ht="13.5">
      <c r="A16" s="2" t="s">
        <v>165</v>
      </c>
      <c r="B16" s="22">
        <v>6348057</v>
      </c>
      <c r="C16" s="22">
        <v>4737397</v>
      </c>
      <c r="D16" s="22">
        <v>6933759</v>
      </c>
      <c r="E16" s="22">
        <v>8110914</v>
      </c>
      <c r="F16" s="22">
        <v>8505453</v>
      </c>
      <c r="G16" s="22">
        <v>10921518</v>
      </c>
    </row>
    <row r="17" spans="1:7" ht="13.5">
      <c r="A17" s="2" t="s">
        <v>167</v>
      </c>
      <c r="B17" s="22">
        <v>57550</v>
      </c>
      <c r="C17" s="22">
        <v>4917</v>
      </c>
      <c r="D17" s="22">
        <v>28473</v>
      </c>
      <c r="E17" s="22">
        <v>3695</v>
      </c>
      <c r="F17" s="22">
        <v>8023</v>
      </c>
      <c r="G17" s="22">
        <v>28938</v>
      </c>
    </row>
    <row r="18" spans="1:7" ht="13.5">
      <c r="A18" s="2" t="s">
        <v>168</v>
      </c>
      <c r="B18" s="22"/>
      <c r="C18" s="22"/>
      <c r="D18" s="22"/>
      <c r="E18" s="22"/>
      <c r="F18" s="22"/>
      <c r="G18" s="22">
        <v>4652</v>
      </c>
    </row>
    <row r="19" spans="1:7" ht="13.5">
      <c r="A19" s="2" t="s">
        <v>169</v>
      </c>
      <c r="B19" s="22"/>
      <c r="C19" s="22"/>
      <c r="D19" s="22"/>
      <c r="E19" s="22"/>
      <c r="F19" s="22"/>
      <c r="G19" s="22">
        <v>27281</v>
      </c>
    </row>
    <row r="20" spans="1:7" ht="13.5">
      <c r="A20" s="2" t="s">
        <v>170</v>
      </c>
      <c r="B20" s="22">
        <v>31906</v>
      </c>
      <c r="C20" s="22">
        <v>33325</v>
      </c>
      <c r="D20" s="22">
        <v>29371</v>
      </c>
      <c r="E20" s="22">
        <v>30439</v>
      </c>
      <c r="F20" s="22">
        <v>31133</v>
      </c>
      <c r="G20" s="22"/>
    </row>
    <row r="21" spans="1:7" ht="13.5">
      <c r="A21" s="2" t="s">
        <v>171</v>
      </c>
      <c r="B21" s="22">
        <v>107805</v>
      </c>
      <c r="C21" s="22"/>
      <c r="D21" s="22"/>
      <c r="E21" s="22"/>
      <c r="F21" s="22"/>
      <c r="G21" s="22"/>
    </row>
    <row r="22" spans="1:7" ht="13.5">
      <c r="A22" s="2" t="s">
        <v>172</v>
      </c>
      <c r="B22" s="22">
        <v>69811</v>
      </c>
      <c r="C22" s="22">
        <v>65555</v>
      </c>
      <c r="D22" s="22">
        <v>68103</v>
      </c>
      <c r="E22" s="22">
        <v>53470</v>
      </c>
      <c r="F22" s="22">
        <v>48680</v>
      </c>
      <c r="G22" s="22">
        <v>47558</v>
      </c>
    </row>
    <row r="23" spans="1:7" ht="13.5">
      <c r="A23" s="2" t="s">
        <v>173</v>
      </c>
      <c r="B23" s="22">
        <v>166160</v>
      </c>
      <c r="C23" s="22">
        <v>337165</v>
      </c>
      <c r="D23" s="22">
        <v>456675</v>
      </c>
      <c r="E23" s="22">
        <v>338079</v>
      </c>
      <c r="F23" s="22">
        <v>740698</v>
      </c>
      <c r="G23" s="22">
        <v>258314</v>
      </c>
    </row>
    <row r="24" spans="1:7" ht="13.5">
      <c r="A24" s="2" t="s">
        <v>175</v>
      </c>
      <c r="B24" s="22">
        <v>2191687</v>
      </c>
      <c r="C24" s="22">
        <v>1742191</v>
      </c>
      <c r="D24" s="22">
        <v>1661953</v>
      </c>
      <c r="E24" s="22">
        <v>1626712</v>
      </c>
      <c r="F24" s="22">
        <v>1387450</v>
      </c>
      <c r="G24" s="22">
        <v>550875</v>
      </c>
    </row>
    <row r="25" spans="1:7" ht="13.5">
      <c r="A25" s="2" t="s">
        <v>176</v>
      </c>
      <c r="B25" s="22">
        <v>38365</v>
      </c>
      <c r="C25" s="22">
        <v>41564</v>
      </c>
      <c r="D25" s="22">
        <v>52743</v>
      </c>
      <c r="E25" s="22">
        <v>44665</v>
      </c>
      <c r="F25" s="22">
        <v>95660</v>
      </c>
      <c r="G25" s="22">
        <v>282572</v>
      </c>
    </row>
    <row r="26" spans="1:7" ht="13.5">
      <c r="A26" s="2" t="s">
        <v>177</v>
      </c>
      <c r="B26" s="22">
        <v>30970</v>
      </c>
      <c r="C26" s="22">
        <v>67355</v>
      </c>
      <c r="D26" s="22"/>
      <c r="E26" s="22">
        <v>140500</v>
      </c>
      <c r="F26" s="22">
        <v>64574</v>
      </c>
      <c r="G26" s="22"/>
    </row>
    <row r="27" spans="1:7" ht="13.5">
      <c r="A27" s="2" t="s">
        <v>178</v>
      </c>
      <c r="B27" s="22"/>
      <c r="C27" s="22"/>
      <c r="D27" s="22"/>
      <c r="E27" s="22"/>
      <c r="F27" s="22">
        <v>25598</v>
      </c>
      <c r="G27" s="22"/>
    </row>
    <row r="28" spans="1:7" ht="13.5">
      <c r="A28" s="2" t="s">
        <v>179</v>
      </c>
      <c r="B28" s="22">
        <v>18500</v>
      </c>
      <c r="C28" s="22">
        <v>16794</v>
      </c>
      <c r="D28" s="22">
        <v>11592</v>
      </c>
      <c r="E28" s="22">
        <v>10840</v>
      </c>
      <c r="F28" s="22">
        <v>12826</v>
      </c>
      <c r="G28" s="22">
        <v>9350</v>
      </c>
    </row>
    <row r="29" spans="1:7" ht="13.5">
      <c r="A29" s="2" t="s">
        <v>180</v>
      </c>
      <c r="B29" s="22">
        <v>22451</v>
      </c>
      <c r="C29" s="22">
        <v>12763</v>
      </c>
      <c r="D29" s="22">
        <v>23180</v>
      </c>
      <c r="E29" s="22">
        <v>14023</v>
      </c>
      <c r="F29" s="22">
        <v>14979</v>
      </c>
      <c r="G29" s="22">
        <v>43247</v>
      </c>
    </row>
    <row r="30" spans="1:7" ht="13.5">
      <c r="A30" s="2" t="s">
        <v>181</v>
      </c>
      <c r="B30" s="22">
        <v>-796562</v>
      </c>
      <c r="C30" s="22">
        <v>-695795</v>
      </c>
      <c r="D30" s="22">
        <v>-458597</v>
      </c>
      <c r="E30" s="22">
        <v>-518143</v>
      </c>
      <c r="F30" s="22">
        <v>-289722</v>
      </c>
      <c r="G30" s="22">
        <v>-7014</v>
      </c>
    </row>
    <row r="31" spans="1:7" ht="13.5">
      <c r="A31" s="2" t="s">
        <v>182</v>
      </c>
      <c r="B31" s="22">
        <v>14559373</v>
      </c>
      <c r="C31" s="22">
        <v>13275136</v>
      </c>
      <c r="D31" s="22">
        <v>15060057</v>
      </c>
      <c r="E31" s="22">
        <v>16165552</v>
      </c>
      <c r="F31" s="22">
        <v>16929208</v>
      </c>
      <c r="G31" s="22">
        <v>18796218</v>
      </c>
    </row>
    <row r="32" spans="1:7" ht="13.5">
      <c r="A32" s="3" t="s">
        <v>183</v>
      </c>
      <c r="B32" s="22">
        <v>5412969</v>
      </c>
      <c r="C32" s="22">
        <v>5390120</v>
      </c>
      <c r="D32" s="22">
        <v>5169280</v>
      </c>
      <c r="E32" s="22">
        <v>4922309</v>
      </c>
      <c r="F32" s="22">
        <v>4893354</v>
      </c>
      <c r="G32" s="22">
        <v>4632096</v>
      </c>
    </row>
    <row r="33" spans="1:7" ht="13.5">
      <c r="A33" s="4" t="s">
        <v>184</v>
      </c>
      <c r="B33" s="22">
        <v>-2110240</v>
      </c>
      <c r="C33" s="22">
        <v>-1951390</v>
      </c>
      <c r="D33" s="22">
        <v>-1791365</v>
      </c>
      <c r="E33" s="22">
        <v>-1654232</v>
      </c>
      <c r="F33" s="22">
        <v>-1523079</v>
      </c>
      <c r="G33" s="22">
        <v>-1404727</v>
      </c>
    </row>
    <row r="34" spans="1:7" ht="13.5">
      <c r="A34" s="4" t="s">
        <v>185</v>
      </c>
      <c r="B34" s="22">
        <v>3302728</v>
      </c>
      <c r="C34" s="22">
        <v>3438730</v>
      </c>
      <c r="D34" s="22">
        <v>3377914</v>
      </c>
      <c r="E34" s="22">
        <v>3268077</v>
      </c>
      <c r="F34" s="22">
        <v>3370275</v>
      </c>
      <c r="G34" s="22">
        <v>3227369</v>
      </c>
    </row>
    <row r="35" spans="1:7" ht="13.5">
      <c r="A35" s="3" t="s">
        <v>186</v>
      </c>
      <c r="B35" s="22">
        <v>141459</v>
      </c>
      <c r="C35" s="22">
        <v>141459</v>
      </c>
      <c r="D35" s="22">
        <v>142573</v>
      </c>
      <c r="E35" s="22">
        <v>142573</v>
      </c>
      <c r="F35" s="22">
        <v>140341</v>
      </c>
      <c r="G35" s="22">
        <v>140341</v>
      </c>
    </row>
    <row r="36" spans="1:7" ht="13.5">
      <c r="A36" s="4" t="s">
        <v>184</v>
      </c>
      <c r="B36" s="22">
        <v>-100360</v>
      </c>
      <c r="C36" s="22">
        <v>-95747</v>
      </c>
      <c r="D36" s="22">
        <v>-91397</v>
      </c>
      <c r="E36" s="22">
        <v>-85095</v>
      </c>
      <c r="F36" s="22">
        <v>-77793</v>
      </c>
      <c r="G36" s="22">
        <v>-69515</v>
      </c>
    </row>
    <row r="37" spans="1:7" ht="13.5">
      <c r="A37" s="4" t="s">
        <v>187</v>
      </c>
      <c r="B37" s="22">
        <v>41099</v>
      </c>
      <c r="C37" s="22">
        <v>45712</v>
      </c>
      <c r="D37" s="22">
        <v>51175</v>
      </c>
      <c r="E37" s="22">
        <v>57478</v>
      </c>
      <c r="F37" s="22">
        <v>62548</v>
      </c>
      <c r="G37" s="22">
        <v>70825</v>
      </c>
    </row>
    <row r="38" spans="1:7" ht="13.5">
      <c r="A38" s="3" t="s">
        <v>188</v>
      </c>
      <c r="B38" s="22">
        <v>116400</v>
      </c>
      <c r="C38" s="22">
        <v>116400</v>
      </c>
      <c r="D38" s="22">
        <v>116400</v>
      </c>
      <c r="E38" s="22">
        <v>116400</v>
      </c>
      <c r="F38" s="22">
        <v>117035</v>
      </c>
      <c r="G38" s="22">
        <v>121530</v>
      </c>
    </row>
    <row r="39" spans="1:7" ht="13.5">
      <c r="A39" s="4" t="s">
        <v>184</v>
      </c>
      <c r="B39" s="22">
        <v>-112870</v>
      </c>
      <c r="C39" s="22">
        <v>-112194</v>
      </c>
      <c r="D39" s="22">
        <v>-110795</v>
      </c>
      <c r="E39" s="22">
        <v>-109082</v>
      </c>
      <c r="F39" s="22">
        <v>-107752</v>
      </c>
      <c r="G39" s="22">
        <v>-109662</v>
      </c>
    </row>
    <row r="40" spans="1:7" ht="13.5">
      <c r="A40" s="4" t="s">
        <v>189</v>
      </c>
      <c r="B40" s="22">
        <v>3529</v>
      </c>
      <c r="C40" s="22">
        <v>4205</v>
      </c>
      <c r="D40" s="22">
        <v>5604</v>
      </c>
      <c r="E40" s="22">
        <v>7318</v>
      </c>
      <c r="F40" s="22">
        <v>9282</v>
      </c>
      <c r="G40" s="22">
        <v>11867</v>
      </c>
    </row>
    <row r="41" spans="1:7" ht="13.5">
      <c r="A41" s="3" t="s">
        <v>190</v>
      </c>
      <c r="B41" s="22">
        <v>71705</v>
      </c>
      <c r="C41" s="22">
        <v>75255</v>
      </c>
      <c r="D41" s="22">
        <v>70660</v>
      </c>
      <c r="E41" s="22">
        <v>70660</v>
      </c>
      <c r="F41" s="22">
        <v>61394</v>
      </c>
      <c r="G41" s="22">
        <v>61394</v>
      </c>
    </row>
    <row r="42" spans="1:7" ht="13.5">
      <c r="A42" s="4" t="s">
        <v>184</v>
      </c>
      <c r="B42" s="22">
        <v>-65631</v>
      </c>
      <c r="C42" s="22">
        <v>-62895</v>
      </c>
      <c r="D42" s="22">
        <v>-60723</v>
      </c>
      <c r="E42" s="22">
        <v>-51406</v>
      </c>
      <c r="F42" s="22">
        <v>-52703</v>
      </c>
      <c r="G42" s="22">
        <v>-44899</v>
      </c>
    </row>
    <row r="43" spans="1:7" ht="13.5">
      <c r="A43" s="4" t="s">
        <v>191</v>
      </c>
      <c r="B43" s="22">
        <v>6074</v>
      </c>
      <c r="C43" s="22">
        <v>12360</v>
      </c>
      <c r="D43" s="22">
        <v>9936</v>
      </c>
      <c r="E43" s="22">
        <v>19254</v>
      </c>
      <c r="F43" s="22">
        <v>8691</v>
      </c>
      <c r="G43" s="22">
        <v>16495</v>
      </c>
    </row>
    <row r="44" spans="1:7" ht="13.5">
      <c r="A44" s="3" t="s">
        <v>192</v>
      </c>
      <c r="B44" s="22">
        <v>903803</v>
      </c>
      <c r="C44" s="22">
        <v>1008542</v>
      </c>
      <c r="D44" s="22">
        <v>1065669</v>
      </c>
      <c r="E44" s="22">
        <v>1129756</v>
      </c>
      <c r="F44" s="22">
        <v>1214088</v>
      </c>
      <c r="G44" s="22">
        <v>1301384</v>
      </c>
    </row>
    <row r="45" spans="1:7" ht="13.5">
      <c r="A45" s="4" t="s">
        <v>184</v>
      </c>
      <c r="B45" s="22">
        <v>-799159</v>
      </c>
      <c r="C45" s="22">
        <v>-876230</v>
      </c>
      <c r="D45" s="22">
        <v>-935837</v>
      </c>
      <c r="E45" s="22">
        <v>-974655</v>
      </c>
      <c r="F45" s="22">
        <v>-1026461</v>
      </c>
      <c r="G45" s="22">
        <v>-1033712</v>
      </c>
    </row>
    <row r="46" spans="1:7" ht="13.5">
      <c r="A46" s="4" t="s">
        <v>193</v>
      </c>
      <c r="B46" s="22">
        <v>104643</v>
      </c>
      <c r="C46" s="22">
        <v>132311</v>
      </c>
      <c r="D46" s="22">
        <v>129832</v>
      </c>
      <c r="E46" s="22">
        <v>155100</v>
      </c>
      <c r="F46" s="22">
        <v>187626</v>
      </c>
      <c r="G46" s="22">
        <v>267672</v>
      </c>
    </row>
    <row r="47" spans="1:7" ht="13.5">
      <c r="A47" s="3" t="s">
        <v>194</v>
      </c>
      <c r="B47" s="22">
        <v>5647</v>
      </c>
      <c r="C47" s="22">
        <v>3399</v>
      </c>
      <c r="D47" s="22">
        <v>4363</v>
      </c>
      <c r="E47" s="22">
        <v>4935</v>
      </c>
      <c r="F47" s="22">
        <v>4935</v>
      </c>
      <c r="G47" s="22">
        <v>5055</v>
      </c>
    </row>
    <row r="48" spans="1:7" ht="13.5">
      <c r="A48" s="4" t="s">
        <v>184</v>
      </c>
      <c r="B48" s="22">
        <v>-3914</v>
      </c>
      <c r="C48" s="22">
        <v>-3206</v>
      </c>
      <c r="D48" s="22">
        <v>-3561</v>
      </c>
      <c r="E48" s="22">
        <v>-3190</v>
      </c>
      <c r="F48" s="22">
        <v>-2438</v>
      </c>
      <c r="G48" s="22">
        <v>-3466</v>
      </c>
    </row>
    <row r="49" spans="1:7" ht="13.5">
      <c r="A49" s="4" t="s">
        <v>195</v>
      </c>
      <c r="B49" s="22">
        <v>1732</v>
      </c>
      <c r="C49" s="22">
        <v>193</v>
      </c>
      <c r="D49" s="22">
        <v>802</v>
      </c>
      <c r="E49" s="22">
        <v>1744</v>
      </c>
      <c r="F49" s="22">
        <v>2496</v>
      </c>
      <c r="G49" s="22">
        <v>1589</v>
      </c>
    </row>
    <row r="50" spans="1:7" ht="13.5">
      <c r="A50" s="3" t="s">
        <v>196</v>
      </c>
      <c r="B50" s="22">
        <v>5336500</v>
      </c>
      <c r="C50" s="22">
        <v>5336501</v>
      </c>
      <c r="D50" s="22">
        <v>5336623</v>
      </c>
      <c r="E50" s="22">
        <v>5134950</v>
      </c>
      <c r="F50" s="22">
        <v>7137987</v>
      </c>
      <c r="G50" s="22">
        <v>4895754</v>
      </c>
    </row>
    <row r="51" spans="1:7" ht="13.5">
      <c r="A51" s="3" t="s">
        <v>197</v>
      </c>
      <c r="B51" s="22">
        <v>156569</v>
      </c>
      <c r="C51" s="22">
        <v>108040</v>
      </c>
      <c r="D51" s="22">
        <v>80587</v>
      </c>
      <c r="E51" s="22">
        <v>83421</v>
      </c>
      <c r="F51" s="22">
        <v>66843</v>
      </c>
      <c r="G51" s="22"/>
    </row>
    <row r="52" spans="1:7" ht="13.5">
      <c r="A52" s="4" t="s">
        <v>184</v>
      </c>
      <c r="B52" s="22">
        <v>-43971</v>
      </c>
      <c r="C52" s="22">
        <v>-46759</v>
      </c>
      <c r="D52" s="22">
        <v>-28474</v>
      </c>
      <c r="E52" s="22">
        <v>-31926</v>
      </c>
      <c r="F52" s="22">
        <v>-18290</v>
      </c>
      <c r="G52" s="22"/>
    </row>
    <row r="53" spans="1:7" ht="13.5">
      <c r="A53" s="4" t="s">
        <v>197</v>
      </c>
      <c r="B53" s="22">
        <v>112598</v>
      </c>
      <c r="C53" s="22">
        <v>61281</v>
      </c>
      <c r="D53" s="22">
        <v>52113</v>
      </c>
      <c r="E53" s="22">
        <v>51494</v>
      </c>
      <c r="F53" s="22">
        <v>48553</v>
      </c>
      <c r="G53" s="22"/>
    </row>
    <row r="54" spans="1:7" ht="13.5">
      <c r="A54" s="3" t="s">
        <v>198</v>
      </c>
      <c r="B54" s="22">
        <v>2709</v>
      </c>
      <c r="C54" s="22"/>
      <c r="D54" s="22"/>
      <c r="E54" s="22"/>
      <c r="F54" s="22">
        <v>982297</v>
      </c>
      <c r="G54" s="22">
        <v>38287</v>
      </c>
    </row>
    <row r="55" spans="1:7" ht="13.5">
      <c r="A55" s="3" t="s">
        <v>201</v>
      </c>
      <c r="B55" s="22">
        <v>8911616</v>
      </c>
      <c r="C55" s="22">
        <v>9031297</v>
      </c>
      <c r="D55" s="22">
        <v>8964003</v>
      </c>
      <c r="E55" s="22">
        <v>8695417</v>
      </c>
      <c r="F55" s="22">
        <v>11809759</v>
      </c>
      <c r="G55" s="22">
        <v>8529861</v>
      </c>
    </row>
    <row r="56" spans="1:7" ht="13.5">
      <c r="A56" s="3" t="s">
        <v>202</v>
      </c>
      <c r="B56" s="22">
        <v>81773</v>
      </c>
      <c r="C56" s="22">
        <v>109031</v>
      </c>
      <c r="D56" s="22"/>
      <c r="E56" s="22"/>
      <c r="F56" s="22"/>
      <c r="G56" s="22"/>
    </row>
    <row r="57" spans="1:7" ht="13.5">
      <c r="A57" s="3" t="s">
        <v>203</v>
      </c>
      <c r="B57" s="22">
        <v>146500</v>
      </c>
      <c r="C57" s="22">
        <v>146500</v>
      </c>
      <c r="D57" s="22">
        <v>146500</v>
      </c>
      <c r="E57" s="22">
        <v>146500</v>
      </c>
      <c r="F57" s="22">
        <v>508809</v>
      </c>
      <c r="G57" s="22">
        <v>146500</v>
      </c>
    </row>
    <row r="58" spans="1:7" ht="13.5">
      <c r="A58" s="3" t="s">
        <v>204</v>
      </c>
      <c r="B58" s="22">
        <v>32245</v>
      </c>
      <c r="C58" s="22">
        <v>28872</v>
      </c>
      <c r="D58" s="22">
        <v>29659</v>
      </c>
      <c r="E58" s="22">
        <v>30170</v>
      </c>
      <c r="F58" s="22">
        <v>30991</v>
      </c>
      <c r="G58" s="22">
        <v>31203</v>
      </c>
    </row>
    <row r="59" spans="1:7" ht="13.5">
      <c r="A59" s="3" t="s">
        <v>205</v>
      </c>
      <c r="B59" s="22"/>
      <c r="C59" s="22">
        <v>77776</v>
      </c>
      <c r="D59" s="22">
        <v>85364</v>
      </c>
      <c r="E59" s="22">
        <v>92952</v>
      </c>
      <c r="F59" s="22">
        <v>100540</v>
      </c>
      <c r="G59" s="22">
        <v>108128</v>
      </c>
    </row>
    <row r="60" spans="1:7" ht="13.5">
      <c r="A60" s="3" t="s">
        <v>206</v>
      </c>
      <c r="B60" s="22">
        <v>20364</v>
      </c>
      <c r="C60" s="22">
        <v>20846</v>
      </c>
      <c r="D60" s="22">
        <v>21121</v>
      </c>
      <c r="E60" s="22">
        <v>21397</v>
      </c>
      <c r="F60" s="22">
        <v>21765</v>
      </c>
      <c r="G60" s="22">
        <v>22193</v>
      </c>
    </row>
    <row r="61" spans="1:7" ht="13.5">
      <c r="A61" s="3" t="s">
        <v>207</v>
      </c>
      <c r="B61" s="22">
        <v>280883</v>
      </c>
      <c r="C61" s="22">
        <v>383027</v>
      </c>
      <c r="D61" s="22">
        <v>282645</v>
      </c>
      <c r="E61" s="22">
        <v>291020</v>
      </c>
      <c r="F61" s="22">
        <v>662106</v>
      </c>
      <c r="G61" s="22">
        <v>308025</v>
      </c>
    </row>
    <row r="62" spans="1:7" ht="13.5">
      <c r="A62" s="3" t="s">
        <v>208</v>
      </c>
      <c r="B62" s="22">
        <v>263692</v>
      </c>
      <c r="C62" s="22">
        <v>174921</v>
      </c>
      <c r="D62" s="22">
        <v>223623</v>
      </c>
      <c r="E62" s="22">
        <v>274122</v>
      </c>
      <c r="F62" s="22">
        <v>322638</v>
      </c>
      <c r="G62" s="22">
        <v>531771</v>
      </c>
    </row>
    <row r="63" spans="1:7" ht="13.5">
      <c r="A63" s="3" t="s">
        <v>209</v>
      </c>
      <c r="B63" s="22">
        <v>404570</v>
      </c>
      <c r="C63" s="22">
        <v>534280</v>
      </c>
      <c r="D63" s="22">
        <v>368370</v>
      </c>
      <c r="E63" s="22">
        <v>366470</v>
      </c>
      <c r="F63" s="22">
        <v>361570</v>
      </c>
      <c r="G63" s="22">
        <v>668623</v>
      </c>
    </row>
    <row r="64" spans="1:7" ht="13.5">
      <c r="A64" s="3" t="s">
        <v>210</v>
      </c>
      <c r="B64" s="22">
        <v>3423</v>
      </c>
      <c r="C64" s="22">
        <v>3183</v>
      </c>
      <c r="D64" s="22">
        <v>2943</v>
      </c>
      <c r="E64" s="22">
        <v>2703</v>
      </c>
      <c r="F64" s="22">
        <v>2550</v>
      </c>
      <c r="G64" s="22">
        <v>2310</v>
      </c>
    </row>
    <row r="65" spans="1:7" ht="13.5">
      <c r="A65" s="3" t="s">
        <v>212</v>
      </c>
      <c r="B65" s="22">
        <v>43330</v>
      </c>
      <c r="C65" s="22">
        <v>48708</v>
      </c>
      <c r="D65" s="22">
        <v>55574</v>
      </c>
      <c r="E65" s="22">
        <v>35892</v>
      </c>
      <c r="F65" s="22">
        <v>42392</v>
      </c>
      <c r="G65" s="22">
        <v>47413</v>
      </c>
    </row>
    <row r="66" spans="1:7" ht="13.5">
      <c r="A66" s="3" t="s">
        <v>213</v>
      </c>
      <c r="B66" s="22">
        <v>114187</v>
      </c>
      <c r="C66" s="22">
        <v>96626</v>
      </c>
      <c r="D66" s="22">
        <v>114857</v>
      </c>
      <c r="E66" s="22">
        <v>218837</v>
      </c>
      <c r="F66" s="22">
        <v>276457</v>
      </c>
      <c r="G66" s="22">
        <v>310900</v>
      </c>
    </row>
    <row r="67" spans="1:7" ht="13.5">
      <c r="A67" s="3" t="s">
        <v>214</v>
      </c>
      <c r="B67" s="22">
        <v>3469</v>
      </c>
      <c r="C67" s="22">
        <v>3736</v>
      </c>
      <c r="D67" s="22">
        <v>5450</v>
      </c>
      <c r="E67" s="22">
        <v>24360</v>
      </c>
      <c r="F67" s="22">
        <v>17004</v>
      </c>
      <c r="G67" s="22">
        <v>2989</v>
      </c>
    </row>
    <row r="68" spans="1:7" ht="13.5">
      <c r="A68" s="3" t="s">
        <v>215</v>
      </c>
      <c r="B68" s="22">
        <v>87806</v>
      </c>
      <c r="C68" s="22">
        <v>98429</v>
      </c>
      <c r="D68" s="22">
        <v>87151</v>
      </c>
      <c r="E68" s="22">
        <v>82590</v>
      </c>
      <c r="F68" s="22">
        <v>110098</v>
      </c>
      <c r="G68" s="22">
        <v>82883</v>
      </c>
    </row>
    <row r="69" spans="1:7" ht="13.5">
      <c r="A69" s="3" t="s">
        <v>216</v>
      </c>
      <c r="B69" s="22">
        <v>155646</v>
      </c>
      <c r="C69" s="22">
        <v>136012</v>
      </c>
      <c r="D69" s="22">
        <v>258522</v>
      </c>
      <c r="E69" s="22">
        <v>294460</v>
      </c>
      <c r="F69" s="22">
        <v>329391</v>
      </c>
      <c r="G69" s="22">
        <v>102510</v>
      </c>
    </row>
    <row r="70" spans="1:7" ht="13.5">
      <c r="A70" s="3" t="s">
        <v>217</v>
      </c>
      <c r="B70" s="22">
        <v>478767</v>
      </c>
      <c r="C70" s="22">
        <v>536993</v>
      </c>
      <c r="D70" s="22">
        <v>520208</v>
      </c>
      <c r="E70" s="22">
        <v>563468</v>
      </c>
      <c r="F70" s="22">
        <v>652235</v>
      </c>
      <c r="G70" s="22">
        <v>710864</v>
      </c>
    </row>
    <row r="71" spans="1:7" ht="13.5">
      <c r="A71" s="3" t="s">
        <v>218</v>
      </c>
      <c r="B71" s="22">
        <v>23651</v>
      </c>
      <c r="C71" s="22">
        <v>24651</v>
      </c>
      <c r="D71" s="22">
        <v>24801</v>
      </c>
      <c r="E71" s="22">
        <v>32801</v>
      </c>
      <c r="F71" s="22">
        <v>33101</v>
      </c>
      <c r="G71" s="22">
        <v>42901</v>
      </c>
    </row>
    <row r="72" spans="1:7" ht="13.5">
      <c r="A72" s="3" t="s">
        <v>219</v>
      </c>
      <c r="B72" s="22">
        <v>13073</v>
      </c>
      <c r="C72" s="22">
        <v>13073</v>
      </c>
      <c r="D72" s="22">
        <v>14693</v>
      </c>
      <c r="E72" s="22">
        <v>14562</v>
      </c>
      <c r="F72" s="22">
        <v>14428</v>
      </c>
      <c r="G72" s="22">
        <v>55962</v>
      </c>
    </row>
    <row r="73" spans="1:7" ht="13.5">
      <c r="A73" s="3" t="s">
        <v>220</v>
      </c>
      <c r="B73" s="22">
        <v>-101762</v>
      </c>
      <c r="C73" s="22">
        <v>-118029</v>
      </c>
      <c r="D73" s="22">
        <v>-144243</v>
      </c>
      <c r="E73" s="22">
        <v>-267437</v>
      </c>
      <c r="F73" s="22">
        <v>-286531</v>
      </c>
      <c r="G73" s="22">
        <v>-389953</v>
      </c>
    </row>
    <row r="74" spans="1:7" ht="13.5">
      <c r="A74" s="3" t="s">
        <v>221</v>
      </c>
      <c r="B74" s="22">
        <v>1489855</v>
      </c>
      <c r="C74" s="22">
        <v>1552587</v>
      </c>
      <c r="D74" s="22">
        <v>1531954</v>
      </c>
      <c r="E74" s="22">
        <v>1642833</v>
      </c>
      <c r="F74" s="22">
        <v>1875338</v>
      </c>
      <c r="G74" s="22">
        <v>2169176</v>
      </c>
    </row>
    <row r="75" spans="1:7" ht="13.5">
      <c r="A75" s="2" t="s">
        <v>222</v>
      </c>
      <c r="B75" s="22">
        <v>10682355</v>
      </c>
      <c r="C75" s="22">
        <v>10966912</v>
      </c>
      <c r="D75" s="22">
        <v>10778604</v>
      </c>
      <c r="E75" s="22">
        <v>10629272</v>
      </c>
      <c r="F75" s="22">
        <v>14347205</v>
      </c>
      <c r="G75" s="22">
        <v>11007064</v>
      </c>
    </row>
    <row r="76" spans="1:7" ht="14.25" thickBot="1">
      <c r="A76" s="5" t="s">
        <v>224</v>
      </c>
      <c r="B76" s="23">
        <v>25241729</v>
      </c>
      <c r="C76" s="23">
        <v>24242049</v>
      </c>
      <c r="D76" s="23">
        <v>25838661</v>
      </c>
      <c r="E76" s="23">
        <v>26794824</v>
      </c>
      <c r="F76" s="23">
        <v>31276413</v>
      </c>
      <c r="G76" s="23">
        <v>29803282</v>
      </c>
    </row>
    <row r="77" spans="1:7" ht="14.25" thickTop="1">
      <c r="A77" s="2" t="s">
        <v>225</v>
      </c>
      <c r="B77" s="22">
        <v>1267678</v>
      </c>
      <c r="C77" s="22">
        <v>1427144</v>
      </c>
      <c r="D77" s="22">
        <v>1236213</v>
      </c>
      <c r="E77" s="22">
        <v>1334199</v>
      </c>
      <c r="F77" s="22">
        <v>1383704</v>
      </c>
      <c r="G77" s="22">
        <v>1617394</v>
      </c>
    </row>
    <row r="78" spans="1:7" ht="13.5">
      <c r="A78" s="2" t="s">
        <v>226</v>
      </c>
      <c r="B78" s="22">
        <v>2400000</v>
      </c>
      <c r="C78" s="22">
        <v>1700000</v>
      </c>
      <c r="D78" s="22">
        <v>2700000</v>
      </c>
      <c r="E78" s="22">
        <v>3600000</v>
      </c>
      <c r="F78" s="22">
        <v>4830000</v>
      </c>
      <c r="G78" s="22">
        <v>4000000</v>
      </c>
    </row>
    <row r="79" spans="1:7" ht="13.5">
      <c r="A79" s="2" t="s">
        <v>227</v>
      </c>
      <c r="B79" s="22">
        <v>170000</v>
      </c>
      <c r="C79" s="22">
        <v>220000</v>
      </c>
      <c r="D79" s="22">
        <v>220000</v>
      </c>
      <c r="E79" s="22">
        <v>172500</v>
      </c>
      <c r="F79" s="22">
        <v>208200</v>
      </c>
      <c r="G79" s="22">
        <v>75000</v>
      </c>
    </row>
    <row r="80" spans="1:7" ht="13.5">
      <c r="A80" s="2" t="s">
        <v>228</v>
      </c>
      <c r="B80" s="22">
        <v>2833096</v>
      </c>
      <c r="C80" s="22">
        <v>2635960</v>
      </c>
      <c r="D80" s="22">
        <v>2580490</v>
      </c>
      <c r="E80" s="22">
        <v>3480334</v>
      </c>
      <c r="F80" s="22">
        <v>4249342</v>
      </c>
      <c r="G80" s="22">
        <v>4330196</v>
      </c>
    </row>
    <row r="81" spans="1:7" ht="13.5">
      <c r="A81" s="2" t="s">
        <v>229</v>
      </c>
      <c r="B81" s="22">
        <v>134403</v>
      </c>
      <c r="C81" s="22">
        <v>85452</v>
      </c>
      <c r="D81" s="22">
        <v>68054</v>
      </c>
      <c r="E81" s="22">
        <v>44782</v>
      </c>
      <c r="F81" s="22">
        <v>26821</v>
      </c>
      <c r="G81" s="22"/>
    </row>
    <row r="82" spans="1:7" ht="13.5">
      <c r="A82" s="2" t="s">
        <v>230</v>
      </c>
      <c r="B82" s="22">
        <v>990915</v>
      </c>
      <c r="C82" s="22">
        <v>1001717</v>
      </c>
      <c r="D82" s="22">
        <v>952830</v>
      </c>
      <c r="E82" s="22">
        <v>963814</v>
      </c>
      <c r="F82" s="22">
        <v>1000850</v>
      </c>
      <c r="G82" s="22">
        <v>1034070</v>
      </c>
    </row>
    <row r="83" spans="1:7" ht="13.5">
      <c r="A83" s="2" t="s">
        <v>231</v>
      </c>
      <c r="B83" s="22">
        <v>748</v>
      </c>
      <c r="C83" s="22">
        <v>2062</v>
      </c>
      <c r="D83" s="22">
        <v>2217</v>
      </c>
      <c r="E83" s="22">
        <v>2955</v>
      </c>
      <c r="F83" s="22">
        <v>4747</v>
      </c>
      <c r="G83" s="22">
        <v>1804</v>
      </c>
    </row>
    <row r="84" spans="1:7" ht="13.5">
      <c r="A84" s="2" t="s">
        <v>232</v>
      </c>
      <c r="B84" s="22">
        <v>118000</v>
      </c>
      <c r="C84" s="22">
        <v>35000</v>
      </c>
      <c r="D84" s="22">
        <v>141000</v>
      </c>
      <c r="E84" s="22">
        <v>47700</v>
      </c>
      <c r="F84" s="22">
        <v>29574</v>
      </c>
      <c r="G84" s="22">
        <v>416500</v>
      </c>
    </row>
    <row r="85" spans="1:7" ht="13.5">
      <c r="A85" s="2" t="s">
        <v>233</v>
      </c>
      <c r="B85" s="22">
        <v>110431</v>
      </c>
      <c r="C85" s="22">
        <v>80809</v>
      </c>
      <c r="D85" s="22">
        <v>48414</v>
      </c>
      <c r="E85" s="22">
        <v>112954</v>
      </c>
      <c r="F85" s="22"/>
      <c r="G85" s="22">
        <v>144034</v>
      </c>
    </row>
    <row r="86" spans="1:7" ht="13.5">
      <c r="A86" s="2" t="s">
        <v>236</v>
      </c>
      <c r="B86" s="22">
        <v>168698</v>
      </c>
      <c r="C86" s="22">
        <v>120064</v>
      </c>
      <c r="D86" s="22">
        <v>174570</v>
      </c>
      <c r="E86" s="22">
        <v>262827</v>
      </c>
      <c r="F86" s="22">
        <v>298614</v>
      </c>
      <c r="G86" s="22">
        <v>551054</v>
      </c>
    </row>
    <row r="87" spans="1:7" ht="13.5">
      <c r="A87" s="2" t="s">
        <v>237</v>
      </c>
      <c r="B87" s="22">
        <v>123740</v>
      </c>
      <c r="C87" s="22">
        <v>105532</v>
      </c>
      <c r="D87" s="22">
        <v>96072</v>
      </c>
      <c r="E87" s="22">
        <v>99775</v>
      </c>
      <c r="F87" s="22">
        <v>114356</v>
      </c>
      <c r="G87" s="22">
        <v>122021</v>
      </c>
    </row>
    <row r="88" spans="1:7" ht="13.5">
      <c r="A88" s="2" t="s">
        <v>238</v>
      </c>
      <c r="B88" s="22">
        <v>176700</v>
      </c>
      <c r="C88" s="22">
        <v>186900</v>
      </c>
      <c r="D88" s="22">
        <v>184400</v>
      </c>
      <c r="E88" s="22">
        <v>214900</v>
      </c>
      <c r="F88" s="22">
        <v>238100</v>
      </c>
      <c r="G88" s="22">
        <v>225860</v>
      </c>
    </row>
    <row r="89" spans="1:7" ht="13.5">
      <c r="A89" s="2" t="s">
        <v>240</v>
      </c>
      <c r="B89" s="22">
        <v>10000</v>
      </c>
      <c r="C89" s="22"/>
      <c r="D89" s="22"/>
      <c r="E89" s="22"/>
      <c r="F89" s="22"/>
      <c r="G89" s="22"/>
    </row>
    <row r="90" spans="1:7" ht="13.5">
      <c r="A90" s="2" t="s">
        <v>206</v>
      </c>
      <c r="B90" s="22">
        <v>4808</v>
      </c>
      <c r="C90" s="22">
        <v>3575</v>
      </c>
      <c r="D90" s="22">
        <v>3345</v>
      </c>
      <c r="E90" s="22">
        <v>2761</v>
      </c>
      <c r="F90" s="22">
        <v>614221</v>
      </c>
      <c r="G90" s="22">
        <v>1101</v>
      </c>
    </row>
    <row r="91" spans="1:7" ht="13.5">
      <c r="A91" s="2" t="s">
        <v>241</v>
      </c>
      <c r="B91" s="22">
        <v>8509220</v>
      </c>
      <c r="C91" s="22">
        <v>7604217</v>
      </c>
      <c r="D91" s="22">
        <v>8407608</v>
      </c>
      <c r="E91" s="22">
        <v>10339505</v>
      </c>
      <c r="F91" s="22">
        <v>12998532</v>
      </c>
      <c r="G91" s="22">
        <v>12519038</v>
      </c>
    </row>
    <row r="92" spans="1:7" ht="13.5">
      <c r="A92" s="2" t="s">
        <v>242</v>
      </c>
      <c r="B92" s="22">
        <v>120000</v>
      </c>
      <c r="C92" s="22">
        <v>290000</v>
      </c>
      <c r="D92" s="22">
        <v>510000</v>
      </c>
      <c r="E92" s="22">
        <v>460000</v>
      </c>
      <c r="F92" s="22">
        <v>829300</v>
      </c>
      <c r="G92" s="22">
        <v>87500</v>
      </c>
    </row>
    <row r="93" spans="1:7" ht="13.5">
      <c r="A93" s="2" t="s">
        <v>243</v>
      </c>
      <c r="B93" s="22">
        <v>4607883</v>
      </c>
      <c r="C93" s="22">
        <v>4890624</v>
      </c>
      <c r="D93" s="22">
        <v>5270506</v>
      </c>
      <c r="E93" s="22">
        <v>4569564</v>
      </c>
      <c r="F93" s="22">
        <v>6170778</v>
      </c>
      <c r="G93" s="22">
        <v>5880454</v>
      </c>
    </row>
    <row r="94" spans="1:7" ht="13.5">
      <c r="A94" s="2" t="s">
        <v>244</v>
      </c>
      <c r="B94" s="22">
        <v>479335</v>
      </c>
      <c r="C94" s="22">
        <v>235151</v>
      </c>
      <c r="D94" s="22">
        <v>248955</v>
      </c>
      <c r="E94" s="22">
        <v>135777</v>
      </c>
      <c r="F94" s="22">
        <v>54253</v>
      </c>
      <c r="G94" s="22"/>
    </row>
    <row r="95" spans="1:7" ht="13.5">
      <c r="A95" s="2" t="s">
        <v>246</v>
      </c>
      <c r="B95" s="22">
        <v>441874</v>
      </c>
      <c r="C95" s="22">
        <v>386089</v>
      </c>
      <c r="D95" s="22">
        <v>385378</v>
      </c>
      <c r="E95" s="22">
        <v>355509</v>
      </c>
      <c r="F95" s="22">
        <v>343092</v>
      </c>
      <c r="G95" s="22">
        <v>331888</v>
      </c>
    </row>
    <row r="96" spans="1:7" ht="13.5">
      <c r="A96" s="2" t="s">
        <v>247</v>
      </c>
      <c r="B96" s="22">
        <v>225474</v>
      </c>
      <c r="C96" s="22">
        <v>223544</v>
      </c>
      <c r="D96" s="22">
        <v>227260</v>
      </c>
      <c r="E96" s="22">
        <v>220989</v>
      </c>
      <c r="F96" s="22">
        <v>223065</v>
      </c>
      <c r="G96" s="22">
        <v>219842</v>
      </c>
    </row>
    <row r="97" spans="1:7" ht="13.5">
      <c r="A97" s="2" t="s">
        <v>248</v>
      </c>
      <c r="B97" s="22">
        <v>290968</v>
      </c>
      <c r="C97" s="22">
        <v>218192</v>
      </c>
      <c r="D97" s="22">
        <v>253644</v>
      </c>
      <c r="E97" s="22">
        <v>250116</v>
      </c>
      <c r="F97" s="22">
        <v>259967</v>
      </c>
      <c r="G97" s="22">
        <v>239342</v>
      </c>
    </row>
    <row r="98" spans="1:7" ht="13.5">
      <c r="A98" s="2" t="s">
        <v>239</v>
      </c>
      <c r="B98" s="22">
        <v>79663</v>
      </c>
      <c r="C98" s="22">
        <v>86514</v>
      </c>
      <c r="D98" s="22">
        <v>75696</v>
      </c>
      <c r="E98" s="22"/>
      <c r="F98" s="22"/>
      <c r="G98" s="22"/>
    </row>
    <row r="99" spans="1:7" ht="13.5">
      <c r="A99" s="2" t="s">
        <v>180</v>
      </c>
      <c r="B99" s="22"/>
      <c r="C99" s="22"/>
      <c r="D99" s="22"/>
      <c r="E99" s="22"/>
      <c r="F99" s="22">
        <v>17219</v>
      </c>
      <c r="G99" s="22"/>
    </row>
    <row r="100" spans="1:7" ht="13.5">
      <c r="A100" s="2" t="s">
        <v>249</v>
      </c>
      <c r="B100" s="22">
        <v>6245200</v>
      </c>
      <c r="C100" s="22">
        <v>6330115</v>
      </c>
      <c r="D100" s="22">
        <v>6971441</v>
      </c>
      <c r="E100" s="22">
        <v>5991956</v>
      </c>
      <c r="F100" s="22">
        <v>7897677</v>
      </c>
      <c r="G100" s="22">
        <v>6759026</v>
      </c>
    </row>
    <row r="101" spans="1:7" ht="14.25" thickBot="1">
      <c r="A101" s="5" t="s">
        <v>250</v>
      </c>
      <c r="B101" s="23">
        <v>14754420</v>
      </c>
      <c r="C101" s="23">
        <v>13934333</v>
      </c>
      <c r="D101" s="23">
        <v>15379050</v>
      </c>
      <c r="E101" s="23">
        <v>16331461</v>
      </c>
      <c r="F101" s="23">
        <v>20896209</v>
      </c>
      <c r="G101" s="23">
        <v>19278064</v>
      </c>
    </row>
    <row r="102" spans="1:7" ht="14.25" thickTop="1">
      <c r="A102" s="2" t="s">
        <v>251</v>
      </c>
      <c r="B102" s="22">
        <v>1808800</v>
      </c>
      <c r="C102" s="22">
        <v>1808800</v>
      </c>
      <c r="D102" s="22">
        <v>1808800</v>
      </c>
      <c r="E102" s="22">
        <v>1808800</v>
      </c>
      <c r="F102" s="22">
        <v>1808800</v>
      </c>
      <c r="G102" s="22">
        <v>1808800</v>
      </c>
    </row>
    <row r="103" spans="1:7" ht="13.5">
      <c r="A103" s="3" t="s">
        <v>252</v>
      </c>
      <c r="B103" s="22">
        <v>1852220</v>
      </c>
      <c r="C103" s="22">
        <v>1852220</v>
      </c>
      <c r="D103" s="22">
        <v>1852220</v>
      </c>
      <c r="E103" s="22">
        <v>1852220</v>
      </c>
      <c r="F103" s="22">
        <v>1852220</v>
      </c>
      <c r="G103" s="22">
        <v>1852220</v>
      </c>
    </row>
    <row r="104" spans="1:7" ht="13.5">
      <c r="A104" s="3" t="s">
        <v>253</v>
      </c>
      <c r="B104" s="22">
        <v>1852220</v>
      </c>
      <c r="C104" s="22">
        <v>1852220</v>
      </c>
      <c r="D104" s="22">
        <v>1852220</v>
      </c>
      <c r="E104" s="22">
        <v>1852220</v>
      </c>
      <c r="F104" s="22">
        <v>1852220</v>
      </c>
      <c r="G104" s="22">
        <v>1852220</v>
      </c>
    </row>
    <row r="105" spans="1:7" ht="13.5">
      <c r="A105" s="3" t="s">
        <v>254</v>
      </c>
      <c r="B105" s="22">
        <v>84733</v>
      </c>
      <c r="C105" s="22">
        <v>84733</v>
      </c>
      <c r="D105" s="22">
        <v>84733</v>
      </c>
      <c r="E105" s="22">
        <v>84733</v>
      </c>
      <c r="F105" s="22">
        <v>84733</v>
      </c>
      <c r="G105" s="22">
        <v>84733</v>
      </c>
    </row>
    <row r="106" spans="1:7" ht="13.5">
      <c r="A106" s="4" t="s">
        <v>255</v>
      </c>
      <c r="B106" s="22">
        <v>6200000</v>
      </c>
      <c r="C106" s="22">
        <v>6200000</v>
      </c>
      <c r="D106" s="22">
        <v>6200000</v>
      </c>
      <c r="E106" s="22">
        <v>6200000</v>
      </c>
      <c r="F106" s="22">
        <v>5900000</v>
      </c>
      <c r="G106" s="22">
        <v>5600000</v>
      </c>
    </row>
    <row r="107" spans="1:7" ht="13.5">
      <c r="A107" s="4" t="s">
        <v>256</v>
      </c>
      <c r="B107" s="22">
        <v>559008</v>
      </c>
      <c r="C107" s="22">
        <v>431540</v>
      </c>
      <c r="D107" s="22">
        <v>511442</v>
      </c>
      <c r="E107" s="22">
        <v>501693</v>
      </c>
      <c r="F107" s="22">
        <v>744102</v>
      </c>
      <c r="G107" s="22">
        <v>1075593</v>
      </c>
    </row>
    <row r="108" spans="1:7" ht="13.5">
      <c r="A108" s="3" t="s">
        <v>257</v>
      </c>
      <c r="B108" s="22">
        <v>6843742</v>
      </c>
      <c r="C108" s="22">
        <v>6716274</v>
      </c>
      <c r="D108" s="22">
        <v>6796176</v>
      </c>
      <c r="E108" s="22">
        <v>6786427</v>
      </c>
      <c r="F108" s="22">
        <v>6728836</v>
      </c>
      <c r="G108" s="22">
        <v>6760327</v>
      </c>
    </row>
    <row r="109" spans="1:7" ht="13.5">
      <c r="A109" s="2" t="s">
        <v>258</v>
      </c>
      <c r="B109" s="22">
        <v>-77512</v>
      </c>
      <c r="C109" s="22">
        <v>-77498</v>
      </c>
      <c r="D109" s="22">
        <v>-14978</v>
      </c>
      <c r="E109" s="22">
        <v>-14953</v>
      </c>
      <c r="F109" s="22">
        <v>-14953</v>
      </c>
      <c r="G109" s="22">
        <v>-2144</v>
      </c>
    </row>
    <row r="110" spans="1:7" ht="13.5">
      <c r="A110" s="2" t="s">
        <v>259</v>
      </c>
      <c r="B110" s="22">
        <v>10427250</v>
      </c>
      <c r="C110" s="22">
        <v>10299797</v>
      </c>
      <c r="D110" s="22">
        <v>10442219</v>
      </c>
      <c r="E110" s="22">
        <v>10432495</v>
      </c>
      <c r="F110" s="22">
        <v>10374904</v>
      </c>
      <c r="G110" s="22">
        <v>10419204</v>
      </c>
    </row>
    <row r="111" spans="1:7" ht="13.5">
      <c r="A111" s="2" t="s">
        <v>260</v>
      </c>
      <c r="B111" s="22">
        <v>60058</v>
      </c>
      <c r="C111" s="22">
        <v>7918</v>
      </c>
      <c r="D111" s="22">
        <v>17391</v>
      </c>
      <c r="E111" s="22">
        <v>30867</v>
      </c>
      <c r="F111" s="22">
        <v>5299</v>
      </c>
      <c r="G111" s="22">
        <v>106014</v>
      </c>
    </row>
    <row r="112" spans="1:7" ht="13.5">
      <c r="A112" s="2" t="s">
        <v>262</v>
      </c>
      <c r="B112" s="22">
        <v>60058</v>
      </c>
      <c r="C112" s="22">
        <v>7918</v>
      </c>
      <c r="D112" s="22">
        <v>17391</v>
      </c>
      <c r="E112" s="22">
        <v>30867</v>
      </c>
      <c r="F112" s="22">
        <v>5299</v>
      </c>
      <c r="G112" s="22">
        <v>106014</v>
      </c>
    </row>
    <row r="113" spans="1:7" ht="13.5">
      <c r="A113" s="6" t="s">
        <v>264</v>
      </c>
      <c r="B113" s="22">
        <v>10487309</v>
      </c>
      <c r="C113" s="22">
        <v>10307716</v>
      </c>
      <c r="D113" s="22">
        <v>10459611</v>
      </c>
      <c r="E113" s="22">
        <v>10463363</v>
      </c>
      <c r="F113" s="22">
        <v>10380203</v>
      </c>
      <c r="G113" s="22">
        <v>10525218</v>
      </c>
    </row>
    <row r="114" spans="1:7" ht="14.25" thickBot="1">
      <c r="A114" s="7" t="s">
        <v>265</v>
      </c>
      <c r="B114" s="22">
        <v>25241729</v>
      </c>
      <c r="C114" s="22">
        <v>24242049</v>
      </c>
      <c r="D114" s="22">
        <v>25838661</v>
      </c>
      <c r="E114" s="22">
        <v>26794824</v>
      </c>
      <c r="F114" s="22">
        <v>31276413</v>
      </c>
      <c r="G114" s="22">
        <v>29803282</v>
      </c>
    </row>
    <row r="115" spans="1:7" ht="14.25" thickTop="1">
      <c r="A115" s="8"/>
      <c r="B115" s="24"/>
      <c r="C115" s="24"/>
      <c r="D115" s="24"/>
      <c r="E115" s="24"/>
      <c r="F115" s="24"/>
      <c r="G115" s="24"/>
    </row>
    <row r="117" ht="13.5">
      <c r="A117" s="20" t="s">
        <v>270</v>
      </c>
    </row>
    <row r="118" ht="13.5">
      <c r="A118" s="20" t="s">
        <v>271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2014-02-12T17:00:53Z</dcterms:created>
  <dcterms:modified xsi:type="dcterms:W3CDTF">2014-02-12T17:01:04Z</dcterms:modified>
  <cp:category/>
  <cp:version/>
  <cp:contentType/>
  <cp:contentStatus/>
</cp:coreProperties>
</file>