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<sst xmlns="http://schemas.openxmlformats.org/spreadsheetml/2006/main" count="761" uniqueCount="312">
  <si>
    <t>営業活動によるキャッシュ・フロー</t>
  </si>
  <si>
    <t>定期預金の預入による支出</t>
  </si>
  <si>
    <t>定期預金の払戻による収入</t>
  </si>
  <si>
    <t>有価証券の売却による収入</t>
  </si>
  <si>
    <t>有形固定資産の取得による支出</t>
  </si>
  <si>
    <t>有形固定資産の売却による収入</t>
  </si>
  <si>
    <t>無形固定資産の取得による支出</t>
  </si>
  <si>
    <t>無形固定資産の売却による収入</t>
  </si>
  <si>
    <t>投資有価証券の取得による支出</t>
  </si>
  <si>
    <t>投資有価証券の売却による収入</t>
  </si>
  <si>
    <t>短期貸付金の増減額（△は増加）</t>
  </si>
  <si>
    <t>長期貸付けによる支出</t>
  </si>
  <si>
    <t>長期貸付金の回収による収入</t>
  </si>
  <si>
    <t>連結の範囲の変更を伴う子会社株式の取得による収入</t>
  </si>
  <si>
    <t>投資活動によるキャッシュ・フロー</t>
  </si>
  <si>
    <t>短期借入れによる収入</t>
  </si>
  <si>
    <t>短期借入金の増減額（△は減少）</t>
  </si>
  <si>
    <t>長期借入れによる収入</t>
  </si>
  <si>
    <t>長期借入金の返済による支出</t>
  </si>
  <si>
    <t>リース債務の返済による支出</t>
  </si>
  <si>
    <t>自己株式の取得による支出</t>
  </si>
  <si>
    <t>配当金の支払額</t>
  </si>
  <si>
    <t>財務活動によるキャッシュ・フロー</t>
  </si>
  <si>
    <t>現金及び現金同等物の増減額（△は減少）</t>
  </si>
  <si>
    <t>現金及び現金同等物の残高</t>
  </si>
  <si>
    <t>連結・キャッシュフロー計算書</t>
  </si>
  <si>
    <t>受取賃貸料</t>
  </si>
  <si>
    <t>特別利益</t>
  </si>
  <si>
    <t>投資有価証券売却損</t>
  </si>
  <si>
    <t>法人税等調整額</t>
  </si>
  <si>
    <t>少数株主損益調整前四半期純利益</t>
  </si>
  <si>
    <t>連結・損益計算書</t>
  </si>
  <si>
    <t>法人税、住民税及び事業税</t>
  </si>
  <si>
    <t>過年度法人税等還付税額</t>
  </si>
  <si>
    <t>法人税等調整額</t>
  </si>
  <si>
    <t>法人税等合計</t>
  </si>
  <si>
    <t>四半期純利益</t>
  </si>
  <si>
    <t>個別・損益計算書</t>
  </si>
  <si>
    <t>2014/02/14</t>
  </si>
  <si>
    <t>四半期</t>
  </si>
  <si>
    <t>2013/12/31</t>
  </si>
  <si>
    <t>2013/11/08</t>
  </si>
  <si>
    <t>2013/09/30</t>
  </si>
  <si>
    <t>2013/08/09</t>
  </si>
  <si>
    <t>2013/06/30</t>
  </si>
  <si>
    <t>2013/02/14</t>
  </si>
  <si>
    <t>2012/12/31</t>
  </si>
  <si>
    <t>2012/11/09</t>
  </si>
  <si>
    <t>2012/09/30</t>
  </si>
  <si>
    <t>2012/08/10</t>
  </si>
  <si>
    <t>2012/06/30</t>
  </si>
  <si>
    <t>2012/02/10</t>
  </si>
  <si>
    <t>2011/12/31</t>
  </si>
  <si>
    <t>2011/11/11</t>
  </si>
  <si>
    <t>2011/09/30</t>
  </si>
  <si>
    <t>2011/08/11</t>
  </si>
  <si>
    <t>2011/06/30</t>
  </si>
  <si>
    <t>2011/02/14</t>
  </si>
  <si>
    <t>2010/12/31</t>
  </si>
  <si>
    <t>2010/11/12</t>
  </si>
  <si>
    <t>2010/09/30</t>
  </si>
  <si>
    <t>2010/08/12</t>
  </si>
  <si>
    <t>2010/06/30</t>
  </si>
  <si>
    <t>2010/02/15</t>
  </si>
  <si>
    <t>2009/12/31</t>
  </si>
  <si>
    <t>2009/11/13</t>
  </si>
  <si>
    <t>2009/09/30</t>
  </si>
  <si>
    <t>2009/08/13</t>
  </si>
  <si>
    <t>2009/06/30</t>
  </si>
  <si>
    <t>2009/02/13</t>
  </si>
  <si>
    <t>2008/12/31</t>
  </si>
  <si>
    <t>2008/11/14</t>
  </si>
  <si>
    <t>2008/09/30</t>
  </si>
  <si>
    <t>2008/08/14</t>
  </si>
  <si>
    <t>2008/06/30</t>
  </si>
  <si>
    <t>現金及び預金</t>
  </si>
  <si>
    <t>受取手形及び営業未収入金</t>
  </si>
  <si>
    <t>繰延税金資産</t>
  </si>
  <si>
    <t>建物及び構築物</t>
  </si>
  <si>
    <t>建物及び構築物（純額）</t>
  </si>
  <si>
    <t>機械装置及び運搬具</t>
  </si>
  <si>
    <t>機械装置及び運搬具（純額）</t>
  </si>
  <si>
    <t>有形固定資産</t>
  </si>
  <si>
    <t>支払手形及び買掛金</t>
  </si>
  <si>
    <t>長期未払金</t>
  </si>
  <si>
    <t>資本金</t>
  </si>
  <si>
    <t>株主資本</t>
  </si>
  <si>
    <t>連結・貸借対照表</t>
  </si>
  <si>
    <t>累積四半期</t>
  </si>
  <si>
    <t>2013/04/01</t>
  </si>
  <si>
    <t>負ののれん償却額</t>
  </si>
  <si>
    <t>ゴルフ会員権売却損益（△は益）</t>
  </si>
  <si>
    <t>投資有価証券評価損益（△は益）</t>
  </si>
  <si>
    <t>投資有価証券売却損益（△は益）</t>
  </si>
  <si>
    <t>投資その他の資産評価損</t>
  </si>
  <si>
    <t>役員退職慰労引当金の増減額（△は減少）</t>
  </si>
  <si>
    <t>退職給付引当金の増減額（△は減少）</t>
  </si>
  <si>
    <t>役員賞与引当金の増減額（△は減少）</t>
  </si>
  <si>
    <t>賞与引当金の増減額（△は減少）</t>
  </si>
  <si>
    <t>貸倒引当金の増減額（△は減少）</t>
  </si>
  <si>
    <t>債務保証損失引当金の増減額（△は減少）</t>
  </si>
  <si>
    <t>店舗閉鎖損失</t>
  </si>
  <si>
    <t>受取利息及び受取配当金</t>
  </si>
  <si>
    <t>有価証券売却損益（△は益）</t>
  </si>
  <si>
    <t>有形固定資産売却損益（△は益）</t>
  </si>
  <si>
    <t>有形固定資産除却損</t>
  </si>
  <si>
    <t>預り保証金の増減額（△は減少）</t>
  </si>
  <si>
    <t>売上債権の増減額（△は増加）</t>
  </si>
  <si>
    <t>たな卸資産の増減額（△は増加）</t>
  </si>
  <si>
    <t>仕入債務の増減額（△は減少）</t>
  </si>
  <si>
    <t>未収消費税等の増減額（△は増加）</t>
  </si>
  <si>
    <t>未払消費税等の増減額（△は減少）</t>
  </si>
  <si>
    <t>その他の資産・負債の増減額</t>
  </si>
  <si>
    <t>小計</t>
  </si>
  <si>
    <t>利息及び配当金の受取額</t>
  </si>
  <si>
    <t>利息の支払額</t>
  </si>
  <si>
    <t>法人税等の支払額</t>
  </si>
  <si>
    <t>法人税等の還付額</t>
  </si>
  <si>
    <t>役員退職慰労金の支払額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</si>
  <si>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</si>
  <si>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</si>
  <si>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</si>
  <si>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</si>
  <si>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</si>
  <si>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</si>
  <si>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</si>
  <si>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2013/06/25</t>
  </si>
  <si>
    <t>通期</t>
  </si>
  <si>
    <t>2013/03/31</t>
  </si>
  <si>
    <t>2012/03/31</t>
  </si>
  <si>
    <t>2012/06/28</t>
  </si>
  <si>
    <t>2011/03/31</t>
  </si>
  <si>
    <t>2011/06/24</t>
  </si>
  <si>
    <t>2010/03/31</t>
  </si>
  <si>
    <t>2010/06/25</t>
  </si>
  <si>
    <t>2009/03/31</t>
  </si>
  <si>
    <t>2009/06/26</t>
  </si>
  <si>
    <t>2008/03/31</t>
  </si>
  <si>
    <t>現金及び預金</t>
  </si>
  <si>
    <t>千円</t>
  </si>
  <si>
    <t>受取手形</t>
  </si>
  <si>
    <t>売掛金</t>
  </si>
  <si>
    <t>商品</t>
  </si>
  <si>
    <t>商品及び製品</t>
  </si>
  <si>
    <t>仕掛品</t>
  </si>
  <si>
    <t>原材料</t>
  </si>
  <si>
    <t>貯蔵品</t>
  </si>
  <si>
    <t>原材料及び貯蔵品</t>
  </si>
  <si>
    <t>前払費用</t>
  </si>
  <si>
    <t>繰延税金資産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</si>
  <si>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</si>
  <si>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</si>
  <si>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</si>
  <si>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</si>
  <si>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</si>
  <si>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</si>
  <si>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</si>
  <si>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</si>
  <si>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</si>
  <si>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</si>
  <si>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</si>
  <si>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</si>
  <si>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</si>
  <si>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</si>
  <si>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</si>
  <si>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</si>
  <si>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</si>
  <si>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</si>
  <si>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</si>
  <si>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電話加入権</t>
  </si>
  <si>
    <t>のれん</t>
  </si>
  <si>
    <t>ソフトウエア</t>
  </si>
  <si>
    <t>その他</t>
  </si>
  <si>
    <t>無形固定資産</t>
  </si>
  <si>
    <t>投資有価証券</t>
  </si>
  <si>
    <t>関係会社株式</t>
  </si>
  <si>
    <t>出資金</t>
  </si>
  <si>
    <t>長期貸付金</t>
  </si>
  <si>
    <t>長期貸付金</t>
  </si>
  <si>
    <t>従業員に対する長期貸付金</t>
  </si>
  <si>
    <t>関係会社長期貸付金</t>
  </si>
  <si>
    <t>長期未収入金</t>
  </si>
  <si>
    <t>破産更生債権等</t>
  </si>
  <si>
    <t>長期前払費用</t>
  </si>
  <si>
    <t>繰延税金資産</t>
  </si>
  <si>
    <t>差入保証金</t>
  </si>
  <si>
    <t>会員権</t>
  </si>
  <si>
    <t>保険積立金</t>
  </si>
  <si>
    <t>長期前払消費税等</t>
  </si>
  <si>
    <t>投資その他の資産</t>
  </si>
  <si>
    <t>固定資産</t>
  </si>
  <si>
    <t>資産</t>
  </si>
  <si>
    <t>資産</t>
  </si>
  <si>
    <t>買掛金</t>
  </si>
  <si>
    <t>短期借入金</t>
  </si>
  <si>
    <t>1年内返済予定の長期借入金</t>
  </si>
  <si>
    <t>リース債務</t>
  </si>
  <si>
    <t>未払金</t>
  </si>
  <si>
    <t>未払法人税等</t>
  </si>
  <si>
    <t>未払費用</t>
  </si>
  <si>
    <t>未払役員賞与</t>
  </si>
  <si>
    <t>賞与引当金</t>
  </si>
  <si>
    <t>債務保証損失引当金</t>
  </si>
  <si>
    <t>繰延税金負債</t>
  </si>
  <si>
    <t>資産除去債務</t>
  </si>
  <si>
    <t>資産除去債務</t>
  </si>
  <si>
    <t>流動負債</t>
  </si>
  <si>
    <t>長期借入金</t>
  </si>
  <si>
    <t>役員退職慰労引当金</t>
  </si>
  <si>
    <t>長期未払金</t>
  </si>
  <si>
    <t>退職給付引当金</t>
  </si>
  <si>
    <t>退職給付引当金</t>
  </si>
  <si>
    <t>長期預り保証金</t>
  </si>
  <si>
    <t>関係会社事業損失引当金</t>
  </si>
  <si>
    <t>固定負債</t>
  </si>
  <si>
    <t>固定負債</t>
  </si>
  <si>
    <t>負債</t>
  </si>
  <si>
    <t>負債</t>
  </si>
  <si>
    <t>資本金</t>
  </si>
  <si>
    <t>資本準備金</t>
  </si>
  <si>
    <t>資本剰余金</t>
  </si>
  <si>
    <t>資本剰余金</t>
  </si>
  <si>
    <t>利益準備金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</si>
  <si>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</si>
  <si>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</si>
  <si>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</si>
  <si>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</si>
  <si>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</si>
  <si>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</si>
  <si>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</si>
  <si>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評価・換算差額等</t>
  </si>
  <si>
    <t>純資産</t>
  </si>
  <si>
    <t>負債純資産</t>
  </si>
  <si>
    <t>証券コード</t>
  </si>
  <si>
    <t>企業名</t>
  </si>
  <si>
    <t>札幌臨床検査センター株式会社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</si>
  <si>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</si>
  <si>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</si>
  <si>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</si>
  <si>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</si>
  <si>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</si>
  <si>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</si>
  <si>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</si>
  <si>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</si>
  <si>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</si>
  <si>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検査売上高</t>
  </si>
  <si>
    <t>商品売上高</t>
  </si>
  <si>
    <t>その他</t>
  </si>
  <si>
    <t>売上高</t>
  </si>
  <si>
    <t>検査売上原価</t>
  </si>
  <si>
    <t>商品期首たな卸高</t>
  </si>
  <si>
    <t>当期商品仕入高</t>
  </si>
  <si>
    <t>合計</t>
  </si>
  <si>
    <t>商品期末たな卸高</t>
  </si>
  <si>
    <t>差引</t>
  </si>
  <si>
    <t>その他の原価</t>
  </si>
  <si>
    <t>売上原価</t>
  </si>
  <si>
    <t>売上総利益</t>
  </si>
  <si>
    <t>貸倒引当金繰入額</t>
  </si>
  <si>
    <t>広告宣伝費</t>
  </si>
  <si>
    <t>運賃</t>
  </si>
  <si>
    <t>販売手数料</t>
  </si>
  <si>
    <t>役員報酬</t>
  </si>
  <si>
    <t>役員賞与引当金繰入額</t>
  </si>
  <si>
    <t>給料手当及び賞与</t>
  </si>
  <si>
    <t>（うち賞与引当金繰入額）</t>
  </si>
  <si>
    <t>（うち役員退職慰労引当金繰入額）</t>
  </si>
  <si>
    <t>（うち退職給付費用）</t>
  </si>
  <si>
    <t>法定福利費</t>
  </si>
  <si>
    <t>福利厚生費</t>
  </si>
  <si>
    <t>旅費及び交通費</t>
  </si>
  <si>
    <t>賃借料</t>
  </si>
  <si>
    <t>地代家賃</t>
  </si>
  <si>
    <t>消耗品費</t>
  </si>
  <si>
    <t>租税公課</t>
  </si>
  <si>
    <t>減価償却費</t>
  </si>
  <si>
    <t>のれん償却額</t>
  </si>
  <si>
    <t>販売費・一般管理費</t>
  </si>
  <si>
    <t>営業利益</t>
  </si>
  <si>
    <t>受取利息</t>
  </si>
  <si>
    <t>受取配当金</t>
  </si>
  <si>
    <t>受取配当金</t>
  </si>
  <si>
    <t>受取賃貸料</t>
  </si>
  <si>
    <t>受取保険料</t>
  </si>
  <si>
    <t>助成金収入</t>
  </si>
  <si>
    <t>受取事務手数料</t>
  </si>
  <si>
    <t>貸倒引当金戻入額</t>
  </si>
  <si>
    <t>営業外収益</t>
  </si>
  <si>
    <t>支払利息</t>
  </si>
  <si>
    <t>有価証券売却損</t>
  </si>
  <si>
    <t>賃貸収入原価</t>
  </si>
  <si>
    <t>投資事業組合運用損</t>
  </si>
  <si>
    <t>営業外費用</t>
  </si>
  <si>
    <t>経常利益</t>
  </si>
  <si>
    <t>固定資産売却益</t>
  </si>
  <si>
    <t>固定資産受贈益</t>
  </si>
  <si>
    <t>退職給付制度改定益</t>
  </si>
  <si>
    <t>関係会社事業損失引当金戻入額</t>
  </si>
  <si>
    <t>特別利益</t>
  </si>
  <si>
    <t>固定資産売却損</t>
  </si>
  <si>
    <t>固定資産除却損</t>
  </si>
  <si>
    <t>投資有価証券評価損</t>
  </si>
  <si>
    <t>会員権評価損</t>
  </si>
  <si>
    <t>関係会社株式評価損</t>
  </si>
  <si>
    <t>債務保証損失引当金繰入額</t>
  </si>
  <si>
    <t>関係会社事業損失引当金繰入額</t>
  </si>
  <si>
    <t>役員退職慰労金</t>
  </si>
  <si>
    <t>事務所移転費用</t>
  </si>
  <si>
    <t>店舗閉鎖損失</t>
  </si>
  <si>
    <t>減損損失</t>
  </si>
  <si>
    <t>特別損失</t>
  </si>
  <si>
    <t>税引前四半期純利益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</si>
</sst>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0" fontId="0" fillId="0" borderId="3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5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233</v>
      </c>
      <c r="B2" s="14">
        <v>9776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234</v>
      </c>
      <c r="B3" s="1" t="s">
        <v>235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119</v>
      </c>
      <c r="B4" s="15" t="str">
        <f>HYPERLINK("http://www.kabupro.jp/mark/20140214/S10016KQ.htm","四半期報告書")</f>
        <v>四半期報告書</v>
      </c>
      <c r="C4" s="15" t="str">
        <f>HYPERLINK("http://www.kabupro.jp/mark/20131108/S1000CAB.htm","四半期報告書")</f>
        <v>四半期報告書</v>
      </c>
      <c r="D4" s="15" t="str">
        <f>HYPERLINK("http://www.kabupro.jp/mark/20130809/S000E62E.htm","四半期報告書")</f>
        <v>四半期報告書</v>
      </c>
      <c r="E4" s="15" t="str">
        <f>HYPERLINK("http://www.kabupro.jp/mark/20130625/S000DNQ2.htm","有価証券報告書")</f>
        <v>有価証券報告書</v>
      </c>
      <c r="F4" s="15" t="str">
        <f>HYPERLINK("http://www.kabupro.jp/mark/20140214/S10016KQ.htm","四半期報告書")</f>
        <v>四半期報告書</v>
      </c>
      <c r="G4" s="15" t="str">
        <f>HYPERLINK("http://www.kabupro.jp/mark/20131108/S1000CAB.htm","四半期報告書")</f>
        <v>四半期報告書</v>
      </c>
      <c r="H4" s="15" t="str">
        <f>HYPERLINK("http://www.kabupro.jp/mark/20130809/S000E62E.htm","四半期報告書")</f>
        <v>四半期報告書</v>
      </c>
      <c r="I4" s="15" t="str">
        <f>HYPERLINK("http://www.kabupro.jp/mark/20130625/S000DNQ2.htm","有価証券報告書")</f>
        <v>有価証券報告書</v>
      </c>
      <c r="J4" s="15" t="str">
        <f>HYPERLINK("http://www.kabupro.jp/mark/20130214/S000CRXL.htm","四半期報告書")</f>
        <v>四半期報告書</v>
      </c>
      <c r="K4" s="15" t="str">
        <f>HYPERLINK("http://www.kabupro.jp/mark/20121109/S000C7EH.htm","四半期報告書")</f>
        <v>四半期報告書</v>
      </c>
      <c r="L4" s="15" t="str">
        <f>HYPERLINK("http://www.kabupro.jp/mark/20120810/S000BO7M.htm","四半期報告書")</f>
        <v>四半期報告書</v>
      </c>
      <c r="M4" s="15" t="str">
        <f>HYPERLINK("http://www.kabupro.jp/mark/20120628/S000B8DY.htm","有価証券報告書")</f>
        <v>有価証券報告書</v>
      </c>
      <c r="N4" s="15" t="str">
        <f>HYPERLINK("http://www.kabupro.jp/mark/20120210/S000A8SJ.htm","四半期報告書")</f>
        <v>四半期報告書</v>
      </c>
      <c r="O4" s="15" t="str">
        <f>HYPERLINK("http://www.kabupro.jp/mark/20111111/S0009OSK.htm","四半期報告書")</f>
        <v>四半期報告書</v>
      </c>
      <c r="P4" s="15" t="str">
        <f>HYPERLINK("http://www.kabupro.jp/mark/20110811/S00094JF.htm","四半期報告書")</f>
        <v>四半期報告書</v>
      </c>
      <c r="Q4" s="15" t="str">
        <f>HYPERLINK("http://www.kabupro.jp/mark/20110624/S0008LZG.htm","有価証券報告書")</f>
        <v>有価証券報告書</v>
      </c>
      <c r="R4" s="15" t="str">
        <f>HYPERLINK("http://www.kabupro.jp/mark/20110214/S0007T2N.htm","四半期報告書")</f>
        <v>四半期報告書</v>
      </c>
      <c r="S4" s="15" t="str">
        <f>HYPERLINK("http://www.kabupro.jp/mark/20101112/S00076PP.htm","四半期報告書")</f>
        <v>四半期報告書</v>
      </c>
      <c r="T4" s="15" t="str">
        <f>HYPERLINK("http://www.kabupro.jp/mark/20100812/S0006LKS.htm","四半期報告書")</f>
        <v>四半期報告書</v>
      </c>
      <c r="U4" s="15" t="str">
        <f>HYPERLINK("http://www.kabupro.jp/mark/20100625/S00062M7.htm","有価証券報告書")</f>
        <v>有価証券報告書</v>
      </c>
      <c r="V4" s="15" t="str">
        <f>HYPERLINK("http://www.kabupro.jp/mark/20100215/S000581W.htm","四半期報告書")</f>
        <v>四半期報告書</v>
      </c>
      <c r="W4" s="15" t="str">
        <f>HYPERLINK("http://www.kabupro.jp/mark/20091113/S0004M3O.htm","四半期報告書")</f>
        <v>四半期報告書</v>
      </c>
      <c r="X4" s="15" t="str">
        <f>HYPERLINK("http://www.kabupro.jp/mark/20090813/S0003Y1Y.htm","四半期報告書")</f>
        <v>四半期報告書</v>
      </c>
      <c r="Y4" s="15" t="str">
        <f>HYPERLINK("http://www.kabupro.jp/mark/20090626/S0003GX7.htm","有価証券報告書")</f>
        <v>有価証券報告書</v>
      </c>
    </row>
    <row r="5" spans="1:25" ht="14.25" thickBot="1">
      <c r="A5" s="11" t="s">
        <v>120</v>
      </c>
      <c r="B5" s="1" t="s">
        <v>38</v>
      </c>
      <c r="C5" s="1" t="s">
        <v>41</v>
      </c>
      <c r="D5" s="1" t="s">
        <v>43</v>
      </c>
      <c r="E5" s="1" t="s">
        <v>126</v>
      </c>
      <c r="F5" s="1" t="s">
        <v>38</v>
      </c>
      <c r="G5" s="1" t="s">
        <v>41</v>
      </c>
      <c r="H5" s="1" t="s">
        <v>43</v>
      </c>
      <c r="I5" s="1" t="s">
        <v>126</v>
      </c>
      <c r="J5" s="1" t="s">
        <v>45</v>
      </c>
      <c r="K5" s="1" t="s">
        <v>47</v>
      </c>
      <c r="L5" s="1" t="s">
        <v>49</v>
      </c>
      <c r="M5" s="1" t="s">
        <v>130</v>
      </c>
      <c r="N5" s="1" t="s">
        <v>51</v>
      </c>
      <c r="O5" s="1" t="s">
        <v>53</v>
      </c>
      <c r="P5" s="1" t="s">
        <v>55</v>
      </c>
      <c r="Q5" s="1" t="s">
        <v>132</v>
      </c>
      <c r="R5" s="1" t="s">
        <v>57</v>
      </c>
      <c r="S5" s="1" t="s">
        <v>59</v>
      </c>
      <c r="T5" s="1" t="s">
        <v>61</v>
      </c>
      <c r="U5" s="1" t="s">
        <v>134</v>
      </c>
      <c r="V5" s="1" t="s">
        <v>63</v>
      </c>
      <c r="W5" s="1" t="s">
        <v>65</v>
      </c>
      <c r="X5" s="1" t="s">
        <v>67</v>
      </c>
      <c r="Y5" s="1" t="s">
        <v>136</v>
      </c>
    </row>
    <row r="6" spans="1:25" ht="15" thickBot="1" thickTop="1">
      <c r="A6" s="10" t="s">
        <v>121</v>
      </c>
      <c r="B6" s="18" t="s">
        <v>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122</v>
      </c>
      <c r="B7" s="14" t="s">
        <v>88</v>
      </c>
      <c r="C7" s="14" t="s">
        <v>88</v>
      </c>
      <c r="D7" s="14" t="s">
        <v>88</v>
      </c>
      <c r="E7" s="16" t="s">
        <v>127</v>
      </c>
      <c r="F7" s="14" t="s">
        <v>88</v>
      </c>
      <c r="G7" s="14" t="s">
        <v>88</v>
      </c>
      <c r="H7" s="14" t="s">
        <v>88</v>
      </c>
      <c r="I7" s="16" t="s">
        <v>127</v>
      </c>
      <c r="J7" s="14" t="s">
        <v>88</v>
      </c>
      <c r="K7" s="14" t="s">
        <v>88</v>
      </c>
      <c r="L7" s="14" t="s">
        <v>88</v>
      </c>
      <c r="M7" s="16" t="s">
        <v>127</v>
      </c>
      <c r="N7" s="14" t="s">
        <v>88</v>
      </c>
      <c r="O7" s="14" t="s">
        <v>88</v>
      </c>
      <c r="P7" s="14" t="s">
        <v>88</v>
      </c>
      <c r="Q7" s="16" t="s">
        <v>127</v>
      </c>
      <c r="R7" s="14" t="s">
        <v>88</v>
      </c>
      <c r="S7" s="14" t="s">
        <v>88</v>
      </c>
      <c r="T7" s="14" t="s">
        <v>88</v>
      </c>
      <c r="U7" s="16" t="s">
        <v>127</v>
      </c>
      <c r="V7" s="14" t="s">
        <v>88</v>
      </c>
      <c r="W7" s="14" t="s">
        <v>88</v>
      </c>
      <c r="X7" s="14" t="s">
        <v>88</v>
      </c>
      <c r="Y7" s="16" t="s">
        <v>127</v>
      </c>
    </row>
    <row r="8" spans="1:25" ht="13.5">
      <c r="A8" s="13" t="s">
        <v>123</v>
      </c>
      <c r="B8" s="1" t="s">
        <v>89</v>
      </c>
      <c r="C8" s="1" t="s">
        <v>89</v>
      </c>
      <c r="D8" s="1" t="s">
        <v>89</v>
      </c>
      <c r="E8" s="17" t="s">
        <v>239</v>
      </c>
      <c r="F8" s="1" t="s">
        <v>239</v>
      </c>
      <c r="G8" s="1" t="s">
        <v>239</v>
      </c>
      <c r="H8" s="1" t="s">
        <v>239</v>
      </c>
      <c r="I8" s="17" t="s">
        <v>240</v>
      </c>
      <c r="J8" s="1" t="s">
        <v>240</v>
      </c>
      <c r="K8" s="1" t="s">
        <v>240</v>
      </c>
      <c r="L8" s="1" t="s">
        <v>240</v>
      </c>
      <c r="M8" s="17" t="s">
        <v>241</v>
      </c>
      <c r="N8" s="1" t="s">
        <v>241</v>
      </c>
      <c r="O8" s="1" t="s">
        <v>241</v>
      </c>
      <c r="P8" s="1" t="s">
        <v>241</v>
      </c>
      <c r="Q8" s="17" t="s">
        <v>242</v>
      </c>
      <c r="R8" s="1" t="s">
        <v>242</v>
      </c>
      <c r="S8" s="1" t="s">
        <v>242</v>
      </c>
      <c r="T8" s="1" t="s">
        <v>242</v>
      </c>
      <c r="U8" s="17" t="s">
        <v>243</v>
      </c>
      <c r="V8" s="1" t="s">
        <v>243</v>
      </c>
      <c r="W8" s="1" t="s">
        <v>243</v>
      </c>
      <c r="X8" s="1" t="s">
        <v>243</v>
      </c>
      <c r="Y8" s="17" t="s">
        <v>244</v>
      </c>
    </row>
    <row r="9" spans="1:25" ht="13.5">
      <c r="A9" s="13" t="s">
        <v>124</v>
      </c>
      <c r="B9" s="1" t="s">
        <v>40</v>
      </c>
      <c r="C9" s="1" t="s">
        <v>42</v>
      </c>
      <c r="D9" s="1" t="s">
        <v>44</v>
      </c>
      <c r="E9" s="17" t="s">
        <v>128</v>
      </c>
      <c r="F9" s="1" t="s">
        <v>46</v>
      </c>
      <c r="G9" s="1" t="s">
        <v>48</v>
      </c>
      <c r="H9" s="1" t="s">
        <v>50</v>
      </c>
      <c r="I9" s="17" t="s">
        <v>129</v>
      </c>
      <c r="J9" s="1" t="s">
        <v>52</v>
      </c>
      <c r="K9" s="1" t="s">
        <v>54</v>
      </c>
      <c r="L9" s="1" t="s">
        <v>56</v>
      </c>
      <c r="M9" s="17" t="s">
        <v>131</v>
      </c>
      <c r="N9" s="1" t="s">
        <v>58</v>
      </c>
      <c r="O9" s="1" t="s">
        <v>60</v>
      </c>
      <c r="P9" s="1" t="s">
        <v>62</v>
      </c>
      <c r="Q9" s="17" t="s">
        <v>133</v>
      </c>
      <c r="R9" s="1" t="s">
        <v>64</v>
      </c>
      <c r="S9" s="1" t="s">
        <v>66</v>
      </c>
      <c r="T9" s="1" t="s">
        <v>68</v>
      </c>
      <c r="U9" s="17" t="s">
        <v>135</v>
      </c>
      <c r="V9" s="1" t="s">
        <v>70</v>
      </c>
      <c r="W9" s="1" t="s">
        <v>72</v>
      </c>
      <c r="X9" s="1" t="s">
        <v>74</v>
      </c>
      <c r="Y9" s="17" t="s">
        <v>137</v>
      </c>
    </row>
    <row r="10" spans="1:25" ht="14.25" thickBot="1">
      <c r="A10" s="13" t="s">
        <v>125</v>
      </c>
      <c r="B10" s="1" t="s">
        <v>139</v>
      </c>
      <c r="C10" s="1" t="s">
        <v>139</v>
      </c>
      <c r="D10" s="1" t="s">
        <v>139</v>
      </c>
      <c r="E10" s="17" t="s">
        <v>139</v>
      </c>
      <c r="F10" s="1" t="s">
        <v>139</v>
      </c>
      <c r="G10" s="1" t="s">
        <v>139</v>
      </c>
      <c r="H10" s="1" t="s">
        <v>139</v>
      </c>
      <c r="I10" s="17" t="s">
        <v>139</v>
      </c>
      <c r="J10" s="1" t="s">
        <v>139</v>
      </c>
      <c r="K10" s="1" t="s">
        <v>139</v>
      </c>
      <c r="L10" s="1" t="s">
        <v>139</v>
      </c>
      <c r="M10" s="17" t="s">
        <v>139</v>
      </c>
      <c r="N10" s="1" t="s">
        <v>139</v>
      </c>
      <c r="O10" s="1" t="s">
        <v>139</v>
      </c>
      <c r="P10" s="1" t="s">
        <v>139</v>
      </c>
      <c r="Q10" s="17" t="s">
        <v>139</v>
      </c>
      <c r="R10" s="1" t="s">
        <v>139</v>
      </c>
      <c r="S10" s="1" t="s">
        <v>139</v>
      </c>
      <c r="T10" s="1" t="s">
        <v>139</v>
      </c>
      <c r="U10" s="17" t="s">
        <v>139</v>
      </c>
      <c r="V10" s="1" t="s">
        <v>139</v>
      </c>
      <c r="W10" s="1" t="s">
        <v>139</v>
      </c>
      <c r="X10" s="1" t="s">
        <v>139</v>
      </c>
      <c r="Y10" s="17" t="s">
        <v>139</v>
      </c>
    </row>
    <row r="11" spans="1:25" ht="14.25" thickTop="1">
      <c r="A11" s="31" t="s">
        <v>248</v>
      </c>
      <c r="B11" s="28">
        <v>12472978</v>
      </c>
      <c r="C11" s="28">
        <v>8166751</v>
      </c>
      <c r="D11" s="28">
        <v>4090778</v>
      </c>
      <c r="E11" s="21">
        <v>15813582</v>
      </c>
      <c r="F11" s="28">
        <v>11722658</v>
      </c>
      <c r="G11" s="28">
        <v>7668524</v>
      </c>
      <c r="H11" s="28">
        <v>3847109</v>
      </c>
      <c r="I11" s="21">
        <v>15536872</v>
      </c>
      <c r="J11" s="28">
        <v>11568719</v>
      </c>
      <c r="K11" s="28">
        <v>7619255</v>
      </c>
      <c r="L11" s="28">
        <v>3801057</v>
      </c>
      <c r="M11" s="21">
        <v>14701922</v>
      </c>
      <c r="N11" s="28">
        <v>11145074</v>
      </c>
      <c r="O11" s="28">
        <v>7383016</v>
      </c>
      <c r="P11" s="28">
        <v>3725794</v>
      </c>
      <c r="Q11" s="21">
        <v>14384698</v>
      </c>
      <c r="R11" s="28">
        <v>10833683</v>
      </c>
      <c r="S11" s="28">
        <v>7005728</v>
      </c>
      <c r="T11" s="28">
        <v>3488361</v>
      </c>
      <c r="U11" s="21">
        <v>12559634</v>
      </c>
      <c r="V11" s="28">
        <v>9500430</v>
      </c>
      <c r="W11" s="28">
        <v>6245681</v>
      </c>
      <c r="X11" s="28">
        <v>3142093</v>
      </c>
      <c r="Y11" s="21">
        <v>11996543</v>
      </c>
    </row>
    <row r="12" spans="1:25" ht="13.5">
      <c r="A12" s="7" t="s">
        <v>256</v>
      </c>
      <c r="B12" s="29">
        <v>8798187</v>
      </c>
      <c r="C12" s="29">
        <v>5754748</v>
      </c>
      <c r="D12" s="29">
        <v>2866031</v>
      </c>
      <c r="E12" s="22">
        <v>11228974</v>
      </c>
      <c r="F12" s="29">
        <v>8314451</v>
      </c>
      <c r="G12" s="29">
        <v>5422897</v>
      </c>
      <c r="H12" s="29">
        <v>2735737</v>
      </c>
      <c r="I12" s="22">
        <v>10908868</v>
      </c>
      <c r="J12" s="29">
        <v>8063921</v>
      </c>
      <c r="K12" s="29">
        <v>5278199</v>
      </c>
      <c r="L12" s="29">
        <v>2633758</v>
      </c>
      <c r="M12" s="22">
        <v>10264496</v>
      </c>
      <c r="N12" s="29">
        <v>7944968</v>
      </c>
      <c r="O12" s="29">
        <v>5228187</v>
      </c>
      <c r="P12" s="29">
        <v>2681846</v>
      </c>
      <c r="Q12" s="22">
        <v>10173795</v>
      </c>
      <c r="R12" s="29">
        <v>7670016</v>
      </c>
      <c r="S12" s="29">
        <v>4897438</v>
      </c>
      <c r="T12" s="29">
        <v>2413878</v>
      </c>
      <c r="U12" s="22">
        <v>8510166</v>
      </c>
      <c r="V12" s="29">
        <v>6458119</v>
      </c>
      <c r="W12" s="29">
        <v>4222345</v>
      </c>
      <c r="X12" s="29">
        <v>2184961</v>
      </c>
      <c r="Y12" s="22">
        <v>8140456</v>
      </c>
    </row>
    <row r="13" spans="1:25" ht="13.5">
      <c r="A13" s="7" t="s">
        <v>257</v>
      </c>
      <c r="B13" s="29">
        <v>3674790</v>
      </c>
      <c r="C13" s="29">
        <v>2412003</v>
      </c>
      <c r="D13" s="29">
        <v>1224746</v>
      </c>
      <c r="E13" s="22">
        <v>4584608</v>
      </c>
      <c r="F13" s="29">
        <v>3408207</v>
      </c>
      <c r="G13" s="29">
        <v>2245627</v>
      </c>
      <c r="H13" s="29">
        <v>1111371</v>
      </c>
      <c r="I13" s="22">
        <v>4628003</v>
      </c>
      <c r="J13" s="29">
        <v>3504797</v>
      </c>
      <c r="K13" s="29">
        <v>2341055</v>
      </c>
      <c r="L13" s="29">
        <v>1167299</v>
      </c>
      <c r="M13" s="22">
        <v>4437425</v>
      </c>
      <c r="N13" s="29">
        <v>3200106</v>
      </c>
      <c r="O13" s="29">
        <v>2154828</v>
      </c>
      <c r="P13" s="29">
        <v>1043947</v>
      </c>
      <c r="Q13" s="22">
        <v>4210902</v>
      </c>
      <c r="R13" s="29">
        <v>3163667</v>
      </c>
      <c r="S13" s="29">
        <v>2108290</v>
      </c>
      <c r="T13" s="29">
        <v>1074482</v>
      </c>
      <c r="U13" s="22">
        <v>4049468</v>
      </c>
      <c r="V13" s="29">
        <v>3042310</v>
      </c>
      <c r="W13" s="29">
        <v>2023336</v>
      </c>
      <c r="X13" s="29">
        <v>957132</v>
      </c>
      <c r="Y13" s="22">
        <v>3856087</v>
      </c>
    </row>
    <row r="14" spans="1:25" ht="13.5">
      <c r="A14" s="7" t="s">
        <v>277</v>
      </c>
      <c r="B14" s="29">
        <v>2944472</v>
      </c>
      <c r="C14" s="29">
        <v>1964721</v>
      </c>
      <c r="D14" s="29">
        <v>986715</v>
      </c>
      <c r="E14" s="22">
        <v>3858051</v>
      </c>
      <c r="F14" s="29">
        <v>2936914</v>
      </c>
      <c r="G14" s="29">
        <v>1955074</v>
      </c>
      <c r="H14" s="29">
        <v>993918</v>
      </c>
      <c r="I14" s="22">
        <v>3876325</v>
      </c>
      <c r="J14" s="29">
        <v>2867718</v>
      </c>
      <c r="K14" s="29">
        <v>1865447</v>
      </c>
      <c r="L14" s="29">
        <v>931134</v>
      </c>
      <c r="M14" s="22">
        <v>3818260</v>
      </c>
      <c r="N14" s="29">
        <v>2835380</v>
      </c>
      <c r="O14" s="29">
        <v>1863807</v>
      </c>
      <c r="P14" s="29">
        <v>933248</v>
      </c>
      <c r="Q14" s="22">
        <v>3766327</v>
      </c>
      <c r="R14" s="29">
        <v>2850337</v>
      </c>
      <c r="S14" s="29">
        <v>1821512</v>
      </c>
      <c r="T14" s="29">
        <v>932420</v>
      </c>
      <c r="U14" s="22">
        <v>3615692</v>
      </c>
      <c r="V14" s="29">
        <v>2688322</v>
      </c>
      <c r="W14" s="29">
        <v>1740231</v>
      </c>
      <c r="X14" s="29">
        <v>851516</v>
      </c>
      <c r="Y14" s="22">
        <v>3595239</v>
      </c>
    </row>
    <row r="15" spans="1:25" ht="14.25" thickBot="1">
      <c r="A15" s="25" t="s">
        <v>278</v>
      </c>
      <c r="B15" s="30">
        <v>730317</v>
      </c>
      <c r="C15" s="30">
        <v>447282</v>
      </c>
      <c r="D15" s="30">
        <v>238030</v>
      </c>
      <c r="E15" s="23">
        <v>726556</v>
      </c>
      <c r="F15" s="30">
        <v>471292</v>
      </c>
      <c r="G15" s="30">
        <v>290553</v>
      </c>
      <c r="H15" s="30">
        <v>117453</v>
      </c>
      <c r="I15" s="23">
        <v>751677</v>
      </c>
      <c r="J15" s="30">
        <v>637079</v>
      </c>
      <c r="K15" s="30">
        <v>475607</v>
      </c>
      <c r="L15" s="30">
        <v>236164</v>
      </c>
      <c r="M15" s="23">
        <v>619165</v>
      </c>
      <c r="N15" s="30">
        <v>364726</v>
      </c>
      <c r="O15" s="30">
        <v>291021</v>
      </c>
      <c r="P15" s="30">
        <v>110698</v>
      </c>
      <c r="Q15" s="23">
        <v>444575</v>
      </c>
      <c r="R15" s="30">
        <v>313330</v>
      </c>
      <c r="S15" s="30">
        <v>286778</v>
      </c>
      <c r="T15" s="30">
        <v>142062</v>
      </c>
      <c r="U15" s="23">
        <v>433775</v>
      </c>
      <c r="V15" s="30">
        <v>353988</v>
      </c>
      <c r="W15" s="30">
        <v>283104</v>
      </c>
      <c r="X15" s="30">
        <v>105615</v>
      </c>
      <c r="Y15" s="23">
        <v>260847</v>
      </c>
    </row>
    <row r="16" spans="1:25" ht="14.25" thickTop="1">
      <c r="A16" s="6" t="s">
        <v>279</v>
      </c>
      <c r="B16" s="29">
        <v>1161</v>
      </c>
      <c r="C16" s="29">
        <v>824</v>
      </c>
      <c r="D16" s="29">
        <v>353</v>
      </c>
      <c r="E16" s="22">
        <v>1801</v>
      </c>
      <c r="F16" s="29">
        <v>1322</v>
      </c>
      <c r="G16" s="29">
        <v>943</v>
      </c>
      <c r="H16" s="29">
        <v>436</v>
      </c>
      <c r="I16" s="22">
        <v>2040</v>
      </c>
      <c r="J16" s="29">
        <v>1486</v>
      </c>
      <c r="K16" s="29">
        <v>1034</v>
      </c>
      <c r="L16" s="29">
        <v>452</v>
      </c>
      <c r="M16" s="22">
        <v>2210</v>
      </c>
      <c r="N16" s="29">
        <v>2296</v>
      </c>
      <c r="O16" s="29">
        <v>1594</v>
      </c>
      <c r="P16" s="29">
        <v>727</v>
      </c>
      <c r="Q16" s="22">
        <v>3325</v>
      </c>
      <c r="R16" s="29">
        <v>2440</v>
      </c>
      <c r="S16" s="29">
        <v>1676</v>
      </c>
      <c r="T16" s="29">
        <v>854</v>
      </c>
      <c r="U16" s="22">
        <v>3729</v>
      </c>
      <c r="V16" s="29">
        <v>3039</v>
      </c>
      <c r="W16" s="29">
        <v>1145</v>
      </c>
      <c r="X16" s="29">
        <v>668</v>
      </c>
      <c r="Y16" s="22">
        <v>3473</v>
      </c>
    </row>
    <row r="17" spans="1:25" ht="13.5">
      <c r="A17" s="6" t="s">
        <v>280</v>
      </c>
      <c r="B17" s="29">
        <v>3417</v>
      </c>
      <c r="C17" s="29">
        <v>2694</v>
      </c>
      <c r="D17" s="29">
        <v>2694</v>
      </c>
      <c r="E17" s="22">
        <v>1980</v>
      </c>
      <c r="F17" s="29">
        <v>1815</v>
      </c>
      <c r="G17" s="29">
        <v>1205</v>
      </c>
      <c r="H17" s="29">
        <v>1205</v>
      </c>
      <c r="I17" s="22">
        <v>2319</v>
      </c>
      <c r="J17" s="29">
        <v>2121</v>
      </c>
      <c r="K17" s="29">
        <v>1500</v>
      </c>
      <c r="L17" s="29">
        <v>1500</v>
      </c>
      <c r="M17" s="22">
        <v>2105</v>
      </c>
      <c r="N17" s="29">
        <v>1940</v>
      </c>
      <c r="O17" s="29">
        <v>1324</v>
      </c>
      <c r="P17" s="29">
        <v>1324</v>
      </c>
      <c r="Q17" s="22">
        <v>1673</v>
      </c>
      <c r="R17" s="29">
        <v>1673</v>
      </c>
      <c r="S17" s="29">
        <v>1059</v>
      </c>
      <c r="T17" s="29">
        <v>1059</v>
      </c>
      <c r="U17" s="22">
        <v>2779</v>
      </c>
      <c r="V17" s="29">
        <v>2779</v>
      </c>
      <c r="W17" s="29">
        <v>2329</v>
      </c>
      <c r="X17" s="29">
        <v>2329</v>
      </c>
      <c r="Y17" s="22">
        <v>4458</v>
      </c>
    </row>
    <row r="18" spans="1:25" ht="13.5">
      <c r="A18" s="6" t="s">
        <v>26</v>
      </c>
      <c r="B18" s="29">
        <v>28988</v>
      </c>
      <c r="C18" s="29">
        <v>19433</v>
      </c>
      <c r="D18" s="29">
        <v>9638</v>
      </c>
      <c r="E18" s="22">
        <v>37920</v>
      </c>
      <c r="F18" s="29">
        <v>28437</v>
      </c>
      <c r="G18" s="29">
        <v>19068</v>
      </c>
      <c r="H18" s="29">
        <v>9508</v>
      </c>
      <c r="I18" s="22">
        <v>48786</v>
      </c>
      <c r="J18" s="29">
        <v>39487</v>
      </c>
      <c r="K18" s="29">
        <v>28172</v>
      </c>
      <c r="L18" s="29">
        <v>16098</v>
      </c>
      <c r="M18" s="22">
        <v>44689</v>
      </c>
      <c r="N18" s="29">
        <v>35771</v>
      </c>
      <c r="O18" s="29">
        <v>25491</v>
      </c>
      <c r="P18" s="29">
        <v>15060</v>
      </c>
      <c r="Q18" s="22">
        <v>36721</v>
      </c>
      <c r="R18" s="29">
        <v>29505</v>
      </c>
      <c r="S18" s="29">
        <v>21229</v>
      </c>
      <c r="T18" s="29">
        <v>12612</v>
      </c>
      <c r="U18" s="22">
        <v>41423</v>
      </c>
      <c r="V18" s="29">
        <v>32476</v>
      </c>
      <c r="W18" s="29">
        <v>24305</v>
      </c>
      <c r="X18" s="29">
        <v>15391</v>
      </c>
      <c r="Y18" s="22">
        <v>43147</v>
      </c>
    </row>
    <row r="19" spans="1:25" ht="13.5">
      <c r="A19" s="6" t="s">
        <v>286</v>
      </c>
      <c r="B19" s="29"/>
      <c r="C19" s="29"/>
      <c r="D19" s="29"/>
      <c r="E19" s="22">
        <v>9728</v>
      </c>
      <c r="F19" s="29">
        <v>3196</v>
      </c>
      <c r="G19" s="29"/>
      <c r="H19" s="29"/>
      <c r="I19" s="22">
        <v>7711</v>
      </c>
      <c r="J19" s="29">
        <v>7156</v>
      </c>
      <c r="K19" s="29">
        <v>10024</v>
      </c>
      <c r="L19" s="29"/>
      <c r="M19" s="22"/>
      <c r="N19" s="29"/>
      <c r="O19" s="29"/>
      <c r="P19" s="29"/>
      <c r="Q19" s="22"/>
      <c r="R19" s="29"/>
      <c r="S19" s="29"/>
      <c r="T19" s="29"/>
      <c r="U19" s="22"/>
      <c r="V19" s="29"/>
      <c r="W19" s="29"/>
      <c r="X19" s="29"/>
      <c r="Y19" s="22"/>
    </row>
    <row r="20" spans="1:25" ht="13.5">
      <c r="A20" s="6" t="s">
        <v>90</v>
      </c>
      <c r="B20" s="29"/>
      <c r="C20" s="29"/>
      <c r="D20" s="29"/>
      <c r="E20" s="22"/>
      <c r="F20" s="29"/>
      <c r="G20" s="29"/>
      <c r="H20" s="29"/>
      <c r="I20" s="22"/>
      <c r="J20" s="29"/>
      <c r="K20" s="29"/>
      <c r="L20" s="29"/>
      <c r="M20" s="22"/>
      <c r="N20" s="29"/>
      <c r="O20" s="29"/>
      <c r="P20" s="29"/>
      <c r="Q20" s="22">
        <v>3834</v>
      </c>
      <c r="R20" s="29"/>
      <c r="S20" s="29"/>
      <c r="T20" s="29">
        <v>3834</v>
      </c>
      <c r="U20" s="22"/>
      <c r="V20" s="29"/>
      <c r="W20" s="29"/>
      <c r="X20" s="29"/>
      <c r="Y20" s="22"/>
    </row>
    <row r="21" spans="1:25" ht="13.5">
      <c r="A21" s="6" t="s">
        <v>247</v>
      </c>
      <c r="B21" s="29">
        <v>21382</v>
      </c>
      <c r="C21" s="29">
        <v>15938</v>
      </c>
      <c r="D21" s="29">
        <v>9111</v>
      </c>
      <c r="E21" s="22">
        <v>19070</v>
      </c>
      <c r="F21" s="29">
        <v>27294</v>
      </c>
      <c r="G21" s="29">
        <v>19646</v>
      </c>
      <c r="H21" s="29">
        <v>10456</v>
      </c>
      <c r="I21" s="22">
        <v>23605</v>
      </c>
      <c r="J21" s="29">
        <v>27897</v>
      </c>
      <c r="K21" s="29">
        <v>18074</v>
      </c>
      <c r="L21" s="29">
        <v>17471</v>
      </c>
      <c r="M21" s="22">
        <v>15225</v>
      </c>
      <c r="N21" s="29">
        <v>29457</v>
      </c>
      <c r="O21" s="29">
        <v>13077</v>
      </c>
      <c r="P21" s="29">
        <v>7435</v>
      </c>
      <c r="Q21" s="22">
        <v>18764</v>
      </c>
      <c r="R21" s="29">
        <v>25814</v>
      </c>
      <c r="S21" s="29">
        <v>18912</v>
      </c>
      <c r="T21" s="29">
        <v>8695</v>
      </c>
      <c r="U21" s="22">
        <v>20317</v>
      </c>
      <c r="V21" s="29">
        <v>23070</v>
      </c>
      <c r="W21" s="29">
        <v>15738</v>
      </c>
      <c r="X21" s="29">
        <v>9168</v>
      </c>
      <c r="Y21" s="22">
        <v>49670</v>
      </c>
    </row>
    <row r="22" spans="1:25" ht="13.5">
      <c r="A22" s="6" t="s">
        <v>287</v>
      </c>
      <c r="B22" s="29">
        <v>54950</v>
      </c>
      <c r="C22" s="29">
        <v>38891</v>
      </c>
      <c r="D22" s="29">
        <v>21798</v>
      </c>
      <c r="E22" s="22">
        <v>87354</v>
      </c>
      <c r="F22" s="29">
        <v>62066</v>
      </c>
      <c r="G22" s="29">
        <v>40862</v>
      </c>
      <c r="H22" s="29">
        <v>21606</v>
      </c>
      <c r="I22" s="22">
        <v>97551</v>
      </c>
      <c r="J22" s="29">
        <v>78149</v>
      </c>
      <c r="K22" s="29">
        <v>58806</v>
      </c>
      <c r="L22" s="29">
        <v>35522</v>
      </c>
      <c r="M22" s="22">
        <v>100536</v>
      </c>
      <c r="N22" s="29">
        <v>83965</v>
      </c>
      <c r="O22" s="29">
        <v>55987</v>
      </c>
      <c r="P22" s="29">
        <v>24546</v>
      </c>
      <c r="Q22" s="22">
        <v>73683</v>
      </c>
      <c r="R22" s="29">
        <v>59433</v>
      </c>
      <c r="S22" s="29">
        <v>42878</v>
      </c>
      <c r="T22" s="29">
        <v>27057</v>
      </c>
      <c r="U22" s="22">
        <v>77594</v>
      </c>
      <c r="V22" s="29">
        <v>61366</v>
      </c>
      <c r="W22" s="29">
        <v>43517</v>
      </c>
      <c r="X22" s="29">
        <v>27557</v>
      </c>
      <c r="Y22" s="22">
        <v>100749</v>
      </c>
    </row>
    <row r="23" spans="1:25" ht="13.5">
      <c r="A23" s="6" t="s">
        <v>288</v>
      </c>
      <c r="B23" s="29">
        <v>2599</v>
      </c>
      <c r="C23" s="29">
        <v>1730</v>
      </c>
      <c r="D23" s="29">
        <v>778</v>
      </c>
      <c r="E23" s="22">
        <v>3515</v>
      </c>
      <c r="F23" s="29">
        <v>2382</v>
      </c>
      <c r="G23" s="29">
        <v>1675</v>
      </c>
      <c r="H23" s="29">
        <v>769</v>
      </c>
      <c r="I23" s="22">
        <v>6351</v>
      </c>
      <c r="J23" s="29">
        <v>4750</v>
      </c>
      <c r="K23" s="29">
        <v>3231</v>
      </c>
      <c r="L23" s="29">
        <v>1540</v>
      </c>
      <c r="M23" s="22">
        <v>8201</v>
      </c>
      <c r="N23" s="29">
        <v>6241</v>
      </c>
      <c r="O23" s="29">
        <v>4242</v>
      </c>
      <c r="P23" s="29">
        <v>2208</v>
      </c>
      <c r="Q23" s="22">
        <v>8650</v>
      </c>
      <c r="R23" s="29">
        <v>6332</v>
      </c>
      <c r="S23" s="29">
        <v>3799</v>
      </c>
      <c r="T23" s="29">
        <v>1275</v>
      </c>
      <c r="U23" s="22">
        <v>7930</v>
      </c>
      <c r="V23" s="29">
        <v>6004</v>
      </c>
      <c r="W23" s="29">
        <v>3687</v>
      </c>
      <c r="X23" s="29">
        <v>1875</v>
      </c>
      <c r="Y23" s="22">
        <v>9015</v>
      </c>
    </row>
    <row r="24" spans="1:25" ht="13.5">
      <c r="A24" s="6" t="s">
        <v>290</v>
      </c>
      <c r="B24" s="29">
        <v>30121</v>
      </c>
      <c r="C24" s="29">
        <v>19975</v>
      </c>
      <c r="D24" s="29">
        <v>10276</v>
      </c>
      <c r="E24" s="22">
        <v>47413</v>
      </c>
      <c r="F24" s="29">
        <v>35760</v>
      </c>
      <c r="G24" s="29">
        <v>20772</v>
      </c>
      <c r="H24" s="29">
        <v>10287</v>
      </c>
      <c r="I24" s="22">
        <v>43761</v>
      </c>
      <c r="J24" s="29">
        <v>32092</v>
      </c>
      <c r="K24" s="29">
        <v>20243</v>
      </c>
      <c r="L24" s="29">
        <v>9914</v>
      </c>
      <c r="M24" s="22">
        <v>37517</v>
      </c>
      <c r="N24" s="29">
        <v>27522</v>
      </c>
      <c r="O24" s="29">
        <v>15100</v>
      </c>
      <c r="P24" s="29">
        <v>8265</v>
      </c>
      <c r="Q24" s="22">
        <v>24503</v>
      </c>
      <c r="R24" s="29">
        <v>17080</v>
      </c>
      <c r="S24" s="29">
        <v>10242</v>
      </c>
      <c r="T24" s="29">
        <v>5121</v>
      </c>
      <c r="U24" s="22">
        <v>31199</v>
      </c>
      <c r="V24" s="29">
        <v>21178</v>
      </c>
      <c r="W24" s="29">
        <v>14041</v>
      </c>
      <c r="X24" s="29">
        <v>7471</v>
      </c>
      <c r="Y24" s="22">
        <v>33772</v>
      </c>
    </row>
    <row r="25" spans="1:25" ht="13.5">
      <c r="A25" s="6" t="s">
        <v>289</v>
      </c>
      <c r="B25" s="29"/>
      <c r="C25" s="29"/>
      <c r="D25" s="29"/>
      <c r="E25" s="22"/>
      <c r="F25" s="29"/>
      <c r="G25" s="29"/>
      <c r="H25" s="29"/>
      <c r="I25" s="22"/>
      <c r="J25" s="29"/>
      <c r="K25" s="29"/>
      <c r="L25" s="29"/>
      <c r="M25" s="22"/>
      <c r="N25" s="29"/>
      <c r="O25" s="29"/>
      <c r="P25" s="29"/>
      <c r="Q25" s="22"/>
      <c r="R25" s="29"/>
      <c r="S25" s="29"/>
      <c r="T25" s="29"/>
      <c r="U25" s="22"/>
      <c r="V25" s="29"/>
      <c r="W25" s="29"/>
      <c r="X25" s="29"/>
      <c r="Y25" s="22">
        <v>380</v>
      </c>
    </row>
    <row r="26" spans="1:25" ht="13.5">
      <c r="A26" s="6" t="s">
        <v>247</v>
      </c>
      <c r="B26" s="29">
        <v>801</v>
      </c>
      <c r="C26" s="29">
        <v>262</v>
      </c>
      <c r="D26" s="29">
        <v>135</v>
      </c>
      <c r="E26" s="22">
        <v>4071</v>
      </c>
      <c r="F26" s="29">
        <v>3362</v>
      </c>
      <c r="G26" s="29">
        <v>1660</v>
      </c>
      <c r="H26" s="29">
        <v>409</v>
      </c>
      <c r="I26" s="22">
        <v>7216</v>
      </c>
      <c r="J26" s="29">
        <v>2891</v>
      </c>
      <c r="K26" s="29">
        <v>1869</v>
      </c>
      <c r="L26" s="29">
        <v>668</v>
      </c>
      <c r="M26" s="22">
        <v>8908</v>
      </c>
      <c r="N26" s="29">
        <v>114</v>
      </c>
      <c r="O26" s="29">
        <v>54</v>
      </c>
      <c r="P26" s="29">
        <v>50</v>
      </c>
      <c r="Q26" s="22">
        <v>1753</v>
      </c>
      <c r="R26" s="29">
        <v>1738</v>
      </c>
      <c r="S26" s="29">
        <v>1184</v>
      </c>
      <c r="T26" s="29">
        <v>1017</v>
      </c>
      <c r="U26" s="22">
        <v>5343</v>
      </c>
      <c r="V26" s="29">
        <v>4600</v>
      </c>
      <c r="W26" s="29">
        <v>4890</v>
      </c>
      <c r="X26" s="29">
        <v>45</v>
      </c>
      <c r="Y26" s="22">
        <v>5866</v>
      </c>
    </row>
    <row r="27" spans="1:25" ht="13.5">
      <c r="A27" s="6" t="s">
        <v>292</v>
      </c>
      <c r="B27" s="29">
        <v>33521</v>
      </c>
      <c r="C27" s="29">
        <v>21968</v>
      </c>
      <c r="D27" s="29">
        <v>11189</v>
      </c>
      <c r="E27" s="22">
        <v>55000</v>
      </c>
      <c r="F27" s="29">
        <v>41505</v>
      </c>
      <c r="G27" s="29">
        <v>24108</v>
      </c>
      <c r="H27" s="29">
        <v>11466</v>
      </c>
      <c r="I27" s="22">
        <v>57330</v>
      </c>
      <c r="J27" s="29">
        <v>39734</v>
      </c>
      <c r="K27" s="29">
        <v>25344</v>
      </c>
      <c r="L27" s="29">
        <v>12123</v>
      </c>
      <c r="M27" s="22">
        <v>54627</v>
      </c>
      <c r="N27" s="29">
        <v>33878</v>
      </c>
      <c r="O27" s="29">
        <v>19398</v>
      </c>
      <c r="P27" s="29">
        <v>10524</v>
      </c>
      <c r="Q27" s="22">
        <v>34907</v>
      </c>
      <c r="R27" s="29">
        <v>25151</v>
      </c>
      <c r="S27" s="29">
        <v>15226</v>
      </c>
      <c r="T27" s="29">
        <v>7414</v>
      </c>
      <c r="U27" s="22">
        <v>46224</v>
      </c>
      <c r="V27" s="29">
        <v>33304</v>
      </c>
      <c r="W27" s="29">
        <v>22619</v>
      </c>
      <c r="X27" s="29">
        <v>9392</v>
      </c>
      <c r="Y27" s="22">
        <v>55781</v>
      </c>
    </row>
    <row r="28" spans="1:25" ht="14.25" thickBot="1">
      <c r="A28" s="25" t="s">
        <v>293</v>
      </c>
      <c r="B28" s="30">
        <v>751746</v>
      </c>
      <c r="C28" s="30">
        <v>464204</v>
      </c>
      <c r="D28" s="30">
        <v>248639</v>
      </c>
      <c r="E28" s="23">
        <v>758910</v>
      </c>
      <c r="F28" s="30">
        <v>491853</v>
      </c>
      <c r="G28" s="30">
        <v>307308</v>
      </c>
      <c r="H28" s="30">
        <v>127593</v>
      </c>
      <c r="I28" s="23">
        <v>791898</v>
      </c>
      <c r="J28" s="30">
        <v>675494</v>
      </c>
      <c r="K28" s="30">
        <v>509070</v>
      </c>
      <c r="L28" s="30">
        <v>259564</v>
      </c>
      <c r="M28" s="23">
        <v>665074</v>
      </c>
      <c r="N28" s="30">
        <v>414813</v>
      </c>
      <c r="O28" s="30">
        <v>327610</v>
      </c>
      <c r="P28" s="30">
        <v>124721</v>
      </c>
      <c r="Q28" s="23">
        <v>483351</v>
      </c>
      <c r="R28" s="30">
        <v>347612</v>
      </c>
      <c r="S28" s="30">
        <v>314429</v>
      </c>
      <c r="T28" s="30">
        <v>161705</v>
      </c>
      <c r="U28" s="23">
        <v>465145</v>
      </c>
      <c r="V28" s="30">
        <v>382050</v>
      </c>
      <c r="W28" s="30">
        <v>304003</v>
      </c>
      <c r="X28" s="30">
        <v>123780</v>
      </c>
      <c r="Y28" s="23">
        <v>305815</v>
      </c>
    </row>
    <row r="29" spans="1:25" ht="14.25" thickTop="1">
      <c r="A29" s="6" t="s">
        <v>286</v>
      </c>
      <c r="B29" s="29"/>
      <c r="C29" s="29"/>
      <c r="D29" s="29"/>
      <c r="E29" s="22"/>
      <c r="F29" s="29"/>
      <c r="G29" s="29"/>
      <c r="H29" s="29"/>
      <c r="I29" s="22"/>
      <c r="J29" s="29"/>
      <c r="K29" s="29"/>
      <c r="L29" s="29"/>
      <c r="M29" s="22">
        <v>62262</v>
      </c>
      <c r="N29" s="29">
        <v>63921</v>
      </c>
      <c r="O29" s="29">
        <v>42132</v>
      </c>
      <c r="P29" s="29">
        <v>40452</v>
      </c>
      <c r="Q29" s="22">
        <v>16393</v>
      </c>
      <c r="R29" s="29">
        <v>7605</v>
      </c>
      <c r="S29" s="29">
        <v>10095</v>
      </c>
      <c r="T29" s="29">
        <v>19594</v>
      </c>
      <c r="U29" s="22"/>
      <c r="V29" s="29"/>
      <c r="W29" s="29"/>
      <c r="X29" s="29">
        <v>27225</v>
      </c>
      <c r="Y29" s="22"/>
    </row>
    <row r="30" spans="1:25" ht="13.5">
      <c r="A30" s="6" t="s">
        <v>294</v>
      </c>
      <c r="B30" s="29"/>
      <c r="C30" s="29"/>
      <c r="D30" s="29"/>
      <c r="E30" s="22">
        <v>523</v>
      </c>
      <c r="F30" s="29">
        <v>523</v>
      </c>
      <c r="G30" s="29">
        <v>122</v>
      </c>
      <c r="H30" s="29">
        <v>53</v>
      </c>
      <c r="I30" s="22">
        <v>4921</v>
      </c>
      <c r="J30" s="29">
        <v>174</v>
      </c>
      <c r="K30" s="29">
        <v>174</v>
      </c>
      <c r="L30" s="29"/>
      <c r="M30" s="22">
        <v>142</v>
      </c>
      <c r="N30" s="29">
        <v>104</v>
      </c>
      <c r="O30" s="29">
        <v>104</v>
      </c>
      <c r="P30" s="29">
        <v>104</v>
      </c>
      <c r="Q30" s="22"/>
      <c r="R30" s="29"/>
      <c r="S30" s="29"/>
      <c r="T30" s="29"/>
      <c r="U30" s="22">
        <v>1362</v>
      </c>
      <c r="V30" s="29">
        <v>88</v>
      </c>
      <c r="W30" s="29">
        <v>88</v>
      </c>
      <c r="X30" s="29"/>
      <c r="Y30" s="22"/>
    </row>
    <row r="31" spans="1:25" ht="13.5">
      <c r="A31" s="6" t="s">
        <v>27</v>
      </c>
      <c r="B31" s="29"/>
      <c r="C31" s="29"/>
      <c r="D31" s="29"/>
      <c r="E31" s="22">
        <v>523</v>
      </c>
      <c r="F31" s="29">
        <v>523</v>
      </c>
      <c r="G31" s="29">
        <v>122</v>
      </c>
      <c r="H31" s="29">
        <v>53</v>
      </c>
      <c r="I31" s="22">
        <v>5653</v>
      </c>
      <c r="J31" s="29">
        <v>906</v>
      </c>
      <c r="K31" s="29">
        <v>906</v>
      </c>
      <c r="L31" s="29"/>
      <c r="M31" s="22">
        <v>188673</v>
      </c>
      <c r="N31" s="29">
        <v>115916</v>
      </c>
      <c r="O31" s="29">
        <v>94127</v>
      </c>
      <c r="P31" s="29">
        <v>40556</v>
      </c>
      <c r="Q31" s="22">
        <v>17747</v>
      </c>
      <c r="R31" s="29">
        <v>7605</v>
      </c>
      <c r="S31" s="29">
        <v>10095</v>
      </c>
      <c r="T31" s="29">
        <v>19594</v>
      </c>
      <c r="U31" s="22">
        <v>12807</v>
      </c>
      <c r="V31" s="29">
        <v>11533</v>
      </c>
      <c r="W31" s="29">
        <v>11533</v>
      </c>
      <c r="X31" s="29">
        <v>38670</v>
      </c>
      <c r="Y31" s="22"/>
    </row>
    <row r="32" spans="1:25" ht="13.5">
      <c r="A32" s="6" t="s">
        <v>299</v>
      </c>
      <c r="B32" s="29">
        <v>10</v>
      </c>
      <c r="C32" s="29">
        <v>10</v>
      </c>
      <c r="D32" s="29"/>
      <c r="E32" s="22">
        <v>3016</v>
      </c>
      <c r="F32" s="29">
        <v>2984</v>
      </c>
      <c r="G32" s="29">
        <v>4</v>
      </c>
      <c r="H32" s="29"/>
      <c r="I32" s="22"/>
      <c r="J32" s="29"/>
      <c r="K32" s="29"/>
      <c r="L32" s="29"/>
      <c r="M32" s="22">
        <v>268</v>
      </c>
      <c r="N32" s="29">
        <v>268</v>
      </c>
      <c r="O32" s="29">
        <v>268</v>
      </c>
      <c r="P32" s="29">
        <v>222</v>
      </c>
      <c r="Q32" s="22">
        <v>5054</v>
      </c>
      <c r="R32" s="29">
        <v>5054</v>
      </c>
      <c r="S32" s="29">
        <v>11</v>
      </c>
      <c r="T32" s="29">
        <v>11</v>
      </c>
      <c r="U32" s="22">
        <v>230</v>
      </c>
      <c r="V32" s="29">
        <v>85</v>
      </c>
      <c r="W32" s="29">
        <v>85</v>
      </c>
      <c r="X32" s="29"/>
      <c r="Y32" s="22">
        <v>14007</v>
      </c>
    </row>
    <row r="33" spans="1:25" ht="13.5">
      <c r="A33" s="6" t="s">
        <v>300</v>
      </c>
      <c r="B33" s="29">
        <v>1035</v>
      </c>
      <c r="C33" s="29">
        <v>769</v>
      </c>
      <c r="D33" s="29">
        <v>185</v>
      </c>
      <c r="E33" s="22">
        <v>3158</v>
      </c>
      <c r="F33" s="29">
        <v>2570</v>
      </c>
      <c r="G33" s="29">
        <v>1008</v>
      </c>
      <c r="H33" s="29">
        <v>46</v>
      </c>
      <c r="I33" s="22">
        <v>6220</v>
      </c>
      <c r="J33" s="29">
        <v>669</v>
      </c>
      <c r="K33" s="29">
        <v>240</v>
      </c>
      <c r="L33" s="29">
        <v>129</v>
      </c>
      <c r="M33" s="22">
        <v>4578</v>
      </c>
      <c r="N33" s="29">
        <v>2290</v>
      </c>
      <c r="O33" s="29">
        <v>1234</v>
      </c>
      <c r="P33" s="29">
        <v>850</v>
      </c>
      <c r="Q33" s="22">
        <v>10585</v>
      </c>
      <c r="R33" s="29">
        <v>3787</v>
      </c>
      <c r="S33" s="29">
        <v>2541</v>
      </c>
      <c r="T33" s="29">
        <v>214</v>
      </c>
      <c r="U33" s="22">
        <v>3949</v>
      </c>
      <c r="V33" s="29">
        <v>3071</v>
      </c>
      <c r="W33" s="29">
        <v>2850</v>
      </c>
      <c r="X33" s="29">
        <v>580</v>
      </c>
      <c r="Y33" s="22">
        <v>2984</v>
      </c>
    </row>
    <row r="34" spans="1:25" ht="13.5">
      <c r="A34" s="6" t="s">
        <v>28</v>
      </c>
      <c r="B34" s="29"/>
      <c r="C34" s="29"/>
      <c r="D34" s="29"/>
      <c r="E34" s="22">
        <v>13</v>
      </c>
      <c r="F34" s="29">
        <v>13</v>
      </c>
      <c r="G34" s="29">
        <v>13</v>
      </c>
      <c r="H34" s="29">
        <v>13</v>
      </c>
      <c r="I34" s="22"/>
      <c r="J34" s="29"/>
      <c r="K34" s="29"/>
      <c r="L34" s="29"/>
      <c r="M34" s="22"/>
      <c r="N34" s="29"/>
      <c r="O34" s="29"/>
      <c r="P34" s="29"/>
      <c r="Q34" s="22"/>
      <c r="R34" s="29"/>
      <c r="S34" s="29"/>
      <c r="T34" s="29"/>
      <c r="U34" s="22"/>
      <c r="V34" s="29"/>
      <c r="W34" s="29"/>
      <c r="X34" s="29"/>
      <c r="Y34" s="22"/>
    </row>
    <row r="35" spans="1:25" ht="13.5">
      <c r="A35" s="6" t="s">
        <v>301</v>
      </c>
      <c r="B35" s="29"/>
      <c r="C35" s="29"/>
      <c r="D35" s="29"/>
      <c r="E35" s="22">
        <v>22368</v>
      </c>
      <c r="F35" s="29">
        <v>22368</v>
      </c>
      <c r="G35" s="29">
        <v>22368</v>
      </c>
      <c r="H35" s="29"/>
      <c r="I35" s="22"/>
      <c r="J35" s="29"/>
      <c r="K35" s="29"/>
      <c r="L35" s="29"/>
      <c r="M35" s="22"/>
      <c r="N35" s="29"/>
      <c r="O35" s="29"/>
      <c r="P35" s="29"/>
      <c r="Q35" s="22"/>
      <c r="R35" s="29"/>
      <c r="S35" s="29">
        <v>13248</v>
      </c>
      <c r="T35" s="29"/>
      <c r="U35" s="22">
        <v>11451</v>
      </c>
      <c r="V35" s="29"/>
      <c r="W35" s="29"/>
      <c r="X35" s="29"/>
      <c r="Y35" s="22"/>
    </row>
    <row r="36" spans="1:25" ht="13.5">
      <c r="A36" s="6" t="s">
        <v>304</v>
      </c>
      <c r="B36" s="29"/>
      <c r="C36" s="29"/>
      <c r="D36" s="29"/>
      <c r="E36" s="22"/>
      <c r="F36" s="29"/>
      <c r="G36" s="29"/>
      <c r="H36" s="29"/>
      <c r="I36" s="22"/>
      <c r="J36" s="29"/>
      <c r="K36" s="29"/>
      <c r="L36" s="29"/>
      <c r="M36" s="22"/>
      <c r="N36" s="29"/>
      <c r="O36" s="29"/>
      <c r="P36" s="29"/>
      <c r="Q36" s="22"/>
      <c r="R36" s="29"/>
      <c r="S36" s="29"/>
      <c r="T36" s="29"/>
      <c r="U36" s="22"/>
      <c r="V36" s="29"/>
      <c r="W36" s="29"/>
      <c r="X36" s="29"/>
      <c r="Y36" s="22">
        <v>22000</v>
      </c>
    </row>
    <row r="37" spans="1:25" ht="13.5">
      <c r="A37" s="6" t="s">
        <v>302</v>
      </c>
      <c r="B37" s="29"/>
      <c r="C37" s="29"/>
      <c r="D37" s="29"/>
      <c r="E37" s="22"/>
      <c r="F37" s="29"/>
      <c r="G37" s="29"/>
      <c r="H37" s="29"/>
      <c r="I37" s="22">
        <v>5800</v>
      </c>
      <c r="J37" s="29">
        <v>5800</v>
      </c>
      <c r="K37" s="29">
        <v>5800</v>
      </c>
      <c r="L37" s="29"/>
      <c r="M37" s="22">
        <v>3951</v>
      </c>
      <c r="N37" s="29">
        <v>1400</v>
      </c>
      <c r="O37" s="29">
        <v>1400</v>
      </c>
      <c r="P37" s="29">
        <v>1400</v>
      </c>
      <c r="Q37" s="22">
        <v>750</v>
      </c>
      <c r="R37" s="29">
        <v>150</v>
      </c>
      <c r="S37" s="29"/>
      <c r="T37" s="29"/>
      <c r="U37" s="22">
        <v>454</v>
      </c>
      <c r="V37" s="29">
        <v>154</v>
      </c>
      <c r="W37" s="29">
        <v>154</v>
      </c>
      <c r="X37" s="29">
        <v>154</v>
      </c>
      <c r="Y37" s="22"/>
    </row>
    <row r="38" spans="1:25" ht="13.5">
      <c r="A38" s="6" t="s">
        <v>306</v>
      </c>
      <c r="B38" s="29"/>
      <c r="C38" s="29"/>
      <c r="D38" s="29"/>
      <c r="E38" s="22"/>
      <c r="F38" s="29"/>
      <c r="G38" s="29"/>
      <c r="H38" s="29"/>
      <c r="I38" s="22"/>
      <c r="J38" s="29"/>
      <c r="K38" s="29"/>
      <c r="L38" s="29"/>
      <c r="M38" s="22"/>
      <c r="N38" s="29"/>
      <c r="O38" s="29"/>
      <c r="P38" s="29"/>
      <c r="Q38" s="22"/>
      <c r="R38" s="29"/>
      <c r="S38" s="29"/>
      <c r="T38" s="29"/>
      <c r="U38" s="22">
        <v>2640</v>
      </c>
      <c r="V38" s="29">
        <v>2640</v>
      </c>
      <c r="W38" s="29">
        <v>2640</v>
      </c>
      <c r="X38" s="29">
        <v>2640</v>
      </c>
      <c r="Y38" s="22"/>
    </row>
    <row r="39" spans="1:25" ht="13.5">
      <c r="A39" s="6" t="s">
        <v>307</v>
      </c>
      <c r="B39" s="29"/>
      <c r="C39" s="29"/>
      <c r="D39" s="29"/>
      <c r="E39" s="22"/>
      <c r="F39" s="29"/>
      <c r="G39" s="29"/>
      <c r="H39" s="29"/>
      <c r="I39" s="22">
        <v>3793</v>
      </c>
      <c r="J39" s="29"/>
      <c r="K39" s="29"/>
      <c r="L39" s="29"/>
      <c r="M39" s="22">
        <v>5739</v>
      </c>
      <c r="N39" s="29"/>
      <c r="O39" s="29"/>
      <c r="P39" s="29"/>
      <c r="Q39" s="22"/>
      <c r="R39" s="29"/>
      <c r="S39" s="29"/>
      <c r="T39" s="29"/>
      <c r="U39" s="22"/>
      <c r="V39" s="29"/>
      <c r="W39" s="29"/>
      <c r="X39" s="29"/>
      <c r="Y39" s="22"/>
    </row>
    <row r="40" spans="1:25" ht="13.5">
      <c r="A40" s="6" t="s">
        <v>309</v>
      </c>
      <c r="B40" s="29"/>
      <c r="C40" s="29"/>
      <c r="D40" s="29"/>
      <c r="E40" s="22"/>
      <c r="F40" s="29"/>
      <c r="G40" s="29"/>
      <c r="H40" s="29"/>
      <c r="I40" s="22">
        <v>5530</v>
      </c>
      <c r="J40" s="29">
        <v>5530</v>
      </c>
      <c r="K40" s="29">
        <v>5530</v>
      </c>
      <c r="L40" s="29"/>
      <c r="M40" s="22">
        <v>17165</v>
      </c>
      <c r="N40" s="29"/>
      <c r="O40" s="29"/>
      <c r="P40" s="29"/>
      <c r="Q40" s="22">
        <v>4178</v>
      </c>
      <c r="R40" s="29"/>
      <c r="S40" s="29"/>
      <c r="T40" s="29"/>
      <c r="U40" s="22">
        <v>35221</v>
      </c>
      <c r="V40" s="29">
        <v>26770</v>
      </c>
      <c r="W40" s="29">
        <v>26770</v>
      </c>
      <c r="X40" s="29"/>
      <c r="Y40" s="22">
        <v>81576</v>
      </c>
    </row>
    <row r="41" spans="1:25" ht="13.5">
      <c r="A41" s="6" t="s">
        <v>310</v>
      </c>
      <c r="B41" s="29">
        <v>1046</v>
      </c>
      <c r="C41" s="29">
        <v>780</v>
      </c>
      <c r="D41" s="29">
        <v>185</v>
      </c>
      <c r="E41" s="22">
        <v>28556</v>
      </c>
      <c r="F41" s="29">
        <v>27936</v>
      </c>
      <c r="G41" s="29">
        <v>23394</v>
      </c>
      <c r="H41" s="29">
        <v>59</v>
      </c>
      <c r="I41" s="22">
        <v>38513</v>
      </c>
      <c r="J41" s="29">
        <v>19168</v>
      </c>
      <c r="K41" s="29">
        <v>18739</v>
      </c>
      <c r="L41" s="29">
        <v>129</v>
      </c>
      <c r="M41" s="22">
        <v>31702</v>
      </c>
      <c r="N41" s="29">
        <v>3958</v>
      </c>
      <c r="O41" s="29">
        <v>2902</v>
      </c>
      <c r="P41" s="29">
        <v>2472</v>
      </c>
      <c r="Q41" s="22">
        <v>20568</v>
      </c>
      <c r="R41" s="29">
        <v>8991</v>
      </c>
      <c r="S41" s="29">
        <v>15801</v>
      </c>
      <c r="T41" s="29">
        <v>225</v>
      </c>
      <c r="U41" s="22">
        <v>53948</v>
      </c>
      <c r="V41" s="29">
        <v>32721</v>
      </c>
      <c r="W41" s="29">
        <v>32501</v>
      </c>
      <c r="X41" s="29">
        <v>3375</v>
      </c>
      <c r="Y41" s="22">
        <v>154555</v>
      </c>
    </row>
    <row r="42" spans="1:25" ht="13.5">
      <c r="A42" s="7" t="s">
        <v>311</v>
      </c>
      <c r="B42" s="29">
        <v>750700</v>
      </c>
      <c r="C42" s="29">
        <v>463424</v>
      </c>
      <c r="D42" s="29">
        <v>248454</v>
      </c>
      <c r="E42" s="22">
        <v>730877</v>
      </c>
      <c r="F42" s="29">
        <v>464440</v>
      </c>
      <c r="G42" s="29">
        <v>284036</v>
      </c>
      <c r="H42" s="29">
        <v>127587</v>
      </c>
      <c r="I42" s="22">
        <v>759038</v>
      </c>
      <c r="J42" s="29">
        <v>657232</v>
      </c>
      <c r="K42" s="29">
        <v>491237</v>
      </c>
      <c r="L42" s="29">
        <v>259434</v>
      </c>
      <c r="M42" s="22">
        <v>822045</v>
      </c>
      <c r="N42" s="29">
        <v>526770</v>
      </c>
      <c r="O42" s="29">
        <v>418834</v>
      </c>
      <c r="P42" s="29">
        <v>162804</v>
      </c>
      <c r="Q42" s="22">
        <v>480531</v>
      </c>
      <c r="R42" s="29">
        <v>346226</v>
      </c>
      <c r="S42" s="29">
        <v>308724</v>
      </c>
      <c r="T42" s="29">
        <v>181073</v>
      </c>
      <c r="U42" s="22">
        <v>424004</v>
      </c>
      <c r="V42" s="29">
        <v>360862</v>
      </c>
      <c r="W42" s="29">
        <v>283035</v>
      </c>
      <c r="X42" s="29">
        <v>159076</v>
      </c>
      <c r="Y42" s="22">
        <v>151259</v>
      </c>
    </row>
    <row r="43" spans="1:25" ht="13.5">
      <c r="A43" s="7" t="s">
        <v>32</v>
      </c>
      <c r="B43" s="29"/>
      <c r="C43" s="29"/>
      <c r="D43" s="29"/>
      <c r="E43" s="22">
        <v>281715</v>
      </c>
      <c r="F43" s="29"/>
      <c r="G43" s="29"/>
      <c r="H43" s="29"/>
      <c r="I43" s="22">
        <v>341284</v>
      </c>
      <c r="J43" s="29"/>
      <c r="K43" s="29"/>
      <c r="L43" s="29"/>
      <c r="M43" s="22">
        <v>257054</v>
      </c>
      <c r="N43" s="29"/>
      <c r="O43" s="29"/>
      <c r="P43" s="29"/>
      <c r="Q43" s="22">
        <v>217449</v>
      </c>
      <c r="R43" s="29"/>
      <c r="S43" s="29"/>
      <c r="T43" s="29"/>
      <c r="U43" s="22">
        <v>171545</v>
      </c>
      <c r="V43" s="29"/>
      <c r="W43" s="29"/>
      <c r="X43" s="29"/>
      <c r="Y43" s="22">
        <v>148637</v>
      </c>
    </row>
    <row r="44" spans="1:25" ht="13.5">
      <c r="A44" s="7" t="s">
        <v>29</v>
      </c>
      <c r="B44" s="29"/>
      <c r="C44" s="29"/>
      <c r="D44" s="29"/>
      <c r="E44" s="22">
        <v>-8744</v>
      </c>
      <c r="F44" s="29"/>
      <c r="G44" s="29"/>
      <c r="H44" s="29"/>
      <c r="I44" s="22">
        <v>1544</v>
      </c>
      <c r="J44" s="29"/>
      <c r="K44" s="29"/>
      <c r="L44" s="29"/>
      <c r="M44" s="22">
        <v>94812</v>
      </c>
      <c r="N44" s="29"/>
      <c r="O44" s="29"/>
      <c r="P44" s="29"/>
      <c r="Q44" s="22">
        <v>8851</v>
      </c>
      <c r="R44" s="29"/>
      <c r="S44" s="29"/>
      <c r="T44" s="29"/>
      <c r="U44" s="22">
        <v>43019</v>
      </c>
      <c r="V44" s="29"/>
      <c r="W44" s="29"/>
      <c r="X44" s="29"/>
      <c r="Y44" s="22">
        <v>-29202</v>
      </c>
    </row>
    <row r="45" spans="1:25" ht="13.5">
      <c r="A45" s="7" t="s">
        <v>35</v>
      </c>
      <c r="B45" s="29">
        <v>313585</v>
      </c>
      <c r="C45" s="29">
        <v>192054</v>
      </c>
      <c r="D45" s="29">
        <v>101993</v>
      </c>
      <c r="E45" s="22">
        <v>272970</v>
      </c>
      <c r="F45" s="29">
        <v>192430</v>
      </c>
      <c r="G45" s="29">
        <v>122356</v>
      </c>
      <c r="H45" s="29">
        <v>54146</v>
      </c>
      <c r="I45" s="22">
        <v>342829</v>
      </c>
      <c r="J45" s="29">
        <v>297112</v>
      </c>
      <c r="K45" s="29">
        <v>210982</v>
      </c>
      <c r="L45" s="29">
        <v>112298</v>
      </c>
      <c r="M45" s="22">
        <v>351866</v>
      </c>
      <c r="N45" s="29">
        <v>226597</v>
      </c>
      <c r="O45" s="29">
        <v>178476</v>
      </c>
      <c r="P45" s="29">
        <v>71740</v>
      </c>
      <c r="Q45" s="22">
        <v>226300</v>
      </c>
      <c r="R45" s="29">
        <v>155075</v>
      </c>
      <c r="S45" s="29">
        <v>140438</v>
      </c>
      <c r="T45" s="29">
        <v>80635</v>
      </c>
      <c r="U45" s="22">
        <v>212880</v>
      </c>
      <c r="V45" s="29">
        <v>163998</v>
      </c>
      <c r="W45" s="29">
        <v>129079</v>
      </c>
      <c r="X45" s="29">
        <v>70560</v>
      </c>
      <c r="Y45" s="22">
        <v>44567</v>
      </c>
    </row>
    <row r="46" spans="1:25" ht="13.5">
      <c r="A46" s="7" t="s">
        <v>30</v>
      </c>
      <c r="B46" s="29">
        <v>437114</v>
      </c>
      <c r="C46" s="29">
        <v>271369</v>
      </c>
      <c r="D46" s="29">
        <v>146460</v>
      </c>
      <c r="E46" s="22">
        <v>457906</v>
      </c>
      <c r="F46" s="29">
        <v>272009</v>
      </c>
      <c r="G46" s="29">
        <v>161680</v>
      </c>
      <c r="H46" s="29">
        <v>73441</v>
      </c>
      <c r="I46" s="22">
        <v>416209</v>
      </c>
      <c r="J46" s="29">
        <v>360119</v>
      </c>
      <c r="K46" s="29">
        <v>280255</v>
      </c>
      <c r="L46" s="29">
        <v>147136</v>
      </c>
      <c r="M46" s="22">
        <v>470179</v>
      </c>
      <c r="N46" s="29">
        <v>300173</v>
      </c>
      <c r="O46" s="29">
        <v>240358</v>
      </c>
      <c r="P46" s="29">
        <v>91064</v>
      </c>
      <c r="Q46" s="22"/>
      <c r="R46" s="29"/>
      <c r="S46" s="29"/>
      <c r="T46" s="29"/>
      <c r="U46" s="22"/>
      <c r="V46" s="29"/>
      <c r="W46" s="29"/>
      <c r="X46" s="29"/>
      <c r="Y46" s="22"/>
    </row>
    <row r="47" spans="1:25" ht="14.25" thickBot="1">
      <c r="A47" s="7" t="s">
        <v>36</v>
      </c>
      <c r="B47" s="29">
        <v>437114</v>
      </c>
      <c r="C47" s="29">
        <v>271369</v>
      </c>
      <c r="D47" s="29">
        <v>146460</v>
      </c>
      <c r="E47" s="22">
        <v>457906</v>
      </c>
      <c r="F47" s="29">
        <v>272009</v>
      </c>
      <c r="G47" s="29">
        <v>161680</v>
      </c>
      <c r="H47" s="29">
        <v>73441</v>
      </c>
      <c r="I47" s="22">
        <v>416209</v>
      </c>
      <c r="J47" s="29">
        <v>360119</v>
      </c>
      <c r="K47" s="29">
        <v>280255</v>
      </c>
      <c r="L47" s="29">
        <v>147136</v>
      </c>
      <c r="M47" s="22">
        <v>470179</v>
      </c>
      <c r="N47" s="29">
        <v>300173</v>
      </c>
      <c r="O47" s="29">
        <v>240358</v>
      </c>
      <c r="P47" s="29">
        <v>91064</v>
      </c>
      <c r="Q47" s="22">
        <v>254230</v>
      </c>
      <c r="R47" s="29">
        <v>191150</v>
      </c>
      <c r="S47" s="29">
        <v>168286</v>
      </c>
      <c r="T47" s="29">
        <v>100437</v>
      </c>
      <c r="U47" s="22">
        <v>211123</v>
      </c>
      <c r="V47" s="29">
        <v>196864</v>
      </c>
      <c r="W47" s="29">
        <v>153956</v>
      </c>
      <c r="X47" s="29">
        <v>88516</v>
      </c>
      <c r="Y47" s="22">
        <v>106692</v>
      </c>
    </row>
    <row r="48" spans="1:25" ht="14.25" thickTop="1">
      <c r="A48" s="8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50" ht="13.5">
      <c r="A50" s="20" t="s">
        <v>237</v>
      </c>
    </row>
    <row r="51" ht="13.5">
      <c r="A51" s="20" t="s">
        <v>238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7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233</v>
      </c>
      <c r="B2" s="14">
        <v>9776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234</v>
      </c>
      <c r="B3" s="1" t="s">
        <v>235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119</v>
      </c>
      <c r="B4" s="15" t="str">
        <f>HYPERLINK("http://www.kabupro.jp/mark/20131108/S1000CAB.htm","四半期報告書")</f>
        <v>四半期報告書</v>
      </c>
      <c r="C4" s="15" t="str">
        <f>HYPERLINK("http://www.kabupro.jp/mark/20130625/S000DNQ2.htm","有価証券報告書")</f>
        <v>有価証券報告書</v>
      </c>
      <c r="D4" s="15" t="str">
        <f>HYPERLINK("http://www.kabupro.jp/mark/20131108/S1000CAB.htm","四半期報告書")</f>
        <v>四半期報告書</v>
      </c>
      <c r="E4" s="15" t="str">
        <f>HYPERLINK("http://www.kabupro.jp/mark/20130625/S000DNQ2.htm","有価証券報告書")</f>
        <v>有価証券報告書</v>
      </c>
      <c r="F4" s="15" t="str">
        <f>HYPERLINK("http://www.kabupro.jp/mark/20121109/S000C7EH.htm","四半期報告書")</f>
        <v>四半期報告書</v>
      </c>
      <c r="G4" s="15" t="str">
        <f>HYPERLINK("http://www.kabupro.jp/mark/20120628/S000B8DY.htm","有価証券報告書")</f>
        <v>有価証券報告書</v>
      </c>
      <c r="H4" s="15" t="str">
        <f>HYPERLINK("http://www.kabupro.jp/mark/20110214/S0007T2N.htm","四半期報告書")</f>
        <v>四半期報告書</v>
      </c>
      <c r="I4" s="15" t="str">
        <f>HYPERLINK("http://www.kabupro.jp/mark/20111111/S0009OSK.htm","四半期報告書")</f>
        <v>四半期報告書</v>
      </c>
      <c r="J4" s="15" t="str">
        <f>HYPERLINK("http://www.kabupro.jp/mark/20100812/S0006LKS.htm","四半期報告書")</f>
        <v>四半期報告書</v>
      </c>
      <c r="K4" s="15" t="str">
        <f>HYPERLINK("http://www.kabupro.jp/mark/20110624/S0008LZG.htm","有価証券報告書")</f>
        <v>有価証券報告書</v>
      </c>
      <c r="L4" s="15" t="str">
        <f>HYPERLINK("http://www.kabupro.jp/mark/20110214/S0007T2N.htm","四半期報告書")</f>
        <v>四半期報告書</v>
      </c>
      <c r="M4" s="15" t="str">
        <f>HYPERLINK("http://www.kabupro.jp/mark/20101112/S00076PP.htm","四半期報告書")</f>
        <v>四半期報告書</v>
      </c>
      <c r="N4" s="15" t="str">
        <f>HYPERLINK("http://www.kabupro.jp/mark/20100812/S0006LKS.htm","四半期報告書")</f>
        <v>四半期報告書</v>
      </c>
      <c r="O4" s="15" t="str">
        <f>HYPERLINK("http://www.kabupro.jp/mark/20100625/S00062M7.htm","有価証券報告書")</f>
        <v>有価証券報告書</v>
      </c>
      <c r="P4" s="15" t="str">
        <f>HYPERLINK("http://www.kabupro.jp/mark/20100215/S000581W.htm","四半期報告書")</f>
        <v>四半期報告書</v>
      </c>
      <c r="Q4" s="15" t="str">
        <f>HYPERLINK("http://www.kabupro.jp/mark/20091113/S0004M3O.htm","四半期報告書")</f>
        <v>四半期報告書</v>
      </c>
      <c r="R4" s="15" t="str">
        <f>HYPERLINK("http://www.kabupro.jp/mark/20090813/S0003Y1Y.htm","四半期報告書")</f>
        <v>四半期報告書</v>
      </c>
      <c r="S4" s="15" t="str">
        <f>HYPERLINK("http://www.kabupro.jp/mark/20090626/S0003GX7.htm","有価証券報告書")</f>
        <v>有価証券報告書</v>
      </c>
    </row>
    <row r="5" spans="1:19" ht="14.25" thickBot="1">
      <c r="A5" s="11" t="s">
        <v>120</v>
      </c>
      <c r="B5" s="1" t="s">
        <v>41</v>
      </c>
      <c r="C5" s="1" t="s">
        <v>126</v>
      </c>
      <c r="D5" s="1" t="s">
        <v>41</v>
      </c>
      <c r="E5" s="1" t="s">
        <v>126</v>
      </c>
      <c r="F5" s="1" t="s">
        <v>47</v>
      </c>
      <c r="G5" s="1" t="s">
        <v>130</v>
      </c>
      <c r="H5" s="1" t="s">
        <v>57</v>
      </c>
      <c r="I5" s="1" t="s">
        <v>53</v>
      </c>
      <c r="J5" s="1" t="s">
        <v>61</v>
      </c>
      <c r="K5" s="1" t="s">
        <v>132</v>
      </c>
      <c r="L5" s="1" t="s">
        <v>57</v>
      </c>
      <c r="M5" s="1" t="s">
        <v>59</v>
      </c>
      <c r="N5" s="1" t="s">
        <v>61</v>
      </c>
      <c r="O5" s="1" t="s">
        <v>134</v>
      </c>
      <c r="P5" s="1" t="s">
        <v>63</v>
      </c>
      <c r="Q5" s="1" t="s">
        <v>65</v>
      </c>
      <c r="R5" s="1" t="s">
        <v>67</v>
      </c>
      <c r="S5" s="1" t="s">
        <v>136</v>
      </c>
    </row>
    <row r="6" spans="1:19" ht="15" thickBot="1" thickTop="1">
      <c r="A6" s="10" t="s">
        <v>121</v>
      </c>
      <c r="B6" s="18" t="s">
        <v>25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122</v>
      </c>
      <c r="B7" s="14" t="s">
        <v>88</v>
      </c>
      <c r="C7" s="16" t="s">
        <v>127</v>
      </c>
      <c r="D7" s="14" t="s">
        <v>88</v>
      </c>
      <c r="E7" s="16" t="s">
        <v>127</v>
      </c>
      <c r="F7" s="14" t="s">
        <v>88</v>
      </c>
      <c r="G7" s="16" t="s">
        <v>127</v>
      </c>
      <c r="H7" s="14" t="s">
        <v>88</v>
      </c>
      <c r="I7" s="14" t="s">
        <v>88</v>
      </c>
      <c r="J7" s="14" t="s">
        <v>88</v>
      </c>
      <c r="K7" s="16" t="s">
        <v>127</v>
      </c>
      <c r="L7" s="14" t="s">
        <v>88</v>
      </c>
      <c r="M7" s="14" t="s">
        <v>88</v>
      </c>
      <c r="N7" s="14" t="s">
        <v>88</v>
      </c>
      <c r="O7" s="16" t="s">
        <v>127</v>
      </c>
      <c r="P7" s="14" t="s">
        <v>88</v>
      </c>
      <c r="Q7" s="14" t="s">
        <v>88</v>
      </c>
      <c r="R7" s="14" t="s">
        <v>88</v>
      </c>
      <c r="S7" s="16" t="s">
        <v>127</v>
      </c>
    </row>
    <row r="8" spans="1:19" ht="13.5">
      <c r="A8" s="13" t="s">
        <v>123</v>
      </c>
      <c r="B8" s="1" t="s">
        <v>89</v>
      </c>
      <c r="C8" s="17" t="s">
        <v>239</v>
      </c>
      <c r="D8" s="1" t="s">
        <v>239</v>
      </c>
      <c r="E8" s="17" t="s">
        <v>240</v>
      </c>
      <c r="F8" s="1" t="s">
        <v>240</v>
      </c>
      <c r="G8" s="17" t="s">
        <v>241</v>
      </c>
      <c r="H8" s="1" t="s">
        <v>241</v>
      </c>
      <c r="I8" s="1" t="s">
        <v>241</v>
      </c>
      <c r="J8" s="1" t="s">
        <v>241</v>
      </c>
      <c r="K8" s="17" t="s">
        <v>242</v>
      </c>
      <c r="L8" s="1" t="s">
        <v>242</v>
      </c>
      <c r="M8" s="1" t="s">
        <v>242</v>
      </c>
      <c r="N8" s="1" t="s">
        <v>242</v>
      </c>
      <c r="O8" s="17" t="s">
        <v>243</v>
      </c>
      <c r="P8" s="1" t="s">
        <v>243</v>
      </c>
      <c r="Q8" s="1" t="s">
        <v>243</v>
      </c>
      <c r="R8" s="1" t="s">
        <v>243</v>
      </c>
      <c r="S8" s="17" t="s">
        <v>244</v>
      </c>
    </row>
    <row r="9" spans="1:19" ht="13.5">
      <c r="A9" s="13" t="s">
        <v>124</v>
      </c>
      <c r="B9" s="1" t="s">
        <v>42</v>
      </c>
      <c r="C9" s="17" t="s">
        <v>128</v>
      </c>
      <c r="D9" s="1" t="s">
        <v>48</v>
      </c>
      <c r="E9" s="17" t="s">
        <v>129</v>
      </c>
      <c r="F9" s="1" t="s">
        <v>54</v>
      </c>
      <c r="G9" s="17" t="s">
        <v>131</v>
      </c>
      <c r="H9" s="1" t="s">
        <v>58</v>
      </c>
      <c r="I9" s="1" t="s">
        <v>60</v>
      </c>
      <c r="J9" s="1" t="s">
        <v>62</v>
      </c>
      <c r="K9" s="17" t="s">
        <v>133</v>
      </c>
      <c r="L9" s="1" t="s">
        <v>64</v>
      </c>
      <c r="M9" s="1" t="s">
        <v>66</v>
      </c>
      <c r="N9" s="1" t="s">
        <v>68</v>
      </c>
      <c r="O9" s="17" t="s">
        <v>135</v>
      </c>
      <c r="P9" s="1" t="s">
        <v>70</v>
      </c>
      <c r="Q9" s="1" t="s">
        <v>72</v>
      </c>
      <c r="R9" s="1" t="s">
        <v>74</v>
      </c>
      <c r="S9" s="17" t="s">
        <v>137</v>
      </c>
    </row>
    <row r="10" spans="1:19" ht="14.25" thickBot="1">
      <c r="A10" s="13" t="s">
        <v>125</v>
      </c>
      <c r="B10" s="1" t="s">
        <v>139</v>
      </c>
      <c r="C10" s="17" t="s">
        <v>139</v>
      </c>
      <c r="D10" s="1" t="s">
        <v>139</v>
      </c>
      <c r="E10" s="17" t="s">
        <v>139</v>
      </c>
      <c r="F10" s="1" t="s">
        <v>139</v>
      </c>
      <c r="G10" s="17" t="s">
        <v>139</v>
      </c>
      <c r="H10" s="1" t="s">
        <v>139</v>
      </c>
      <c r="I10" s="1" t="s">
        <v>139</v>
      </c>
      <c r="J10" s="1" t="s">
        <v>139</v>
      </c>
      <c r="K10" s="17" t="s">
        <v>139</v>
      </c>
      <c r="L10" s="1" t="s">
        <v>139</v>
      </c>
      <c r="M10" s="1" t="s">
        <v>139</v>
      </c>
      <c r="N10" s="1" t="s">
        <v>139</v>
      </c>
      <c r="O10" s="17" t="s">
        <v>139</v>
      </c>
      <c r="P10" s="1" t="s">
        <v>139</v>
      </c>
      <c r="Q10" s="1" t="s">
        <v>139</v>
      </c>
      <c r="R10" s="1" t="s">
        <v>139</v>
      </c>
      <c r="S10" s="17" t="s">
        <v>139</v>
      </c>
    </row>
    <row r="11" spans="1:19" ht="14.25" thickTop="1">
      <c r="A11" s="26" t="s">
        <v>311</v>
      </c>
      <c r="B11" s="28">
        <v>463424</v>
      </c>
      <c r="C11" s="21">
        <v>730877</v>
      </c>
      <c r="D11" s="28">
        <v>284036</v>
      </c>
      <c r="E11" s="21">
        <v>759038</v>
      </c>
      <c r="F11" s="28">
        <v>491237</v>
      </c>
      <c r="G11" s="21">
        <v>822045</v>
      </c>
      <c r="H11" s="28">
        <v>526770</v>
      </c>
      <c r="I11" s="28">
        <v>418834</v>
      </c>
      <c r="J11" s="28">
        <v>162804</v>
      </c>
      <c r="K11" s="21">
        <v>480531</v>
      </c>
      <c r="L11" s="28">
        <v>346226</v>
      </c>
      <c r="M11" s="28">
        <v>308724</v>
      </c>
      <c r="N11" s="28">
        <v>181073</v>
      </c>
      <c r="O11" s="21">
        <v>424004</v>
      </c>
      <c r="P11" s="28">
        <v>360862</v>
      </c>
      <c r="Q11" s="28">
        <v>283035</v>
      </c>
      <c r="R11" s="28">
        <v>159076</v>
      </c>
      <c r="S11" s="21">
        <v>151259</v>
      </c>
    </row>
    <row r="12" spans="1:19" ht="13.5">
      <c r="A12" s="6" t="s">
        <v>275</v>
      </c>
      <c r="B12" s="29">
        <v>161620</v>
      </c>
      <c r="C12" s="22">
        <v>343209</v>
      </c>
      <c r="D12" s="29">
        <v>157701</v>
      </c>
      <c r="E12" s="22">
        <v>354319</v>
      </c>
      <c r="F12" s="29">
        <v>163304</v>
      </c>
      <c r="G12" s="22">
        <v>381927</v>
      </c>
      <c r="H12" s="29">
        <v>268408</v>
      </c>
      <c r="I12" s="29">
        <v>172094</v>
      </c>
      <c r="J12" s="29">
        <v>80633</v>
      </c>
      <c r="K12" s="22">
        <v>317799</v>
      </c>
      <c r="L12" s="29">
        <v>226799</v>
      </c>
      <c r="M12" s="29">
        <v>142746</v>
      </c>
      <c r="N12" s="29">
        <v>65293</v>
      </c>
      <c r="O12" s="22">
        <v>245222</v>
      </c>
      <c r="P12" s="29">
        <v>173455</v>
      </c>
      <c r="Q12" s="29">
        <v>111121</v>
      </c>
      <c r="R12" s="29">
        <v>53353</v>
      </c>
      <c r="S12" s="22">
        <v>216913</v>
      </c>
    </row>
    <row r="13" spans="1:19" ht="13.5">
      <c r="A13" s="6" t="s">
        <v>309</v>
      </c>
      <c r="B13" s="29"/>
      <c r="C13" s="22"/>
      <c r="D13" s="29"/>
      <c r="E13" s="22">
        <v>5530</v>
      </c>
      <c r="F13" s="29">
        <v>5530</v>
      </c>
      <c r="G13" s="22">
        <v>17165</v>
      </c>
      <c r="H13" s="29"/>
      <c r="I13" s="29"/>
      <c r="J13" s="29"/>
      <c r="K13" s="22">
        <v>4178</v>
      </c>
      <c r="L13" s="29"/>
      <c r="M13" s="29"/>
      <c r="N13" s="29"/>
      <c r="O13" s="22">
        <v>35221</v>
      </c>
      <c r="P13" s="29">
        <v>26770</v>
      </c>
      <c r="Q13" s="29">
        <v>26770</v>
      </c>
      <c r="R13" s="29"/>
      <c r="S13" s="22">
        <v>81576</v>
      </c>
    </row>
    <row r="14" spans="1:19" ht="13.5">
      <c r="A14" s="6" t="s">
        <v>276</v>
      </c>
      <c r="B14" s="29"/>
      <c r="C14" s="22"/>
      <c r="D14" s="29"/>
      <c r="E14" s="22"/>
      <c r="F14" s="29"/>
      <c r="G14" s="22"/>
      <c r="H14" s="29"/>
      <c r="I14" s="29"/>
      <c r="J14" s="29"/>
      <c r="K14" s="22"/>
      <c r="L14" s="29"/>
      <c r="M14" s="29"/>
      <c r="N14" s="29"/>
      <c r="O14" s="22">
        <v>250</v>
      </c>
      <c r="P14" s="29">
        <v>187</v>
      </c>
      <c r="Q14" s="29">
        <v>125</v>
      </c>
      <c r="R14" s="29">
        <v>62</v>
      </c>
      <c r="S14" s="22">
        <v>250</v>
      </c>
    </row>
    <row r="15" spans="1:19" ht="13.5">
      <c r="A15" s="6" t="s">
        <v>90</v>
      </c>
      <c r="B15" s="29"/>
      <c r="C15" s="22"/>
      <c r="D15" s="29"/>
      <c r="E15" s="22"/>
      <c r="F15" s="29"/>
      <c r="G15" s="22"/>
      <c r="H15" s="29"/>
      <c r="I15" s="29"/>
      <c r="J15" s="29"/>
      <c r="K15" s="22">
        <v>-3834</v>
      </c>
      <c r="L15" s="29">
        <v>-3834</v>
      </c>
      <c r="M15" s="29">
        <v>-3834</v>
      </c>
      <c r="N15" s="29">
        <v>-3834</v>
      </c>
      <c r="O15" s="22"/>
      <c r="P15" s="29"/>
      <c r="Q15" s="29"/>
      <c r="R15" s="29"/>
      <c r="S15" s="22"/>
    </row>
    <row r="16" spans="1:19" ht="13.5">
      <c r="A16" s="6" t="s">
        <v>91</v>
      </c>
      <c r="B16" s="29"/>
      <c r="C16" s="22"/>
      <c r="D16" s="29"/>
      <c r="E16" s="22"/>
      <c r="F16" s="29"/>
      <c r="G16" s="22"/>
      <c r="H16" s="29"/>
      <c r="I16" s="29"/>
      <c r="J16" s="29"/>
      <c r="K16" s="22">
        <v>188</v>
      </c>
      <c r="L16" s="29">
        <v>188</v>
      </c>
      <c r="M16" s="29">
        <v>188</v>
      </c>
      <c r="N16" s="29">
        <v>85</v>
      </c>
      <c r="O16" s="22"/>
      <c r="P16" s="29"/>
      <c r="Q16" s="29"/>
      <c r="R16" s="29"/>
      <c r="S16" s="22"/>
    </row>
    <row r="17" spans="1:19" ht="13.5">
      <c r="A17" s="6" t="s">
        <v>302</v>
      </c>
      <c r="B17" s="29"/>
      <c r="C17" s="22"/>
      <c r="D17" s="29"/>
      <c r="E17" s="22"/>
      <c r="F17" s="29">
        <v>5800</v>
      </c>
      <c r="G17" s="22"/>
      <c r="H17" s="29">
        <v>1400</v>
      </c>
      <c r="I17" s="29"/>
      <c r="J17" s="29"/>
      <c r="K17" s="22"/>
      <c r="L17" s="29">
        <v>150</v>
      </c>
      <c r="M17" s="29"/>
      <c r="N17" s="29"/>
      <c r="O17" s="22"/>
      <c r="P17" s="29">
        <v>1675</v>
      </c>
      <c r="Q17" s="29">
        <v>1675</v>
      </c>
      <c r="R17" s="29"/>
      <c r="S17" s="22"/>
    </row>
    <row r="18" spans="1:19" ht="13.5">
      <c r="A18" s="6" t="s">
        <v>92</v>
      </c>
      <c r="B18" s="29"/>
      <c r="C18" s="22"/>
      <c r="D18" s="29">
        <v>22368</v>
      </c>
      <c r="E18" s="22"/>
      <c r="F18" s="29"/>
      <c r="G18" s="22"/>
      <c r="H18" s="29"/>
      <c r="I18" s="29"/>
      <c r="J18" s="29"/>
      <c r="K18" s="22"/>
      <c r="L18" s="29"/>
      <c r="M18" s="29">
        <v>13248</v>
      </c>
      <c r="N18" s="29"/>
      <c r="O18" s="22">
        <v>11451</v>
      </c>
      <c r="P18" s="29"/>
      <c r="Q18" s="29"/>
      <c r="R18" s="29"/>
      <c r="S18" s="22"/>
    </row>
    <row r="19" spans="1:19" ht="13.5">
      <c r="A19" s="6" t="s">
        <v>93</v>
      </c>
      <c r="B19" s="29"/>
      <c r="C19" s="22"/>
      <c r="D19" s="29">
        <v>13</v>
      </c>
      <c r="E19" s="22"/>
      <c r="F19" s="29"/>
      <c r="G19" s="22"/>
      <c r="H19" s="29"/>
      <c r="I19" s="29"/>
      <c r="J19" s="29"/>
      <c r="K19" s="22"/>
      <c r="L19" s="29"/>
      <c r="M19" s="29"/>
      <c r="N19" s="29"/>
      <c r="O19" s="22"/>
      <c r="P19" s="29"/>
      <c r="Q19" s="29"/>
      <c r="R19" s="29"/>
      <c r="S19" s="22"/>
    </row>
    <row r="20" spans="1:19" ht="13.5">
      <c r="A20" s="6" t="s">
        <v>94</v>
      </c>
      <c r="B20" s="29"/>
      <c r="C20" s="22"/>
      <c r="D20" s="29"/>
      <c r="E20" s="22">
        <v>5800</v>
      </c>
      <c r="F20" s="29"/>
      <c r="G20" s="22">
        <v>3951</v>
      </c>
      <c r="H20" s="29"/>
      <c r="I20" s="29">
        <v>1400</v>
      </c>
      <c r="J20" s="29">
        <v>1400</v>
      </c>
      <c r="K20" s="22">
        <v>750</v>
      </c>
      <c r="L20" s="29"/>
      <c r="M20" s="29"/>
      <c r="N20" s="29"/>
      <c r="O20" s="22">
        <v>2205</v>
      </c>
      <c r="P20" s="29"/>
      <c r="Q20" s="29"/>
      <c r="R20" s="29">
        <v>154</v>
      </c>
      <c r="S20" s="22">
        <v>6746</v>
      </c>
    </row>
    <row r="21" spans="1:19" ht="13.5">
      <c r="A21" s="6" t="s">
        <v>95</v>
      </c>
      <c r="B21" s="29">
        <v>3301</v>
      </c>
      <c r="C21" s="22">
        <v>8439</v>
      </c>
      <c r="D21" s="29">
        <v>4422</v>
      </c>
      <c r="E21" s="22">
        <v>10218</v>
      </c>
      <c r="F21" s="29">
        <v>5177</v>
      </c>
      <c r="G21" s="22">
        <v>10630</v>
      </c>
      <c r="H21" s="29">
        <v>7972</v>
      </c>
      <c r="I21" s="29">
        <v>5315</v>
      </c>
      <c r="J21" s="29">
        <v>2657</v>
      </c>
      <c r="K21" s="22">
        <v>9744</v>
      </c>
      <c r="L21" s="29">
        <v>7122</v>
      </c>
      <c r="M21" s="29">
        <v>4447</v>
      </c>
      <c r="N21" s="29">
        <v>2141</v>
      </c>
      <c r="O21" s="22">
        <v>8883</v>
      </c>
      <c r="P21" s="29">
        <v>6741</v>
      </c>
      <c r="Q21" s="29">
        <v>4599</v>
      </c>
      <c r="R21" s="29">
        <v>2458</v>
      </c>
      <c r="S21" s="22">
        <v>43736</v>
      </c>
    </row>
    <row r="22" spans="1:19" ht="13.5">
      <c r="A22" s="6" t="s">
        <v>96</v>
      </c>
      <c r="B22" s="29">
        <v>1114</v>
      </c>
      <c r="C22" s="22">
        <v>1066</v>
      </c>
      <c r="D22" s="29">
        <v>433</v>
      </c>
      <c r="E22" s="22">
        <v>546</v>
      </c>
      <c r="F22" s="29">
        <v>394</v>
      </c>
      <c r="G22" s="22">
        <v>15280</v>
      </c>
      <c r="H22" s="29">
        <v>11969</v>
      </c>
      <c r="I22" s="29">
        <v>8153</v>
      </c>
      <c r="J22" s="29">
        <v>3630</v>
      </c>
      <c r="K22" s="22">
        <v>13135</v>
      </c>
      <c r="L22" s="29">
        <v>10574</v>
      </c>
      <c r="M22" s="29">
        <v>6151</v>
      </c>
      <c r="N22" s="29">
        <v>3126</v>
      </c>
      <c r="O22" s="22">
        <v>2135</v>
      </c>
      <c r="P22" s="29">
        <v>5</v>
      </c>
      <c r="Q22" s="29">
        <v>3458</v>
      </c>
      <c r="R22" s="29">
        <v>2075</v>
      </c>
      <c r="S22" s="22">
        <v>14760</v>
      </c>
    </row>
    <row r="23" spans="1:19" ht="13.5">
      <c r="A23" s="6" t="s">
        <v>97</v>
      </c>
      <c r="B23" s="29"/>
      <c r="C23" s="22"/>
      <c r="D23" s="29"/>
      <c r="E23" s="22"/>
      <c r="F23" s="29"/>
      <c r="G23" s="22"/>
      <c r="H23" s="29"/>
      <c r="I23" s="29"/>
      <c r="J23" s="29"/>
      <c r="K23" s="22">
        <v>-7500</v>
      </c>
      <c r="L23" s="29">
        <v>-7500</v>
      </c>
      <c r="M23" s="29">
        <v>-7500</v>
      </c>
      <c r="N23" s="29">
        <v>-7500</v>
      </c>
      <c r="O23" s="22">
        <v>7500</v>
      </c>
      <c r="P23" s="29"/>
      <c r="Q23" s="29"/>
      <c r="R23" s="29"/>
      <c r="S23" s="22"/>
    </row>
    <row r="24" spans="1:19" ht="13.5">
      <c r="A24" s="6" t="s">
        <v>98</v>
      </c>
      <c r="B24" s="29">
        <v>111730</v>
      </c>
      <c r="C24" s="22">
        <v>9735</v>
      </c>
      <c r="D24" s="29">
        <v>113254</v>
      </c>
      <c r="E24" s="22">
        <v>36987</v>
      </c>
      <c r="F24" s="29">
        <v>87228</v>
      </c>
      <c r="G24" s="22">
        <v>-8586</v>
      </c>
      <c r="H24" s="29">
        <v>-56745</v>
      </c>
      <c r="I24" s="29">
        <v>72520</v>
      </c>
      <c r="J24" s="29">
        <v>-38249</v>
      </c>
      <c r="K24" s="22">
        <v>12908</v>
      </c>
      <c r="L24" s="29">
        <v>-42783</v>
      </c>
      <c r="M24" s="29">
        <v>92226</v>
      </c>
      <c r="N24" s="29">
        <v>-23637</v>
      </c>
      <c r="O24" s="22">
        <v>-3975</v>
      </c>
      <c r="P24" s="29">
        <v>-48144</v>
      </c>
      <c r="Q24" s="29">
        <v>66390</v>
      </c>
      <c r="R24" s="29">
        <v>-30049</v>
      </c>
      <c r="S24" s="22">
        <v>8247</v>
      </c>
    </row>
    <row r="25" spans="1:19" ht="13.5">
      <c r="A25" s="6" t="s">
        <v>99</v>
      </c>
      <c r="B25" s="29">
        <v>-30170</v>
      </c>
      <c r="C25" s="22">
        <v>-36754</v>
      </c>
      <c r="D25" s="29">
        <v>1544</v>
      </c>
      <c r="E25" s="22">
        <v>-5597</v>
      </c>
      <c r="F25" s="29">
        <v>-7698</v>
      </c>
      <c r="G25" s="22">
        <v>-61036</v>
      </c>
      <c r="H25" s="29">
        <v>-64003</v>
      </c>
      <c r="I25" s="29">
        <v>-42171</v>
      </c>
      <c r="J25" s="29">
        <v>-40474</v>
      </c>
      <c r="K25" s="22">
        <v>-82570</v>
      </c>
      <c r="L25" s="29">
        <v>-72866</v>
      </c>
      <c r="M25" s="29">
        <v>-25161</v>
      </c>
      <c r="N25" s="29">
        <v>-19665</v>
      </c>
      <c r="O25" s="22">
        <v>24294</v>
      </c>
      <c r="P25" s="29">
        <v>29061</v>
      </c>
      <c r="Q25" s="29">
        <v>9064</v>
      </c>
      <c r="R25" s="29">
        <v>-27846</v>
      </c>
      <c r="S25" s="22">
        <v>-6010</v>
      </c>
    </row>
    <row r="26" spans="1:19" ht="13.5">
      <c r="A26" s="6" t="s">
        <v>100</v>
      </c>
      <c r="B26" s="29"/>
      <c r="C26" s="22"/>
      <c r="D26" s="29"/>
      <c r="E26" s="22"/>
      <c r="F26" s="29"/>
      <c r="G26" s="22"/>
      <c r="H26" s="29"/>
      <c r="I26" s="29"/>
      <c r="J26" s="29"/>
      <c r="K26" s="22"/>
      <c r="L26" s="29"/>
      <c r="M26" s="29"/>
      <c r="N26" s="29"/>
      <c r="O26" s="22">
        <v>-22000</v>
      </c>
      <c r="P26" s="29">
        <v>-22000</v>
      </c>
      <c r="Q26" s="29"/>
      <c r="R26" s="29"/>
      <c r="S26" s="22">
        <v>22000</v>
      </c>
    </row>
    <row r="27" spans="1:19" ht="13.5">
      <c r="A27" s="6" t="s">
        <v>101</v>
      </c>
      <c r="B27" s="29"/>
      <c r="C27" s="22"/>
      <c r="D27" s="29"/>
      <c r="E27" s="22">
        <v>17168</v>
      </c>
      <c r="F27" s="29">
        <v>7168</v>
      </c>
      <c r="G27" s="22"/>
      <c r="H27" s="29"/>
      <c r="I27" s="29"/>
      <c r="J27" s="29"/>
      <c r="K27" s="22"/>
      <c r="L27" s="29"/>
      <c r="M27" s="29"/>
      <c r="N27" s="29"/>
      <c r="O27" s="22"/>
      <c r="P27" s="29"/>
      <c r="Q27" s="29"/>
      <c r="R27" s="29"/>
      <c r="S27" s="22"/>
    </row>
    <row r="28" spans="1:19" ht="13.5">
      <c r="A28" s="6" t="s">
        <v>102</v>
      </c>
      <c r="B28" s="29">
        <v>-3519</v>
      </c>
      <c r="C28" s="22">
        <v>-3782</v>
      </c>
      <c r="D28" s="29">
        <v>-2148</v>
      </c>
      <c r="E28" s="22">
        <v>-4359</v>
      </c>
      <c r="F28" s="29">
        <v>-2534</v>
      </c>
      <c r="G28" s="22">
        <v>-4315</v>
      </c>
      <c r="H28" s="29">
        <v>-4237</v>
      </c>
      <c r="I28" s="29">
        <v>-2918</v>
      </c>
      <c r="J28" s="29">
        <v>-2051</v>
      </c>
      <c r="K28" s="22">
        <v>-4999</v>
      </c>
      <c r="L28" s="29">
        <v>-4113</v>
      </c>
      <c r="M28" s="29">
        <v>-2735</v>
      </c>
      <c r="N28" s="29">
        <v>-1913</v>
      </c>
      <c r="O28" s="22">
        <v>-6508</v>
      </c>
      <c r="P28" s="29">
        <v>-5818</v>
      </c>
      <c r="Q28" s="29">
        <v>-3474</v>
      </c>
      <c r="R28" s="29">
        <v>-2998</v>
      </c>
      <c r="S28" s="22">
        <v>-7931</v>
      </c>
    </row>
    <row r="29" spans="1:19" ht="13.5">
      <c r="A29" s="6" t="s">
        <v>288</v>
      </c>
      <c r="B29" s="29">
        <v>1730</v>
      </c>
      <c r="C29" s="22">
        <v>3515</v>
      </c>
      <c r="D29" s="29">
        <v>1675</v>
      </c>
      <c r="E29" s="22">
        <v>6351</v>
      </c>
      <c r="F29" s="29">
        <v>3231</v>
      </c>
      <c r="G29" s="22">
        <v>8201</v>
      </c>
      <c r="H29" s="29">
        <v>6241</v>
      </c>
      <c r="I29" s="29">
        <v>4242</v>
      </c>
      <c r="J29" s="29">
        <v>2208</v>
      </c>
      <c r="K29" s="22">
        <v>8650</v>
      </c>
      <c r="L29" s="29">
        <v>6332</v>
      </c>
      <c r="M29" s="29">
        <v>3799</v>
      </c>
      <c r="N29" s="29">
        <v>1275</v>
      </c>
      <c r="O29" s="22">
        <v>7930</v>
      </c>
      <c r="P29" s="29">
        <v>6004</v>
      </c>
      <c r="Q29" s="29">
        <v>3687</v>
      </c>
      <c r="R29" s="29">
        <v>1875</v>
      </c>
      <c r="S29" s="22">
        <v>9015</v>
      </c>
    </row>
    <row r="30" spans="1:19" ht="13.5">
      <c r="A30" s="6" t="s">
        <v>103</v>
      </c>
      <c r="B30" s="29"/>
      <c r="C30" s="22"/>
      <c r="D30" s="29"/>
      <c r="E30" s="22"/>
      <c r="F30" s="29"/>
      <c r="G30" s="22"/>
      <c r="H30" s="29"/>
      <c r="I30" s="29"/>
      <c r="J30" s="29"/>
      <c r="K30" s="22"/>
      <c r="L30" s="29"/>
      <c r="M30" s="29"/>
      <c r="N30" s="29"/>
      <c r="O30" s="22"/>
      <c r="P30" s="29"/>
      <c r="Q30" s="29"/>
      <c r="R30" s="29"/>
      <c r="S30" s="22">
        <v>380</v>
      </c>
    </row>
    <row r="31" spans="1:19" ht="13.5">
      <c r="A31" s="6" t="s">
        <v>104</v>
      </c>
      <c r="B31" s="29">
        <v>10</v>
      </c>
      <c r="C31" s="22">
        <v>2492</v>
      </c>
      <c r="D31" s="29">
        <v>-118</v>
      </c>
      <c r="E31" s="22">
        <v>-4921</v>
      </c>
      <c r="F31" s="29">
        <v>-174</v>
      </c>
      <c r="G31" s="22">
        <v>126</v>
      </c>
      <c r="H31" s="29">
        <v>164</v>
      </c>
      <c r="I31" s="29">
        <v>164</v>
      </c>
      <c r="J31" s="29">
        <v>118</v>
      </c>
      <c r="K31" s="22">
        <v>5054</v>
      </c>
      <c r="L31" s="29">
        <v>5054</v>
      </c>
      <c r="M31" s="29">
        <v>11</v>
      </c>
      <c r="N31" s="29">
        <v>11</v>
      </c>
      <c r="O31" s="22">
        <v>-1131</v>
      </c>
      <c r="P31" s="29">
        <v>-3</v>
      </c>
      <c r="Q31" s="29">
        <v>-3</v>
      </c>
      <c r="R31" s="29"/>
      <c r="S31" s="22">
        <v>14007</v>
      </c>
    </row>
    <row r="32" spans="1:19" ht="13.5">
      <c r="A32" s="6" t="s">
        <v>105</v>
      </c>
      <c r="B32" s="29">
        <v>769</v>
      </c>
      <c r="C32" s="22">
        <v>3158</v>
      </c>
      <c r="D32" s="29">
        <v>1008</v>
      </c>
      <c r="E32" s="22">
        <v>6220</v>
      </c>
      <c r="F32" s="29">
        <v>240</v>
      </c>
      <c r="G32" s="22">
        <v>4578</v>
      </c>
      <c r="H32" s="29">
        <v>2290</v>
      </c>
      <c r="I32" s="29">
        <v>1234</v>
      </c>
      <c r="J32" s="29">
        <v>850</v>
      </c>
      <c r="K32" s="22">
        <v>10585</v>
      </c>
      <c r="L32" s="29">
        <v>3787</v>
      </c>
      <c r="M32" s="29">
        <v>2541</v>
      </c>
      <c r="N32" s="29">
        <v>214</v>
      </c>
      <c r="O32" s="22">
        <v>3949</v>
      </c>
      <c r="P32" s="29">
        <v>3071</v>
      </c>
      <c r="Q32" s="29">
        <v>2850</v>
      </c>
      <c r="R32" s="29">
        <v>580</v>
      </c>
      <c r="S32" s="22">
        <v>2984</v>
      </c>
    </row>
    <row r="33" spans="1:19" ht="13.5">
      <c r="A33" s="6" t="s">
        <v>295</v>
      </c>
      <c r="B33" s="29"/>
      <c r="C33" s="22"/>
      <c r="D33" s="29"/>
      <c r="E33" s="22">
        <v>-731</v>
      </c>
      <c r="F33" s="29">
        <v>-731</v>
      </c>
      <c r="G33" s="22">
        <v>-7358</v>
      </c>
      <c r="H33" s="29">
        <v>-7358</v>
      </c>
      <c r="I33" s="29">
        <v>-7358</v>
      </c>
      <c r="J33" s="29"/>
      <c r="K33" s="22"/>
      <c r="L33" s="29"/>
      <c r="M33" s="29"/>
      <c r="N33" s="29"/>
      <c r="O33" s="22"/>
      <c r="P33" s="29"/>
      <c r="Q33" s="29"/>
      <c r="R33" s="29"/>
      <c r="S33" s="22"/>
    </row>
    <row r="34" spans="1:19" ht="13.5">
      <c r="A34" s="6" t="s">
        <v>106</v>
      </c>
      <c r="B34" s="29">
        <v>107</v>
      </c>
      <c r="C34" s="22">
        <v>-57</v>
      </c>
      <c r="D34" s="29"/>
      <c r="E34" s="22">
        <v>33</v>
      </c>
      <c r="F34" s="29"/>
      <c r="G34" s="22">
        <v>341</v>
      </c>
      <c r="H34" s="29">
        <v>392</v>
      </c>
      <c r="I34" s="29">
        <v>332</v>
      </c>
      <c r="J34" s="29">
        <v>32</v>
      </c>
      <c r="K34" s="22">
        <v>-476</v>
      </c>
      <c r="L34" s="29">
        <v>-600</v>
      </c>
      <c r="M34" s="29">
        <v>-600</v>
      </c>
      <c r="N34" s="29">
        <v>-600</v>
      </c>
      <c r="O34" s="22">
        <v>-600</v>
      </c>
      <c r="P34" s="29">
        <v>-340</v>
      </c>
      <c r="Q34" s="29">
        <v>-303</v>
      </c>
      <c r="R34" s="29"/>
      <c r="S34" s="22">
        <v>400</v>
      </c>
    </row>
    <row r="35" spans="1:19" ht="13.5">
      <c r="A35" s="6" t="s">
        <v>306</v>
      </c>
      <c r="B35" s="29"/>
      <c r="C35" s="22"/>
      <c r="D35" s="29"/>
      <c r="E35" s="22"/>
      <c r="F35" s="29"/>
      <c r="G35" s="22"/>
      <c r="H35" s="29"/>
      <c r="I35" s="29"/>
      <c r="J35" s="29"/>
      <c r="K35" s="22"/>
      <c r="L35" s="29"/>
      <c r="M35" s="29"/>
      <c r="N35" s="29"/>
      <c r="O35" s="22">
        <v>2640</v>
      </c>
      <c r="P35" s="29">
        <v>2640</v>
      </c>
      <c r="Q35" s="29">
        <v>2640</v>
      </c>
      <c r="R35" s="29">
        <v>2640</v>
      </c>
      <c r="S35" s="22"/>
    </row>
    <row r="36" spans="1:19" ht="13.5">
      <c r="A36" s="6" t="s">
        <v>107</v>
      </c>
      <c r="B36" s="29">
        <v>190478</v>
      </c>
      <c r="C36" s="22">
        <v>-133919</v>
      </c>
      <c r="D36" s="29">
        <v>61038</v>
      </c>
      <c r="E36" s="22">
        <v>-175540</v>
      </c>
      <c r="F36" s="29">
        <v>-89613</v>
      </c>
      <c r="G36" s="22">
        <v>-24591</v>
      </c>
      <c r="H36" s="29">
        <v>-112971</v>
      </c>
      <c r="I36" s="29">
        <v>-76453</v>
      </c>
      <c r="J36" s="29">
        <v>-90662</v>
      </c>
      <c r="K36" s="22">
        <v>-7206</v>
      </c>
      <c r="L36" s="29">
        <v>-179082</v>
      </c>
      <c r="M36" s="29">
        <v>-44320</v>
      </c>
      <c r="N36" s="29">
        <v>-35397</v>
      </c>
      <c r="O36" s="22">
        <v>-54735</v>
      </c>
      <c r="P36" s="29">
        <v>-123835</v>
      </c>
      <c r="Q36" s="29">
        <v>-65350</v>
      </c>
      <c r="R36" s="29">
        <v>-72701</v>
      </c>
      <c r="S36" s="22">
        <v>88016</v>
      </c>
    </row>
    <row r="37" spans="1:19" ht="13.5">
      <c r="A37" s="6" t="s">
        <v>108</v>
      </c>
      <c r="B37" s="29">
        <v>-4838</v>
      </c>
      <c r="C37" s="22">
        <v>-93104</v>
      </c>
      <c r="D37" s="29">
        <v>-77646</v>
      </c>
      <c r="E37" s="22">
        <v>183095</v>
      </c>
      <c r="F37" s="29">
        <v>95042</v>
      </c>
      <c r="G37" s="22">
        <v>-116305</v>
      </c>
      <c r="H37" s="29">
        <v>-203717</v>
      </c>
      <c r="I37" s="29">
        <v>-50401</v>
      </c>
      <c r="J37" s="29">
        <v>-185497</v>
      </c>
      <c r="K37" s="22">
        <v>2410</v>
      </c>
      <c r="L37" s="29">
        <v>-241761</v>
      </c>
      <c r="M37" s="29">
        <v>-40413</v>
      </c>
      <c r="N37" s="29">
        <v>-137096</v>
      </c>
      <c r="O37" s="22">
        <v>-87013</v>
      </c>
      <c r="P37" s="29">
        <v>-231849</v>
      </c>
      <c r="Q37" s="29">
        <v>-80848</v>
      </c>
      <c r="R37" s="29">
        <v>-189940</v>
      </c>
      <c r="S37" s="22">
        <v>19892</v>
      </c>
    </row>
    <row r="38" spans="1:19" ht="13.5">
      <c r="A38" s="6" t="s">
        <v>109</v>
      </c>
      <c r="B38" s="29">
        <v>-187152</v>
      </c>
      <c r="C38" s="22">
        <v>107284</v>
      </c>
      <c r="D38" s="29">
        <v>-292562</v>
      </c>
      <c r="E38" s="22">
        <v>477511</v>
      </c>
      <c r="F38" s="29">
        <v>223601</v>
      </c>
      <c r="G38" s="22">
        <v>-196137</v>
      </c>
      <c r="H38" s="29">
        <v>376325</v>
      </c>
      <c r="I38" s="29">
        <v>-11178</v>
      </c>
      <c r="J38" s="29">
        <v>447340</v>
      </c>
      <c r="K38" s="22">
        <v>98183</v>
      </c>
      <c r="L38" s="29">
        <v>626158</v>
      </c>
      <c r="M38" s="29">
        <v>97617</v>
      </c>
      <c r="N38" s="29">
        <v>281212</v>
      </c>
      <c r="O38" s="22">
        <v>153345</v>
      </c>
      <c r="P38" s="29">
        <v>518804</v>
      </c>
      <c r="Q38" s="29">
        <v>105983</v>
      </c>
      <c r="R38" s="29">
        <v>494481</v>
      </c>
      <c r="S38" s="22">
        <v>188725</v>
      </c>
    </row>
    <row r="39" spans="1:19" ht="13.5">
      <c r="A39" s="6" t="s">
        <v>110</v>
      </c>
      <c r="B39" s="29">
        <v>20436</v>
      </c>
      <c r="C39" s="22">
        <v>-16267</v>
      </c>
      <c r="D39" s="29">
        <v>-1804</v>
      </c>
      <c r="E39" s="22">
        <v>12884</v>
      </c>
      <c r="F39" s="29">
        <v>20032</v>
      </c>
      <c r="G39" s="22">
        <v>11586</v>
      </c>
      <c r="H39" s="29">
        <v>12749</v>
      </c>
      <c r="I39" s="29">
        <v>17492</v>
      </c>
      <c r="J39" s="29">
        <v>17001</v>
      </c>
      <c r="K39" s="22">
        <v>-17098</v>
      </c>
      <c r="L39" s="29">
        <v>-15594</v>
      </c>
      <c r="M39" s="29"/>
      <c r="N39" s="29">
        <v>2682</v>
      </c>
      <c r="O39" s="22">
        <v>6128</v>
      </c>
      <c r="P39" s="29">
        <v>8883</v>
      </c>
      <c r="Q39" s="29">
        <v>16918</v>
      </c>
      <c r="R39" s="29"/>
      <c r="S39" s="22">
        <v>-26038</v>
      </c>
    </row>
    <row r="40" spans="1:19" ht="13.5">
      <c r="A40" s="6" t="s">
        <v>111</v>
      </c>
      <c r="B40" s="29"/>
      <c r="C40" s="22"/>
      <c r="D40" s="29"/>
      <c r="E40" s="22"/>
      <c r="F40" s="29"/>
      <c r="G40" s="22"/>
      <c r="H40" s="29"/>
      <c r="I40" s="29"/>
      <c r="J40" s="29"/>
      <c r="K40" s="22"/>
      <c r="L40" s="29"/>
      <c r="M40" s="29">
        <v>-3063</v>
      </c>
      <c r="N40" s="29"/>
      <c r="O40" s="22"/>
      <c r="P40" s="29"/>
      <c r="Q40" s="29"/>
      <c r="R40" s="29"/>
      <c r="S40" s="22"/>
    </row>
    <row r="41" spans="1:19" ht="13.5">
      <c r="A41" s="6" t="s">
        <v>112</v>
      </c>
      <c r="B41" s="29">
        <v>-74472</v>
      </c>
      <c r="C41" s="22">
        <v>-20239</v>
      </c>
      <c r="D41" s="29">
        <v>-14354</v>
      </c>
      <c r="E41" s="22">
        <v>42566</v>
      </c>
      <c r="F41" s="29">
        <v>-398</v>
      </c>
      <c r="G41" s="22">
        <v>-15528</v>
      </c>
      <c r="H41" s="29">
        <v>14964</v>
      </c>
      <c r="I41" s="29">
        <v>-14688</v>
      </c>
      <c r="J41" s="29">
        <v>21061</v>
      </c>
      <c r="K41" s="22">
        <v>64042</v>
      </c>
      <c r="L41" s="29">
        <v>113169</v>
      </c>
      <c r="M41" s="29">
        <v>-6666</v>
      </c>
      <c r="N41" s="29">
        <v>32695</v>
      </c>
      <c r="O41" s="22">
        <v>22524</v>
      </c>
      <c r="P41" s="29">
        <v>65573</v>
      </c>
      <c r="Q41" s="29">
        <v>21389</v>
      </c>
      <c r="R41" s="29">
        <v>-14335</v>
      </c>
      <c r="S41" s="22">
        <v>2599</v>
      </c>
    </row>
    <row r="42" spans="1:19" ht="13.5">
      <c r="A42" s="6" t="s">
        <v>113</v>
      </c>
      <c r="B42" s="29">
        <v>654569</v>
      </c>
      <c r="C42" s="22">
        <v>931152</v>
      </c>
      <c r="D42" s="29">
        <v>258862</v>
      </c>
      <c r="E42" s="22">
        <v>1731663</v>
      </c>
      <c r="F42" s="29">
        <v>1006837</v>
      </c>
      <c r="G42" s="22">
        <v>732301</v>
      </c>
      <c r="H42" s="29">
        <v>780617</v>
      </c>
      <c r="I42" s="29">
        <v>496615</v>
      </c>
      <c r="J42" s="29">
        <v>382802</v>
      </c>
      <c r="K42" s="22">
        <v>901979</v>
      </c>
      <c r="L42" s="29">
        <v>777426</v>
      </c>
      <c r="M42" s="29">
        <v>537406</v>
      </c>
      <c r="N42" s="29">
        <v>340167</v>
      </c>
      <c r="O42" s="22">
        <v>780856</v>
      </c>
      <c r="P42" s="29">
        <v>771744</v>
      </c>
      <c r="Q42" s="29">
        <v>509732</v>
      </c>
      <c r="R42" s="29">
        <v>378885</v>
      </c>
      <c r="S42" s="22">
        <v>833073</v>
      </c>
    </row>
    <row r="43" spans="1:19" ht="13.5">
      <c r="A43" s="6" t="s">
        <v>114</v>
      </c>
      <c r="B43" s="29">
        <v>3211</v>
      </c>
      <c r="C43" s="22">
        <v>3034</v>
      </c>
      <c r="D43" s="29">
        <v>1775</v>
      </c>
      <c r="E43" s="22">
        <v>3437</v>
      </c>
      <c r="F43" s="29">
        <v>2053</v>
      </c>
      <c r="G43" s="22">
        <v>3501</v>
      </c>
      <c r="H43" s="29">
        <v>2960</v>
      </c>
      <c r="I43" s="29">
        <v>1930</v>
      </c>
      <c r="J43" s="29">
        <v>1639</v>
      </c>
      <c r="K43" s="22">
        <v>3254</v>
      </c>
      <c r="L43" s="29">
        <v>2834</v>
      </c>
      <c r="M43" s="29">
        <v>1599</v>
      </c>
      <c r="N43" s="29">
        <v>1441</v>
      </c>
      <c r="O43" s="22">
        <v>4569</v>
      </c>
      <c r="P43" s="29">
        <v>4371</v>
      </c>
      <c r="Q43" s="29">
        <v>3439</v>
      </c>
      <c r="R43" s="29">
        <v>2989</v>
      </c>
      <c r="S43" s="22">
        <v>6052</v>
      </c>
    </row>
    <row r="44" spans="1:19" ht="13.5">
      <c r="A44" s="6" t="s">
        <v>115</v>
      </c>
      <c r="B44" s="29">
        <v>-1855</v>
      </c>
      <c r="C44" s="22">
        <v>-3557</v>
      </c>
      <c r="D44" s="29">
        <v>-1728</v>
      </c>
      <c r="E44" s="22">
        <v>-5708</v>
      </c>
      <c r="F44" s="29">
        <v>-3040</v>
      </c>
      <c r="G44" s="22">
        <v>-8003</v>
      </c>
      <c r="H44" s="29">
        <v>-5292</v>
      </c>
      <c r="I44" s="29">
        <v>-4223</v>
      </c>
      <c r="J44" s="29">
        <v>-1964</v>
      </c>
      <c r="K44" s="22">
        <v>-9562</v>
      </c>
      <c r="L44" s="29">
        <v>-6343</v>
      </c>
      <c r="M44" s="29">
        <v>-4972</v>
      </c>
      <c r="N44" s="29">
        <v>-1449</v>
      </c>
      <c r="O44" s="22">
        <v>-8102</v>
      </c>
      <c r="P44" s="29">
        <v>-5965</v>
      </c>
      <c r="Q44" s="29">
        <v>-4069</v>
      </c>
      <c r="R44" s="29">
        <v>-1987</v>
      </c>
      <c r="S44" s="22">
        <v>-9321</v>
      </c>
    </row>
    <row r="45" spans="1:19" ht="13.5">
      <c r="A45" s="6" t="s">
        <v>116</v>
      </c>
      <c r="B45" s="29">
        <v>-118876</v>
      </c>
      <c r="C45" s="22">
        <v>-384878</v>
      </c>
      <c r="D45" s="29">
        <v>-214304</v>
      </c>
      <c r="E45" s="22">
        <v>-266308</v>
      </c>
      <c r="F45" s="29">
        <v>-146936</v>
      </c>
      <c r="G45" s="22">
        <v>-245094</v>
      </c>
      <c r="H45" s="29">
        <v>-234426</v>
      </c>
      <c r="I45" s="29">
        <v>-127030</v>
      </c>
      <c r="J45" s="29">
        <v>-127030</v>
      </c>
      <c r="K45" s="22">
        <v>-186120</v>
      </c>
      <c r="L45" s="29">
        <v>-185771</v>
      </c>
      <c r="M45" s="29">
        <v>-97758</v>
      </c>
      <c r="N45" s="29">
        <v>-97743</v>
      </c>
      <c r="O45" s="22">
        <v>-148865</v>
      </c>
      <c r="P45" s="29">
        <v>-148834</v>
      </c>
      <c r="Q45" s="29">
        <v>-67105</v>
      </c>
      <c r="R45" s="29">
        <v>-67104</v>
      </c>
      <c r="S45" s="22">
        <v>-228864</v>
      </c>
    </row>
    <row r="46" spans="1:19" ht="13.5">
      <c r="A46" s="6" t="s">
        <v>117</v>
      </c>
      <c r="B46" s="29"/>
      <c r="C46" s="22"/>
      <c r="D46" s="29"/>
      <c r="E46" s="22"/>
      <c r="F46" s="29">
        <v>7575</v>
      </c>
      <c r="G46" s="22"/>
      <c r="H46" s="29"/>
      <c r="I46" s="29"/>
      <c r="J46" s="29"/>
      <c r="K46" s="22"/>
      <c r="L46" s="29"/>
      <c r="M46" s="29"/>
      <c r="N46" s="29"/>
      <c r="O46" s="22">
        <v>76311</v>
      </c>
      <c r="P46" s="29">
        <v>76311</v>
      </c>
      <c r="Q46" s="29">
        <v>76246</v>
      </c>
      <c r="R46" s="29">
        <v>58459</v>
      </c>
      <c r="S46" s="22"/>
    </row>
    <row r="47" spans="1:19" ht="13.5">
      <c r="A47" s="6" t="s">
        <v>118</v>
      </c>
      <c r="B47" s="29">
        <v>-24843</v>
      </c>
      <c r="C47" s="22">
        <v>-6776</v>
      </c>
      <c r="D47" s="29">
        <v>-6776</v>
      </c>
      <c r="E47" s="22">
        <v>-6292</v>
      </c>
      <c r="F47" s="29">
        <v>-6292</v>
      </c>
      <c r="G47" s="22"/>
      <c r="H47" s="29"/>
      <c r="I47" s="29"/>
      <c r="J47" s="29"/>
      <c r="K47" s="22"/>
      <c r="L47" s="29"/>
      <c r="M47" s="29"/>
      <c r="N47" s="29"/>
      <c r="O47" s="22">
        <v>-19771</v>
      </c>
      <c r="P47" s="29">
        <v>-19771</v>
      </c>
      <c r="Q47" s="29">
        <v>-19771</v>
      </c>
      <c r="R47" s="29"/>
      <c r="S47" s="22"/>
    </row>
    <row r="48" spans="1:19" ht="14.25" thickBot="1">
      <c r="A48" s="5" t="s">
        <v>0</v>
      </c>
      <c r="B48" s="30">
        <v>512205</v>
      </c>
      <c r="C48" s="23">
        <v>538974</v>
      </c>
      <c r="D48" s="30">
        <v>37827</v>
      </c>
      <c r="E48" s="23">
        <v>1456791</v>
      </c>
      <c r="F48" s="30">
        <v>860197</v>
      </c>
      <c r="G48" s="23">
        <v>482704</v>
      </c>
      <c r="H48" s="30">
        <v>543859</v>
      </c>
      <c r="I48" s="30">
        <v>367291</v>
      </c>
      <c r="J48" s="30">
        <v>255447</v>
      </c>
      <c r="K48" s="23">
        <v>709552</v>
      </c>
      <c r="L48" s="30">
        <v>588146</v>
      </c>
      <c r="M48" s="30">
        <v>436275</v>
      </c>
      <c r="N48" s="30">
        <v>242414</v>
      </c>
      <c r="O48" s="23">
        <v>633084</v>
      </c>
      <c r="P48" s="30">
        <v>625943</v>
      </c>
      <c r="Q48" s="30">
        <v>498471</v>
      </c>
      <c r="R48" s="30">
        <v>371242</v>
      </c>
      <c r="S48" s="23">
        <v>600940</v>
      </c>
    </row>
    <row r="49" spans="1:19" ht="14.25" thickTop="1">
      <c r="A49" s="6" t="s">
        <v>1</v>
      </c>
      <c r="B49" s="29"/>
      <c r="C49" s="22"/>
      <c r="D49" s="29"/>
      <c r="E49" s="22"/>
      <c r="F49" s="29"/>
      <c r="G49" s="22"/>
      <c r="H49" s="29"/>
      <c r="I49" s="29"/>
      <c r="J49" s="29"/>
      <c r="K49" s="22">
        <v>-27168</v>
      </c>
      <c r="L49" s="29">
        <v>-27168</v>
      </c>
      <c r="M49" s="29">
        <v>-11200</v>
      </c>
      <c r="N49" s="29">
        <v>-600</v>
      </c>
      <c r="O49" s="22"/>
      <c r="P49" s="29"/>
      <c r="Q49" s="29"/>
      <c r="R49" s="29"/>
      <c r="S49" s="22"/>
    </row>
    <row r="50" spans="1:19" ht="13.5">
      <c r="A50" s="6" t="s">
        <v>2</v>
      </c>
      <c r="B50" s="29"/>
      <c r="C50" s="22"/>
      <c r="D50" s="29"/>
      <c r="E50" s="22"/>
      <c r="F50" s="29"/>
      <c r="G50" s="22"/>
      <c r="H50" s="29"/>
      <c r="I50" s="29"/>
      <c r="J50" s="29"/>
      <c r="K50" s="22">
        <v>77563</v>
      </c>
      <c r="L50" s="29">
        <v>77563</v>
      </c>
      <c r="M50" s="29">
        <v>15011</v>
      </c>
      <c r="N50" s="29"/>
      <c r="O50" s="22">
        <v>3010</v>
      </c>
      <c r="P50" s="29">
        <v>3010</v>
      </c>
      <c r="Q50" s="29"/>
      <c r="R50" s="29"/>
      <c r="S50" s="22"/>
    </row>
    <row r="51" spans="1:19" ht="13.5">
      <c r="A51" s="6" t="s">
        <v>3</v>
      </c>
      <c r="B51" s="29"/>
      <c r="C51" s="22"/>
      <c r="D51" s="29"/>
      <c r="E51" s="22"/>
      <c r="F51" s="29"/>
      <c r="G51" s="22"/>
      <c r="H51" s="29"/>
      <c r="I51" s="29"/>
      <c r="J51" s="29"/>
      <c r="K51" s="22"/>
      <c r="L51" s="29"/>
      <c r="M51" s="29"/>
      <c r="N51" s="29"/>
      <c r="O51" s="22"/>
      <c r="P51" s="29"/>
      <c r="Q51" s="29">
        <v>1217</v>
      </c>
      <c r="R51" s="29"/>
      <c r="S51" s="22">
        <v>7923</v>
      </c>
    </row>
    <row r="52" spans="1:19" ht="13.5">
      <c r="A52" s="6" t="s">
        <v>4</v>
      </c>
      <c r="B52" s="29">
        <v>-104412</v>
      </c>
      <c r="C52" s="22">
        <v>-375282</v>
      </c>
      <c r="D52" s="29">
        <v>-136677</v>
      </c>
      <c r="E52" s="22">
        <v>-386920</v>
      </c>
      <c r="F52" s="29">
        <v>-137604</v>
      </c>
      <c r="G52" s="22">
        <v>-339338</v>
      </c>
      <c r="H52" s="29">
        <v>-248219</v>
      </c>
      <c r="I52" s="29">
        <v>-211283</v>
      </c>
      <c r="J52" s="29">
        <v>-119674</v>
      </c>
      <c r="K52" s="22">
        <v>-277461</v>
      </c>
      <c r="L52" s="29">
        <v>-244228</v>
      </c>
      <c r="M52" s="29">
        <v>-182776</v>
      </c>
      <c r="N52" s="29">
        <v>-99383</v>
      </c>
      <c r="O52" s="22">
        <v>-286823</v>
      </c>
      <c r="P52" s="29">
        <v>-198906</v>
      </c>
      <c r="Q52" s="29">
        <v>-135565</v>
      </c>
      <c r="R52" s="29">
        <v>-106409</v>
      </c>
      <c r="S52" s="22">
        <v>-171713</v>
      </c>
    </row>
    <row r="53" spans="1:19" ht="13.5">
      <c r="A53" s="6" t="s">
        <v>5</v>
      </c>
      <c r="B53" s="29">
        <v>14</v>
      </c>
      <c r="C53" s="22">
        <v>10095</v>
      </c>
      <c r="D53" s="29">
        <v>536</v>
      </c>
      <c r="E53" s="22">
        <v>6279</v>
      </c>
      <c r="F53" s="29">
        <v>249</v>
      </c>
      <c r="G53" s="22">
        <v>560</v>
      </c>
      <c r="H53" s="29">
        <v>494</v>
      </c>
      <c r="I53" s="29">
        <v>494</v>
      </c>
      <c r="J53" s="29">
        <v>485</v>
      </c>
      <c r="K53" s="22">
        <v>937</v>
      </c>
      <c r="L53" s="29">
        <v>937</v>
      </c>
      <c r="M53" s="29">
        <v>35</v>
      </c>
      <c r="N53" s="29">
        <v>35</v>
      </c>
      <c r="O53" s="22">
        <v>99443</v>
      </c>
      <c r="P53" s="29">
        <v>34443</v>
      </c>
      <c r="Q53" s="29">
        <v>443</v>
      </c>
      <c r="R53" s="29"/>
      <c r="S53" s="22">
        <v>79455</v>
      </c>
    </row>
    <row r="54" spans="1:19" ht="13.5">
      <c r="A54" s="6" t="s">
        <v>6</v>
      </c>
      <c r="B54" s="29">
        <v>-1986</v>
      </c>
      <c r="C54" s="22">
        <v>-26326</v>
      </c>
      <c r="D54" s="29">
        <v>-23206</v>
      </c>
      <c r="E54" s="22">
        <v>-2049</v>
      </c>
      <c r="F54" s="29">
        <v>-1751</v>
      </c>
      <c r="G54" s="22">
        <v>-31185</v>
      </c>
      <c r="H54" s="29">
        <v>-11172</v>
      </c>
      <c r="I54" s="29">
        <v>-9580</v>
      </c>
      <c r="J54" s="29">
        <v>-3470</v>
      </c>
      <c r="K54" s="22">
        <v>-140157</v>
      </c>
      <c r="L54" s="29">
        <v>-100990</v>
      </c>
      <c r="M54" s="29">
        <v>-62541</v>
      </c>
      <c r="N54" s="29">
        <v>-35109</v>
      </c>
      <c r="O54" s="22">
        <v>-9718</v>
      </c>
      <c r="P54" s="29">
        <v>-6331</v>
      </c>
      <c r="Q54" s="29">
        <v>-4933</v>
      </c>
      <c r="R54" s="29">
        <v>-3408</v>
      </c>
      <c r="S54" s="22">
        <v>-35062</v>
      </c>
    </row>
    <row r="55" spans="1:19" ht="13.5">
      <c r="A55" s="6" t="s">
        <v>7</v>
      </c>
      <c r="B55" s="29"/>
      <c r="C55" s="22"/>
      <c r="D55" s="29"/>
      <c r="E55" s="22"/>
      <c r="F55" s="29"/>
      <c r="G55" s="22"/>
      <c r="H55" s="29"/>
      <c r="I55" s="29"/>
      <c r="J55" s="29"/>
      <c r="K55" s="22"/>
      <c r="L55" s="29"/>
      <c r="M55" s="29"/>
      <c r="N55" s="29"/>
      <c r="O55" s="22"/>
      <c r="P55" s="29"/>
      <c r="Q55" s="29"/>
      <c r="R55" s="29"/>
      <c r="S55" s="22">
        <v>266</v>
      </c>
    </row>
    <row r="56" spans="1:19" ht="13.5">
      <c r="A56" s="6" t="s">
        <v>8</v>
      </c>
      <c r="B56" s="29">
        <v>-296</v>
      </c>
      <c r="C56" s="22">
        <v>-593</v>
      </c>
      <c r="D56" s="29">
        <v>-296</v>
      </c>
      <c r="E56" s="22">
        <v>-593</v>
      </c>
      <c r="F56" s="29">
        <v>-296</v>
      </c>
      <c r="G56" s="22">
        <v>-593</v>
      </c>
      <c r="H56" s="29">
        <v>-444</v>
      </c>
      <c r="I56" s="29">
        <v>-296</v>
      </c>
      <c r="J56" s="29">
        <v>-148</v>
      </c>
      <c r="K56" s="22">
        <v>-593</v>
      </c>
      <c r="L56" s="29">
        <v>-444</v>
      </c>
      <c r="M56" s="29">
        <v>-296</v>
      </c>
      <c r="N56" s="29">
        <v>-148</v>
      </c>
      <c r="O56" s="22"/>
      <c r="P56" s="29"/>
      <c r="Q56" s="29"/>
      <c r="R56" s="29"/>
      <c r="S56" s="22"/>
    </row>
    <row r="57" spans="1:19" ht="13.5">
      <c r="A57" s="6" t="s">
        <v>9</v>
      </c>
      <c r="B57" s="29"/>
      <c r="C57" s="22">
        <v>733</v>
      </c>
      <c r="D57" s="29">
        <v>733</v>
      </c>
      <c r="E57" s="22"/>
      <c r="F57" s="29"/>
      <c r="G57" s="22"/>
      <c r="H57" s="29"/>
      <c r="I57" s="29"/>
      <c r="J57" s="29"/>
      <c r="K57" s="22"/>
      <c r="L57" s="29"/>
      <c r="M57" s="29"/>
      <c r="N57" s="29"/>
      <c r="O57" s="22"/>
      <c r="P57" s="29"/>
      <c r="Q57" s="29"/>
      <c r="R57" s="29"/>
      <c r="S57" s="22"/>
    </row>
    <row r="58" spans="1:19" ht="13.5">
      <c r="A58" s="6" t="s">
        <v>10</v>
      </c>
      <c r="B58" s="29"/>
      <c r="C58" s="22"/>
      <c r="D58" s="29"/>
      <c r="E58" s="22"/>
      <c r="F58" s="29"/>
      <c r="G58" s="22"/>
      <c r="H58" s="29"/>
      <c r="I58" s="29"/>
      <c r="J58" s="29"/>
      <c r="K58" s="22"/>
      <c r="L58" s="29">
        <v>-6000</v>
      </c>
      <c r="M58" s="29"/>
      <c r="N58" s="29">
        <v>-7000</v>
      </c>
      <c r="O58" s="22"/>
      <c r="P58" s="29">
        <v>-8000</v>
      </c>
      <c r="Q58" s="29"/>
      <c r="R58" s="29">
        <v>-9000</v>
      </c>
      <c r="S58" s="22"/>
    </row>
    <row r="59" spans="1:19" ht="13.5">
      <c r="A59" s="6" t="s">
        <v>11</v>
      </c>
      <c r="B59" s="29"/>
      <c r="C59" s="22"/>
      <c r="D59" s="29"/>
      <c r="E59" s="22">
        <v>-750</v>
      </c>
      <c r="F59" s="29"/>
      <c r="G59" s="22"/>
      <c r="H59" s="29"/>
      <c r="I59" s="29"/>
      <c r="J59" s="29"/>
      <c r="K59" s="22"/>
      <c r="L59" s="29"/>
      <c r="M59" s="29"/>
      <c r="N59" s="29"/>
      <c r="O59" s="22">
        <v>-300</v>
      </c>
      <c r="P59" s="29">
        <v>-300</v>
      </c>
      <c r="Q59" s="29">
        <v>-300</v>
      </c>
      <c r="R59" s="29">
        <v>-300</v>
      </c>
      <c r="S59" s="22">
        <v>-3000</v>
      </c>
    </row>
    <row r="60" spans="1:19" ht="13.5">
      <c r="A60" s="6" t="s">
        <v>12</v>
      </c>
      <c r="B60" s="29">
        <v>2385</v>
      </c>
      <c r="C60" s="22">
        <v>5156</v>
      </c>
      <c r="D60" s="29">
        <v>2628</v>
      </c>
      <c r="E60" s="22">
        <v>5701</v>
      </c>
      <c r="F60" s="29">
        <v>3194</v>
      </c>
      <c r="G60" s="22">
        <v>5495</v>
      </c>
      <c r="H60" s="29">
        <v>4199</v>
      </c>
      <c r="I60" s="29">
        <v>2799</v>
      </c>
      <c r="J60" s="29">
        <v>1446</v>
      </c>
      <c r="K60" s="22">
        <v>5714</v>
      </c>
      <c r="L60" s="29">
        <v>4355</v>
      </c>
      <c r="M60" s="29">
        <v>3852</v>
      </c>
      <c r="N60" s="29">
        <v>3497</v>
      </c>
      <c r="O60" s="22">
        <v>6435</v>
      </c>
      <c r="P60" s="29">
        <v>6083</v>
      </c>
      <c r="Q60" s="29">
        <v>4901</v>
      </c>
      <c r="R60" s="29">
        <v>3154</v>
      </c>
      <c r="S60" s="22">
        <v>8479</v>
      </c>
    </row>
    <row r="61" spans="1:19" ht="13.5">
      <c r="A61" s="6"/>
      <c r="B61" s="29"/>
      <c r="C61" s="22">
        <v>-11000</v>
      </c>
      <c r="D61" s="29">
        <v>-11000</v>
      </c>
      <c r="E61" s="22"/>
      <c r="F61" s="29"/>
      <c r="G61" s="22"/>
      <c r="H61" s="29"/>
      <c r="I61" s="29"/>
      <c r="J61" s="29"/>
      <c r="K61" s="22"/>
      <c r="L61" s="29"/>
      <c r="M61" s="29"/>
      <c r="N61" s="29"/>
      <c r="O61" s="22"/>
      <c r="P61" s="29"/>
      <c r="Q61" s="29"/>
      <c r="R61" s="29"/>
      <c r="S61" s="22"/>
    </row>
    <row r="62" spans="1:19" ht="13.5">
      <c r="A62" s="6" t="s">
        <v>13</v>
      </c>
      <c r="B62" s="29"/>
      <c r="C62" s="22"/>
      <c r="D62" s="29"/>
      <c r="E62" s="22"/>
      <c r="F62" s="29"/>
      <c r="G62" s="22"/>
      <c r="H62" s="29"/>
      <c r="I62" s="29"/>
      <c r="J62" s="29"/>
      <c r="K62" s="22">
        <v>69082</v>
      </c>
      <c r="L62" s="29">
        <v>69082</v>
      </c>
      <c r="M62" s="29">
        <v>69082</v>
      </c>
      <c r="N62" s="29">
        <v>69082</v>
      </c>
      <c r="O62" s="22"/>
      <c r="P62" s="29"/>
      <c r="Q62" s="29"/>
      <c r="R62" s="29"/>
      <c r="S62" s="22"/>
    </row>
    <row r="63" spans="1:19" ht="13.5">
      <c r="A63" s="6" t="s">
        <v>151</v>
      </c>
      <c r="B63" s="29">
        <v>-14706</v>
      </c>
      <c r="C63" s="22">
        <v>19072</v>
      </c>
      <c r="D63" s="29">
        <v>14458</v>
      </c>
      <c r="E63" s="22">
        <v>-11378</v>
      </c>
      <c r="F63" s="29">
        <v>-5205</v>
      </c>
      <c r="G63" s="22">
        <v>26572</v>
      </c>
      <c r="H63" s="29">
        <v>21868</v>
      </c>
      <c r="I63" s="29">
        <v>1192</v>
      </c>
      <c r="J63" s="29">
        <v>2087</v>
      </c>
      <c r="K63" s="22">
        <v>33392</v>
      </c>
      <c r="L63" s="29">
        <v>19815</v>
      </c>
      <c r="M63" s="29">
        <v>6187</v>
      </c>
      <c r="N63" s="29">
        <v>2806</v>
      </c>
      <c r="O63" s="22">
        <v>62062</v>
      </c>
      <c r="P63" s="29">
        <v>77005</v>
      </c>
      <c r="Q63" s="29">
        <v>67791</v>
      </c>
      <c r="R63" s="29">
        <v>1244</v>
      </c>
      <c r="S63" s="22">
        <v>7673</v>
      </c>
    </row>
    <row r="64" spans="1:19" ht="14.25" thickBot="1">
      <c r="A64" s="5" t="s">
        <v>14</v>
      </c>
      <c r="B64" s="30">
        <v>-119002</v>
      </c>
      <c r="C64" s="23">
        <v>-378144</v>
      </c>
      <c r="D64" s="30">
        <v>-152824</v>
      </c>
      <c r="E64" s="23">
        <v>-389710</v>
      </c>
      <c r="F64" s="30">
        <v>-141413</v>
      </c>
      <c r="G64" s="23">
        <v>-338489</v>
      </c>
      <c r="H64" s="30">
        <v>-233275</v>
      </c>
      <c r="I64" s="30">
        <v>-216674</v>
      </c>
      <c r="J64" s="30">
        <v>-119273</v>
      </c>
      <c r="K64" s="23">
        <v>-258689</v>
      </c>
      <c r="L64" s="30">
        <v>-207077</v>
      </c>
      <c r="M64" s="30">
        <v>-162643</v>
      </c>
      <c r="N64" s="30">
        <v>-66820</v>
      </c>
      <c r="O64" s="23">
        <v>-125890</v>
      </c>
      <c r="P64" s="30">
        <v>-92994</v>
      </c>
      <c r="Q64" s="30">
        <v>-66446</v>
      </c>
      <c r="R64" s="30">
        <v>-114719</v>
      </c>
      <c r="S64" s="23">
        <v>-86817</v>
      </c>
    </row>
    <row r="65" spans="1:19" ht="14.25" thickTop="1">
      <c r="A65" s="6" t="s">
        <v>15</v>
      </c>
      <c r="B65" s="29"/>
      <c r="C65" s="22"/>
      <c r="D65" s="29"/>
      <c r="E65" s="22"/>
      <c r="F65" s="29"/>
      <c r="G65" s="22"/>
      <c r="H65" s="29"/>
      <c r="I65" s="29"/>
      <c r="J65" s="29"/>
      <c r="K65" s="22"/>
      <c r="L65" s="29"/>
      <c r="M65" s="29"/>
      <c r="N65" s="29"/>
      <c r="O65" s="22"/>
      <c r="P65" s="29"/>
      <c r="Q65" s="29"/>
      <c r="R65" s="29"/>
      <c r="S65" s="22"/>
    </row>
    <row r="66" spans="1:19" ht="13.5">
      <c r="A66" s="6" t="s">
        <v>16</v>
      </c>
      <c r="B66" s="29"/>
      <c r="C66" s="22">
        <v>-70000</v>
      </c>
      <c r="D66" s="29">
        <v>-70000</v>
      </c>
      <c r="E66" s="22">
        <v>-40000</v>
      </c>
      <c r="F66" s="29">
        <v>-30000</v>
      </c>
      <c r="G66" s="22">
        <v>-50000</v>
      </c>
      <c r="H66" s="29">
        <v>-30000</v>
      </c>
      <c r="I66" s="29">
        <v>-30000</v>
      </c>
      <c r="J66" s="29">
        <v>-10000</v>
      </c>
      <c r="K66" s="22">
        <v>25000</v>
      </c>
      <c r="L66" s="29">
        <v>65000</v>
      </c>
      <c r="M66" s="29">
        <v>65000</v>
      </c>
      <c r="N66" s="29">
        <v>67100</v>
      </c>
      <c r="O66" s="22"/>
      <c r="P66" s="29"/>
      <c r="Q66" s="29"/>
      <c r="R66" s="29"/>
      <c r="S66" s="22"/>
    </row>
    <row r="67" spans="1:19" ht="13.5">
      <c r="A67" s="6" t="s">
        <v>17</v>
      </c>
      <c r="B67" s="29"/>
      <c r="C67" s="22">
        <v>100000</v>
      </c>
      <c r="D67" s="29"/>
      <c r="E67" s="22">
        <v>20000</v>
      </c>
      <c r="F67" s="29">
        <v>20000</v>
      </c>
      <c r="G67" s="22">
        <v>20000</v>
      </c>
      <c r="H67" s="29">
        <v>20000</v>
      </c>
      <c r="I67" s="29">
        <v>20000</v>
      </c>
      <c r="J67" s="29"/>
      <c r="K67" s="22">
        <v>20000</v>
      </c>
      <c r="L67" s="29"/>
      <c r="M67" s="29"/>
      <c r="N67" s="29"/>
      <c r="O67" s="22">
        <v>100000</v>
      </c>
      <c r="P67" s="29">
        <v>100000</v>
      </c>
      <c r="Q67" s="29">
        <v>100000</v>
      </c>
      <c r="R67" s="29"/>
      <c r="S67" s="22">
        <v>100000</v>
      </c>
    </row>
    <row r="68" spans="1:19" ht="13.5">
      <c r="A68" s="6" t="s">
        <v>18</v>
      </c>
      <c r="B68" s="29">
        <v>-26011</v>
      </c>
      <c r="C68" s="22">
        <v>-51271</v>
      </c>
      <c r="D68" s="29">
        <v>-23110</v>
      </c>
      <c r="E68" s="22">
        <v>-49449</v>
      </c>
      <c r="F68" s="29">
        <v>-29242</v>
      </c>
      <c r="G68" s="22">
        <v>-96674</v>
      </c>
      <c r="H68" s="29">
        <v>-81462</v>
      </c>
      <c r="I68" s="29">
        <v>-60958</v>
      </c>
      <c r="J68" s="29">
        <v>-39483</v>
      </c>
      <c r="K68" s="22">
        <v>-192466</v>
      </c>
      <c r="L68" s="29">
        <v>-153078</v>
      </c>
      <c r="M68" s="29">
        <v>-120486</v>
      </c>
      <c r="N68" s="29">
        <v>-88046</v>
      </c>
      <c r="O68" s="22">
        <v>-198440</v>
      </c>
      <c r="P68" s="29">
        <v>-139052</v>
      </c>
      <c r="Q68" s="29">
        <v>-96460</v>
      </c>
      <c r="R68" s="29">
        <v>-49020</v>
      </c>
      <c r="S68" s="22">
        <v>-231400</v>
      </c>
    </row>
    <row r="69" spans="1:19" ht="13.5">
      <c r="A69" s="6" t="s">
        <v>19</v>
      </c>
      <c r="B69" s="29">
        <v>-9717</v>
      </c>
      <c r="C69" s="22">
        <v>-15621</v>
      </c>
      <c r="D69" s="29">
        <v>-7309</v>
      </c>
      <c r="E69" s="22">
        <v>-12635</v>
      </c>
      <c r="F69" s="29">
        <v>-6143</v>
      </c>
      <c r="G69" s="22">
        <v>-8717</v>
      </c>
      <c r="H69" s="29">
        <v>-5740</v>
      </c>
      <c r="I69" s="29">
        <v>-3644</v>
      </c>
      <c r="J69" s="29">
        <v>-1637</v>
      </c>
      <c r="K69" s="22">
        <v>-5553</v>
      </c>
      <c r="L69" s="29">
        <v>-3927</v>
      </c>
      <c r="M69" s="29">
        <v>-2313</v>
      </c>
      <c r="N69" s="29">
        <v>-710</v>
      </c>
      <c r="O69" s="22">
        <v>-1809</v>
      </c>
      <c r="P69" s="29"/>
      <c r="Q69" s="29"/>
      <c r="R69" s="29"/>
      <c r="S69" s="22"/>
    </row>
    <row r="70" spans="1:19" ht="13.5">
      <c r="A70" s="6" t="s">
        <v>20</v>
      </c>
      <c r="B70" s="29">
        <v>-44</v>
      </c>
      <c r="C70" s="22"/>
      <c r="D70" s="29"/>
      <c r="E70" s="22"/>
      <c r="F70" s="29"/>
      <c r="G70" s="22">
        <v>-71256</v>
      </c>
      <c r="H70" s="29">
        <v>-71256</v>
      </c>
      <c r="I70" s="29">
        <v>-71256</v>
      </c>
      <c r="J70" s="29">
        <v>-71256</v>
      </c>
      <c r="K70" s="22"/>
      <c r="L70" s="29"/>
      <c r="M70" s="29"/>
      <c r="N70" s="29"/>
      <c r="O70" s="22">
        <v>-618</v>
      </c>
      <c r="P70" s="29">
        <v>-383</v>
      </c>
      <c r="Q70" s="29">
        <v>-383</v>
      </c>
      <c r="R70" s="29">
        <v>-312</v>
      </c>
      <c r="S70" s="22">
        <v>-622</v>
      </c>
    </row>
    <row r="71" spans="1:19" ht="13.5">
      <c r="A71" s="6" t="s">
        <v>21</v>
      </c>
      <c r="B71" s="29">
        <v>-43486</v>
      </c>
      <c r="C71" s="22">
        <v>-44035</v>
      </c>
      <c r="D71" s="29">
        <v>-43746</v>
      </c>
      <c r="E71" s="22">
        <v>-43694</v>
      </c>
      <c r="F71" s="29">
        <v>-43501</v>
      </c>
      <c r="G71" s="22">
        <v>-41481</v>
      </c>
      <c r="H71" s="29">
        <v>-41462</v>
      </c>
      <c r="I71" s="29">
        <v>-41453</v>
      </c>
      <c r="J71" s="29">
        <v>-4839</v>
      </c>
      <c r="K71" s="22">
        <v>-45588</v>
      </c>
      <c r="L71" s="29">
        <v>-45550</v>
      </c>
      <c r="M71" s="29">
        <v>-45511</v>
      </c>
      <c r="N71" s="29">
        <v>-4824</v>
      </c>
      <c r="O71" s="22">
        <v>-42231</v>
      </c>
      <c r="P71" s="29">
        <v>-42141</v>
      </c>
      <c r="Q71" s="29">
        <v>-41898</v>
      </c>
      <c r="R71" s="29">
        <v>-4844</v>
      </c>
      <c r="S71" s="22">
        <v>-42234</v>
      </c>
    </row>
    <row r="72" spans="1:19" ht="14.25" thickBot="1">
      <c r="A72" s="5" t="s">
        <v>22</v>
      </c>
      <c r="B72" s="30">
        <v>-79259</v>
      </c>
      <c r="C72" s="23">
        <v>-80927</v>
      </c>
      <c r="D72" s="30">
        <v>-144165</v>
      </c>
      <c r="E72" s="23">
        <v>-125778</v>
      </c>
      <c r="F72" s="30">
        <v>-88886</v>
      </c>
      <c r="G72" s="23">
        <v>-248129</v>
      </c>
      <c r="H72" s="30">
        <v>-209920</v>
      </c>
      <c r="I72" s="30">
        <v>-187311</v>
      </c>
      <c r="J72" s="30">
        <v>-127216</v>
      </c>
      <c r="K72" s="23">
        <v>-198608</v>
      </c>
      <c r="L72" s="30">
        <v>-137555</v>
      </c>
      <c r="M72" s="30">
        <v>-103310</v>
      </c>
      <c r="N72" s="30">
        <v>-26481</v>
      </c>
      <c r="O72" s="23">
        <v>-143098</v>
      </c>
      <c r="P72" s="30">
        <v>-81576</v>
      </c>
      <c r="Q72" s="30">
        <v>-38741</v>
      </c>
      <c r="R72" s="30">
        <v>-54177</v>
      </c>
      <c r="S72" s="23">
        <v>-174257</v>
      </c>
    </row>
    <row r="73" spans="1:19" ht="14.25" thickTop="1">
      <c r="A73" s="7" t="s">
        <v>23</v>
      </c>
      <c r="B73" s="29">
        <v>313943</v>
      </c>
      <c r="C73" s="22">
        <v>79902</v>
      </c>
      <c r="D73" s="29">
        <v>-259162</v>
      </c>
      <c r="E73" s="22">
        <v>941302</v>
      </c>
      <c r="F73" s="29">
        <v>629897</v>
      </c>
      <c r="G73" s="22">
        <v>-103914</v>
      </c>
      <c r="H73" s="29">
        <v>100663</v>
      </c>
      <c r="I73" s="29">
        <v>-36694</v>
      </c>
      <c r="J73" s="29">
        <v>8957</v>
      </c>
      <c r="K73" s="22">
        <v>252254</v>
      </c>
      <c r="L73" s="29">
        <v>243513</v>
      </c>
      <c r="M73" s="29">
        <v>170320</v>
      </c>
      <c r="N73" s="29">
        <v>149113</v>
      </c>
      <c r="O73" s="22">
        <v>364095</v>
      </c>
      <c r="P73" s="29">
        <v>451372</v>
      </c>
      <c r="Q73" s="29">
        <v>393283</v>
      </c>
      <c r="R73" s="29">
        <v>202345</v>
      </c>
      <c r="S73" s="22">
        <v>339865</v>
      </c>
    </row>
    <row r="74" spans="1:19" ht="13.5">
      <c r="A74" s="7" t="s">
        <v>24</v>
      </c>
      <c r="B74" s="29">
        <v>2381009</v>
      </c>
      <c r="C74" s="22">
        <v>2301107</v>
      </c>
      <c r="D74" s="29">
        <v>2301107</v>
      </c>
      <c r="E74" s="22">
        <v>1359804</v>
      </c>
      <c r="F74" s="29">
        <v>1359804</v>
      </c>
      <c r="G74" s="22">
        <v>1463718</v>
      </c>
      <c r="H74" s="29">
        <v>1463718</v>
      </c>
      <c r="I74" s="29">
        <v>1463718</v>
      </c>
      <c r="J74" s="29">
        <v>1463718</v>
      </c>
      <c r="K74" s="22">
        <v>1211464</v>
      </c>
      <c r="L74" s="29">
        <v>1211464</v>
      </c>
      <c r="M74" s="29">
        <v>1211464</v>
      </c>
      <c r="N74" s="29">
        <v>1211464</v>
      </c>
      <c r="O74" s="22">
        <v>847369</v>
      </c>
      <c r="P74" s="29">
        <v>847369</v>
      </c>
      <c r="Q74" s="29">
        <v>847369</v>
      </c>
      <c r="R74" s="29">
        <v>847369</v>
      </c>
      <c r="S74" s="22">
        <v>507503</v>
      </c>
    </row>
    <row r="75" spans="1:19" ht="14.25" thickBot="1">
      <c r="A75" s="7" t="s">
        <v>24</v>
      </c>
      <c r="B75" s="29">
        <v>2694953</v>
      </c>
      <c r="C75" s="22">
        <v>2381009</v>
      </c>
      <c r="D75" s="29">
        <v>2041944</v>
      </c>
      <c r="E75" s="22">
        <v>2301107</v>
      </c>
      <c r="F75" s="29">
        <v>1989701</v>
      </c>
      <c r="G75" s="22">
        <v>1359804</v>
      </c>
      <c r="H75" s="29">
        <v>1564381</v>
      </c>
      <c r="I75" s="29">
        <v>1427024</v>
      </c>
      <c r="J75" s="29">
        <v>1472676</v>
      </c>
      <c r="K75" s="22">
        <v>1463718</v>
      </c>
      <c r="L75" s="29">
        <v>1454978</v>
      </c>
      <c r="M75" s="29">
        <v>1381785</v>
      </c>
      <c r="N75" s="29">
        <v>1360577</v>
      </c>
      <c r="O75" s="22">
        <v>1211464</v>
      </c>
      <c r="P75" s="29">
        <v>1298741</v>
      </c>
      <c r="Q75" s="29">
        <v>1240653</v>
      </c>
      <c r="R75" s="29">
        <v>1049715</v>
      </c>
      <c r="S75" s="22">
        <v>847369</v>
      </c>
    </row>
    <row r="76" spans="1:19" ht="14.25" thickTop="1">
      <c r="A76" s="8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</row>
    <row r="78" ht="13.5">
      <c r="A78" s="20" t="s">
        <v>237</v>
      </c>
    </row>
    <row r="79" ht="13.5">
      <c r="A79" s="20" t="s">
        <v>238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8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233</v>
      </c>
      <c r="B2" s="14">
        <v>9776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234</v>
      </c>
      <c r="B3" s="1" t="s">
        <v>235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119</v>
      </c>
      <c r="B4" s="15" t="str">
        <f>HYPERLINK("http://www.kabupro.jp/mark/20140214/S10016KQ.htm","四半期報告書")</f>
        <v>四半期報告書</v>
      </c>
      <c r="C4" s="15" t="str">
        <f>HYPERLINK("http://www.kabupro.jp/mark/20131108/S1000CAB.htm","四半期報告書")</f>
        <v>四半期報告書</v>
      </c>
      <c r="D4" s="15" t="str">
        <f>HYPERLINK("http://www.kabupro.jp/mark/20130809/S000E62E.htm","四半期報告書")</f>
        <v>四半期報告書</v>
      </c>
      <c r="E4" s="15" t="str">
        <f>HYPERLINK("http://www.kabupro.jp/mark/20140214/S10016KQ.htm","四半期報告書")</f>
        <v>四半期報告書</v>
      </c>
      <c r="F4" s="15" t="str">
        <f>HYPERLINK("http://www.kabupro.jp/mark/20130214/S000CRXL.htm","四半期報告書")</f>
        <v>四半期報告書</v>
      </c>
      <c r="G4" s="15" t="str">
        <f>HYPERLINK("http://www.kabupro.jp/mark/20121109/S000C7EH.htm","四半期報告書")</f>
        <v>四半期報告書</v>
      </c>
      <c r="H4" s="15" t="str">
        <f>HYPERLINK("http://www.kabupro.jp/mark/20120810/S000BO7M.htm","四半期報告書")</f>
        <v>四半期報告書</v>
      </c>
      <c r="I4" s="15" t="str">
        <f>HYPERLINK("http://www.kabupro.jp/mark/20130625/S000DNQ2.htm","有価証券報告書")</f>
        <v>有価証券報告書</v>
      </c>
      <c r="J4" s="15" t="str">
        <f>HYPERLINK("http://www.kabupro.jp/mark/20120210/S000A8SJ.htm","四半期報告書")</f>
        <v>四半期報告書</v>
      </c>
      <c r="K4" s="15" t="str">
        <f>HYPERLINK("http://www.kabupro.jp/mark/20111111/S0009OSK.htm","四半期報告書")</f>
        <v>四半期報告書</v>
      </c>
      <c r="L4" s="15" t="str">
        <f>HYPERLINK("http://www.kabupro.jp/mark/20110811/S00094JF.htm","四半期報告書")</f>
        <v>四半期報告書</v>
      </c>
      <c r="M4" s="15" t="str">
        <f>HYPERLINK("http://www.kabupro.jp/mark/20120628/S000B8DY.htm","有価証券報告書")</f>
        <v>有価証券報告書</v>
      </c>
      <c r="N4" s="15" t="str">
        <f>HYPERLINK("http://www.kabupro.jp/mark/20110214/S0007T2N.htm","四半期報告書")</f>
        <v>四半期報告書</v>
      </c>
      <c r="O4" s="15" t="str">
        <f>HYPERLINK("http://www.kabupro.jp/mark/20101112/S00076PP.htm","四半期報告書")</f>
        <v>四半期報告書</v>
      </c>
      <c r="P4" s="15" t="str">
        <f>HYPERLINK("http://www.kabupro.jp/mark/20100812/S0006LKS.htm","四半期報告書")</f>
        <v>四半期報告書</v>
      </c>
      <c r="Q4" s="15" t="str">
        <f>HYPERLINK("http://www.kabupro.jp/mark/20110624/S0008LZG.htm","有価証券報告書")</f>
        <v>有価証券報告書</v>
      </c>
      <c r="R4" s="15" t="str">
        <f>HYPERLINK("http://www.kabupro.jp/mark/20100215/S000581W.htm","四半期報告書")</f>
        <v>四半期報告書</v>
      </c>
      <c r="S4" s="15" t="str">
        <f>HYPERLINK("http://www.kabupro.jp/mark/20091113/S0004M3O.htm","四半期報告書")</f>
        <v>四半期報告書</v>
      </c>
      <c r="T4" s="15" t="str">
        <f>HYPERLINK("http://www.kabupro.jp/mark/20090813/S0003Y1Y.htm","四半期報告書")</f>
        <v>四半期報告書</v>
      </c>
      <c r="U4" s="15" t="str">
        <f>HYPERLINK("http://www.kabupro.jp/mark/20100625/S00062M7.htm","有価証券報告書")</f>
        <v>有価証券報告書</v>
      </c>
      <c r="V4" s="15" t="str">
        <f>HYPERLINK("http://www.kabupro.jp/mark/20090213/S0002IN1.htm","四半期報告書")</f>
        <v>四半期報告書</v>
      </c>
      <c r="W4" s="15" t="str">
        <f>HYPERLINK("http://www.kabupro.jp/mark/20081114/S0001TNF.htm","四半期報告書")</f>
        <v>四半期報告書</v>
      </c>
      <c r="X4" s="15" t="str">
        <f>HYPERLINK("http://www.kabupro.jp/mark/20080814/S00015B8.htm","四半期報告書")</f>
        <v>四半期報告書</v>
      </c>
      <c r="Y4" s="15" t="str">
        <f>HYPERLINK("http://www.kabupro.jp/mark/20090626/S0003GX7.htm","有価証券報告書")</f>
        <v>有価証券報告書</v>
      </c>
    </row>
    <row r="5" spans="1:25" ht="14.25" thickBot="1">
      <c r="A5" s="11" t="s">
        <v>120</v>
      </c>
      <c r="B5" s="1" t="s">
        <v>38</v>
      </c>
      <c r="C5" s="1" t="s">
        <v>41</v>
      </c>
      <c r="D5" s="1" t="s">
        <v>43</v>
      </c>
      <c r="E5" s="1" t="s">
        <v>38</v>
      </c>
      <c r="F5" s="1" t="s">
        <v>45</v>
      </c>
      <c r="G5" s="1" t="s">
        <v>47</v>
      </c>
      <c r="H5" s="1" t="s">
        <v>49</v>
      </c>
      <c r="I5" s="1" t="s">
        <v>126</v>
      </c>
      <c r="J5" s="1" t="s">
        <v>51</v>
      </c>
      <c r="K5" s="1" t="s">
        <v>53</v>
      </c>
      <c r="L5" s="1" t="s">
        <v>55</v>
      </c>
      <c r="M5" s="1" t="s">
        <v>130</v>
      </c>
      <c r="N5" s="1" t="s">
        <v>57</v>
      </c>
      <c r="O5" s="1" t="s">
        <v>59</v>
      </c>
      <c r="P5" s="1" t="s">
        <v>61</v>
      </c>
      <c r="Q5" s="1" t="s">
        <v>132</v>
      </c>
      <c r="R5" s="1" t="s">
        <v>63</v>
      </c>
      <c r="S5" s="1" t="s">
        <v>65</v>
      </c>
      <c r="T5" s="1" t="s">
        <v>67</v>
      </c>
      <c r="U5" s="1" t="s">
        <v>134</v>
      </c>
      <c r="V5" s="1" t="s">
        <v>69</v>
      </c>
      <c r="W5" s="1" t="s">
        <v>71</v>
      </c>
      <c r="X5" s="1" t="s">
        <v>73</v>
      </c>
      <c r="Y5" s="1" t="s">
        <v>136</v>
      </c>
    </row>
    <row r="6" spans="1:25" ht="15" thickBot="1" thickTop="1">
      <c r="A6" s="10" t="s">
        <v>121</v>
      </c>
      <c r="B6" s="18" t="s">
        <v>87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122</v>
      </c>
      <c r="B7" s="14" t="s">
        <v>39</v>
      </c>
      <c r="C7" s="14" t="s">
        <v>39</v>
      </c>
      <c r="D7" s="14" t="s">
        <v>39</v>
      </c>
      <c r="E7" s="16" t="s">
        <v>127</v>
      </c>
      <c r="F7" s="14" t="s">
        <v>39</v>
      </c>
      <c r="G7" s="14" t="s">
        <v>39</v>
      </c>
      <c r="H7" s="14" t="s">
        <v>39</v>
      </c>
      <c r="I7" s="16" t="s">
        <v>127</v>
      </c>
      <c r="J7" s="14" t="s">
        <v>39</v>
      </c>
      <c r="K7" s="14" t="s">
        <v>39</v>
      </c>
      <c r="L7" s="14" t="s">
        <v>39</v>
      </c>
      <c r="M7" s="16" t="s">
        <v>127</v>
      </c>
      <c r="N7" s="14" t="s">
        <v>39</v>
      </c>
      <c r="O7" s="14" t="s">
        <v>39</v>
      </c>
      <c r="P7" s="14" t="s">
        <v>39</v>
      </c>
      <c r="Q7" s="16" t="s">
        <v>127</v>
      </c>
      <c r="R7" s="14" t="s">
        <v>39</v>
      </c>
      <c r="S7" s="14" t="s">
        <v>39</v>
      </c>
      <c r="T7" s="14" t="s">
        <v>39</v>
      </c>
      <c r="U7" s="16" t="s">
        <v>127</v>
      </c>
      <c r="V7" s="14" t="s">
        <v>39</v>
      </c>
      <c r="W7" s="14" t="s">
        <v>39</v>
      </c>
      <c r="X7" s="14" t="s">
        <v>39</v>
      </c>
      <c r="Y7" s="16" t="s">
        <v>127</v>
      </c>
    </row>
    <row r="8" spans="1:25" ht="13.5">
      <c r="A8" s="13" t="s">
        <v>123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124</v>
      </c>
      <c r="B9" s="1" t="s">
        <v>40</v>
      </c>
      <c r="C9" s="1" t="s">
        <v>42</v>
      </c>
      <c r="D9" s="1" t="s">
        <v>44</v>
      </c>
      <c r="E9" s="17" t="s">
        <v>128</v>
      </c>
      <c r="F9" s="1" t="s">
        <v>46</v>
      </c>
      <c r="G9" s="1" t="s">
        <v>48</v>
      </c>
      <c r="H9" s="1" t="s">
        <v>50</v>
      </c>
      <c r="I9" s="17" t="s">
        <v>129</v>
      </c>
      <c r="J9" s="1" t="s">
        <v>52</v>
      </c>
      <c r="K9" s="1" t="s">
        <v>54</v>
      </c>
      <c r="L9" s="1" t="s">
        <v>56</v>
      </c>
      <c r="M9" s="17" t="s">
        <v>131</v>
      </c>
      <c r="N9" s="1" t="s">
        <v>58</v>
      </c>
      <c r="O9" s="1" t="s">
        <v>60</v>
      </c>
      <c r="P9" s="1" t="s">
        <v>62</v>
      </c>
      <c r="Q9" s="17" t="s">
        <v>133</v>
      </c>
      <c r="R9" s="1" t="s">
        <v>64</v>
      </c>
      <c r="S9" s="1" t="s">
        <v>66</v>
      </c>
      <c r="T9" s="1" t="s">
        <v>68</v>
      </c>
      <c r="U9" s="17" t="s">
        <v>135</v>
      </c>
      <c r="V9" s="1" t="s">
        <v>70</v>
      </c>
      <c r="W9" s="1" t="s">
        <v>72</v>
      </c>
      <c r="X9" s="1" t="s">
        <v>74</v>
      </c>
      <c r="Y9" s="17" t="s">
        <v>137</v>
      </c>
    </row>
    <row r="10" spans="1:25" ht="14.25" thickBot="1">
      <c r="A10" s="13" t="s">
        <v>125</v>
      </c>
      <c r="B10" s="1" t="s">
        <v>139</v>
      </c>
      <c r="C10" s="1" t="s">
        <v>139</v>
      </c>
      <c r="D10" s="1" t="s">
        <v>139</v>
      </c>
      <c r="E10" s="17" t="s">
        <v>139</v>
      </c>
      <c r="F10" s="1" t="s">
        <v>139</v>
      </c>
      <c r="G10" s="1" t="s">
        <v>139</v>
      </c>
      <c r="H10" s="1" t="s">
        <v>139</v>
      </c>
      <c r="I10" s="17" t="s">
        <v>139</v>
      </c>
      <c r="J10" s="1" t="s">
        <v>139</v>
      </c>
      <c r="K10" s="1" t="s">
        <v>139</v>
      </c>
      <c r="L10" s="1" t="s">
        <v>139</v>
      </c>
      <c r="M10" s="17" t="s">
        <v>139</v>
      </c>
      <c r="N10" s="1" t="s">
        <v>139</v>
      </c>
      <c r="O10" s="1" t="s">
        <v>139</v>
      </c>
      <c r="P10" s="1" t="s">
        <v>139</v>
      </c>
      <c r="Q10" s="17" t="s">
        <v>139</v>
      </c>
      <c r="R10" s="1" t="s">
        <v>139</v>
      </c>
      <c r="S10" s="1" t="s">
        <v>139</v>
      </c>
      <c r="T10" s="1" t="s">
        <v>139</v>
      </c>
      <c r="U10" s="17" t="s">
        <v>139</v>
      </c>
      <c r="V10" s="1" t="s">
        <v>139</v>
      </c>
      <c r="W10" s="1" t="s">
        <v>139</v>
      </c>
      <c r="X10" s="1" t="s">
        <v>139</v>
      </c>
      <c r="Y10" s="17" t="s">
        <v>139</v>
      </c>
    </row>
    <row r="11" spans="1:25" ht="14.25" thickTop="1">
      <c r="A11" s="9" t="s">
        <v>75</v>
      </c>
      <c r="B11" s="28">
        <v>3196732</v>
      </c>
      <c r="C11" s="28">
        <v>2745950</v>
      </c>
      <c r="D11" s="28">
        <v>2718538</v>
      </c>
      <c r="E11" s="21">
        <v>2692876</v>
      </c>
      <c r="F11" s="28">
        <v>2561520</v>
      </c>
      <c r="G11" s="28">
        <v>2115137</v>
      </c>
      <c r="H11" s="28">
        <v>2131294</v>
      </c>
      <c r="I11" s="21">
        <v>2601889</v>
      </c>
      <c r="J11" s="28">
        <v>2437358</v>
      </c>
      <c r="K11" s="28">
        <v>2113232</v>
      </c>
      <c r="L11" s="28">
        <v>1826964</v>
      </c>
      <c r="M11" s="21">
        <v>1663613</v>
      </c>
      <c r="N11" s="28">
        <v>1827250</v>
      </c>
      <c r="O11" s="28">
        <v>1738169</v>
      </c>
      <c r="P11" s="28">
        <v>1627042</v>
      </c>
      <c r="Q11" s="21">
        <v>1756819</v>
      </c>
      <c r="R11" s="28">
        <v>1655372</v>
      </c>
      <c r="S11" s="28">
        <v>1673084</v>
      </c>
      <c r="T11" s="28">
        <v>1462527</v>
      </c>
      <c r="U11" s="21">
        <v>1583898</v>
      </c>
      <c r="V11" s="28">
        <v>1540408</v>
      </c>
      <c r="W11" s="28">
        <v>1286093</v>
      </c>
      <c r="X11" s="28">
        <v>1094877</v>
      </c>
      <c r="Y11" s="21">
        <v>1295033</v>
      </c>
    </row>
    <row r="12" spans="1:25" ht="13.5">
      <c r="A12" s="2" t="s">
        <v>76</v>
      </c>
      <c r="B12" s="29">
        <v>2601194</v>
      </c>
      <c r="C12" s="29">
        <v>2494761</v>
      </c>
      <c r="D12" s="29">
        <v>2553744</v>
      </c>
      <c r="E12" s="22">
        <v>2648993</v>
      </c>
      <c r="F12" s="29">
        <v>2508033</v>
      </c>
      <c r="G12" s="29">
        <v>2426071</v>
      </c>
      <c r="H12" s="29">
        <v>2546080</v>
      </c>
      <c r="I12" s="22">
        <v>2487110</v>
      </c>
      <c r="J12" s="29">
        <v>2512923</v>
      </c>
      <c r="K12" s="29">
        <v>2400923</v>
      </c>
      <c r="L12" s="29">
        <v>2383956</v>
      </c>
      <c r="M12" s="22">
        <v>2311251</v>
      </c>
      <c r="N12" s="29">
        <v>2399656</v>
      </c>
      <c r="O12" s="29">
        <v>2362962</v>
      </c>
      <c r="P12" s="29">
        <v>2379557</v>
      </c>
      <c r="Q12" s="22">
        <v>2288900</v>
      </c>
      <c r="R12" s="29">
        <v>2495730</v>
      </c>
      <c r="S12" s="29">
        <v>2308458</v>
      </c>
      <c r="T12" s="29">
        <v>2284481</v>
      </c>
      <c r="U12" s="22">
        <v>2033900</v>
      </c>
      <c r="V12" s="29">
        <v>2110304</v>
      </c>
      <c r="W12" s="29">
        <v>2049815</v>
      </c>
      <c r="X12" s="29">
        <v>2086450</v>
      </c>
      <c r="Y12" s="22">
        <v>2050089</v>
      </c>
    </row>
    <row r="13" spans="1:25" ht="13.5">
      <c r="A13" s="2" t="s">
        <v>142</v>
      </c>
      <c r="B13" s="29"/>
      <c r="C13" s="29"/>
      <c r="D13" s="29"/>
      <c r="E13" s="22"/>
      <c r="F13" s="29"/>
      <c r="G13" s="29"/>
      <c r="H13" s="29"/>
      <c r="I13" s="22"/>
      <c r="J13" s="29"/>
      <c r="K13" s="29"/>
      <c r="L13" s="29"/>
      <c r="M13" s="22"/>
      <c r="N13" s="29"/>
      <c r="O13" s="29"/>
      <c r="P13" s="29"/>
      <c r="Q13" s="22"/>
      <c r="R13" s="29"/>
      <c r="S13" s="29"/>
      <c r="T13" s="29"/>
      <c r="U13" s="22"/>
      <c r="V13" s="29">
        <v>560465</v>
      </c>
      <c r="W13" s="29">
        <v>409362</v>
      </c>
      <c r="X13" s="29">
        <v>518211</v>
      </c>
      <c r="Y13" s="22"/>
    </row>
    <row r="14" spans="1:25" ht="13.5">
      <c r="A14" s="2" t="s">
        <v>143</v>
      </c>
      <c r="B14" s="29">
        <v>621986</v>
      </c>
      <c r="C14" s="29">
        <v>454172</v>
      </c>
      <c r="D14" s="29">
        <v>584077</v>
      </c>
      <c r="E14" s="22">
        <v>457524</v>
      </c>
      <c r="F14" s="29">
        <v>627522</v>
      </c>
      <c r="G14" s="29">
        <v>442941</v>
      </c>
      <c r="H14" s="29">
        <v>568248</v>
      </c>
      <c r="I14" s="22">
        <v>366442</v>
      </c>
      <c r="J14" s="29">
        <v>602542</v>
      </c>
      <c r="K14" s="29">
        <v>457572</v>
      </c>
      <c r="L14" s="29">
        <v>573185</v>
      </c>
      <c r="M14" s="22">
        <v>545756</v>
      </c>
      <c r="N14" s="29">
        <v>642381</v>
      </c>
      <c r="O14" s="29">
        <v>487846</v>
      </c>
      <c r="P14" s="29">
        <v>623956</v>
      </c>
      <c r="Q14" s="22">
        <v>440667</v>
      </c>
      <c r="R14" s="29">
        <v>685265</v>
      </c>
      <c r="S14" s="29">
        <v>485967</v>
      </c>
      <c r="T14" s="29">
        <v>583234</v>
      </c>
      <c r="U14" s="22">
        <v>416108</v>
      </c>
      <c r="V14" s="29"/>
      <c r="W14" s="29"/>
      <c r="X14" s="29"/>
      <c r="Y14" s="22"/>
    </row>
    <row r="15" spans="1:25" ht="13.5">
      <c r="A15" s="2" t="s">
        <v>144</v>
      </c>
      <c r="B15" s="29">
        <v>6860</v>
      </c>
      <c r="C15" s="29">
        <v>14651</v>
      </c>
      <c r="D15" s="29">
        <v>7336</v>
      </c>
      <c r="E15" s="22">
        <v>7113</v>
      </c>
      <c r="F15" s="29">
        <v>7284</v>
      </c>
      <c r="G15" s="29">
        <v>8732</v>
      </c>
      <c r="H15" s="29">
        <v>8394</v>
      </c>
      <c r="I15" s="22">
        <v>9302</v>
      </c>
      <c r="J15" s="29">
        <v>37923</v>
      </c>
      <c r="K15" s="29">
        <v>14029</v>
      </c>
      <c r="L15" s="29">
        <v>13141</v>
      </c>
      <c r="M15" s="22">
        <v>14356</v>
      </c>
      <c r="N15" s="29">
        <v>6886</v>
      </c>
      <c r="O15" s="29">
        <v>13139</v>
      </c>
      <c r="P15" s="29">
        <v>12713</v>
      </c>
      <c r="Q15" s="22">
        <v>12042</v>
      </c>
      <c r="R15" s="29">
        <v>6174</v>
      </c>
      <c r="S15" s="29">
        <v>12498</v>
      </c>
      <c r="T15" s="29">
        <v>11046</v>
      </c>
      <c r="U15" s="22">
        <v>11179</v>
      </c>
      <c r="V15" s="29">
        <v>5780</v>
      </c>
      <c r="W15" s="29">
        <v>11360</v>
      </c>
      <c r="X15" s="29">
        <v>11221</v>
      </c>
      <c r="Y15" s="22"/>
    </row>
    <row r="16" spans="1:25" ht="13.5">
      <c r="A16" s="2" t="s">
        <v>147</v>
      </c>
      <c r="B16" s="29">
        <v>48575</v>
      </c>
      <c r="C16" s="29">
        <v>34942</v>
      </c>
      <c r="D16" s="29">
        <v>38975</v>
      </c>
      <c r="E16" s="22">
        <v>34290</v>
      </c>
      <c r="F16" s="29">
        <v>44393</v>
      </c>
      <c r="G16" s="29">
        <v>31795</v>
      </c>
      <c r="H16" s="29">
        <v>32914</v>
      </c>
      <c r="I16" s="22">
        <v>30078</v>
      </c>
      <c r="J16" s="29">
        <v>7453</v>
      </c>
      <c r="K16" s="29">
        <v>22274</v>
      </c>
      <c r="L16" s="29">
        <v>22608</v>
      </c>
      <c r="M16" s="22">
        <v>28806</v>
      </c>
      <c r="N16" s="29">
        <v>27062</v>
      </c>
      <c r="O16" s="29">
        <v>22028</v>
      </c>
      <c r="P16" s="29">
        <v>21439</v>
      </c>
      <c r="Q16" s="22">
        <v>19902</v>
      </c>
      <c r="R16" s="29">
        <v>25345</v>
      </c>
      <c r="S16" s="29">
        <v>16971</v>
      </c>
      <c r="T16" s="29">
        <v>17839</v>
      </c>
      <c r="U16" s="22">
        <v>16452</v>
      </c>
      <c r="V16" s="29">
        <v>22331</v>
      </c>
      <c r="W16" s="29">
        <v>16853</v>
      </c>
      <c r="X16" s="29">
        <v>17235</v>
      </c>
      <c r="Y16" s="22"/>
    </row>
    <row r="17" spans="1:25" ht="13.5">
      <c r="A17" s="2" t="s">
        <v>77</v>
      </c>
      <c r="B17" s="29">
        <v>73937</v>
      </c>
      <c r="C17" s="29">
        <v>73941</v>
      </c>
      <c r="D17" s="29">
        <v>74017</v>
      </c>
      <c r="E17" s="22">
        <v>73704</v>
      </c>
      <c r="F17" s="29">
        <v>84049</v>
      </c>
      <c r="G17" s="29">
        <v>84049</v>
      </c>
      <c r="H17" s="29">
        <v>84049</v>
      </c>
      <c r="I17" s="22">
        <v>84049</v>
      </c>
      <c r="J17" s="29">
        <v>54787</v>
      </c>
      <c r="K17" s="29">
        <v>54787</v>
      </c>
      <c r="L17" s="29">
        <v>54787</v>
      </c>
      <c r="M17" s="22">
        <v>54787</v>
      </c>
      <c r="N17" s="29">
        <v>84102</v>
      </c>
      <c r="O17" s="29">
        <v>84102</v>
      </c>
      <c r="P17" s="29">
        <v>84102</v>
      </c>
      <c r="Q17" s="22">
        <v>84102</v>
      </c>
      <c r="R17" s="29">
        <v>55858</v>
      </c>
      <c r="S17" s="29">
        <v>55858</v>
      </c>
      <c r="T17" s="29">
        <v>55858</v>
      </c>
      <c r="U17" s="22">
        <v>55858</v>
      </c>
      <c r="V17" s="29">
        <v>101321</v>
      </c>
      <c r="W17" s="29">
        <v>101315</v>
      </c>
      <c r="X17" s="29">
        <v>101115</v>
      </c>
      <c r="Y17" s="22">
        <v>101086</v>
      </c>
    </row>
    <row r="18" spans="1:25" ht="13.5">
      <c r="A18" s="2" t="s">
        <v>151</v>
      </c>
      <c r="B18" s="29">
        <v>91936</v>
      </c>
      <c r="C18" s="29">
        <v>75417</v>
      </c>
      <c r="D18" s="29">
        <v>72405</v>
      </c>
      <c r="E18" s="22">
        <v>78060</v>
      </c>
      <c r="F18" s="29">
        <v>85191</v>
      </c>
      <c r="G18" s="29">
        <v>64839</v>
      </c>
      <c r="H18" s="29">
        <v>68673</v>
      </c>
      <c r="I18" s="22">
        <v>55575</v>
      </c>
      <c r="J18" s="29">
        <v>107751</v>
      </c>
      <c r="K18" s="29">
        <v>66129</v>
      </c>
      <c r="L18" s="29">
        <v>103213</v>
      </c>
      <c r="M18" s="22">
        <v>88589</v>
      </c>
      <c r="N18" s="29">
        <v>123856</v>
      </c>
      <c r="O18" s="29">
        <v>72790</v>
      </c>
      <c r="P18" s="29">
        <v>94113</v>
      </c>
      <c r="Q18" s="22">
        <v>88675</v>
      </c>
      <c r="R18" s="29">
        <v>104538</v>
      </c>
      <c r="S18" s="29">
        <v>75531</v>
      </c>
      <c r="T18" s="29">
        <v>94962</v>
      </c>
      <c r="U18" s="22">
        <v>103266</v>
      </c>
      <c r="V18" s="29">
        <v>122377</v>
      </c>
      <c r="W18" s="29">
        <v>81422</v>
      </c>
      <c r="X18" s="29">
        <v>176392</v>
      </c>
      <c r="Y18" s="22">
        <v>90311</v>
      </c>
    </row>
    <row r="19" spans="1:25" ht="13.5">
      <c r="A19" s="2" t="s">
        <v>152</v>
      </c>
      <c r="B19" s="29">
        <v>-35216</v>
      </c>
      <c r="C19" s="29">
        <v>-32793</v>
      </c>
      <c r="D19" s="29">
        <v>-35034</v>
      </c>
      <c r="E19" s="22">
        <v>-25637</v>
      </c>
      <c r="F19" s="29">
        <v>-30712</v>
      </c>
      <c r="G19" s="29">
        <v>-34910</v>
      </c>
      <c r="H19" s="29">
        <v>-32096</v>
      </c>
      <c r="I19" s="22">
        <v>-32313</v>
      </c>
      <c r="J19" s="29">
        <v>-32521</v>
      </c>
      <c r="K19" s="29">
        <v>-28962</v>
      </c>
      <c r="L19" s="29">
        <v>-31285</v>
      </c>
      <c r="M19" s="22">
        <v>-37962</v>
      </c>
      <c r="N19" s="29">
        <v>-42773</v>
      </c>
      <c r="O19" s="29">
        <v>-44563</v>
      </c>
      <c r="P19" s="29">
        <v>-46355</v>
      </c>
      <c r="Q19" s="22">
        <v>-84430</v>
      </c>
      <c r="R19" s="29">
        <v>-110177</v>
      </c>
      <c r="S19" s="29">
        <v>-105143</v>
      </c>
      <c r="T19" s="29">
        <v>-105900</v>
      </c>
      <c r="U19" s="22">
        <v>-120445</v>
      </c>
      <c r="V19" s="29">
        <v>-124902</v>
      </c>
      <c r="W19" s="29">
        <v>-126072</v>
      </c>
      <c r="X19" s="29">
        <v>-131330</v>
      </c>
      <c r="Y19" s="22">
        <v>-183370</v>
      </c>
    </row>
    <row r="20" spans="1:25" ht="13.5">
      <c r="A20" s="2" t="s">
        <v>153</v>
      </c>
      <c r="B20" s="29">
        <v>6606007</v>
      </c>
      <c r="C20" s="29">
        <v>5861044</v>
      </c>
      <c r="D20" s="29">
        <v>6014060</v>
      </c>
      <c r="E20" s="22">
        <v>5966925</v>
      </c>
      <c r="F20" s="29">
        <v>5887283</v>
      </c>
      <c r="G20" s="29">
        <v>5138657</v>
      </c>
      <c r="H20" s="29">
        <v>5407559</v>
      </c>
      <c r="I20" s="22">
        <v>5602135</v>
      </c>
      <c r="J20" s="29">
        <v>5728218</v>
      </c>
      <c r="K20" s="29">
        <v>5099987</v>
      </c>
      <c r="L20" s="29">
        <v>4946572</v>
      </c>
      <c r="M20" s="22">
        <v>4669198</v>
      </c>
      <c r="N20" s="29">
        <v>5068421</v>
      </c>
      <c r="O20" s="29">
        <v>4736476</v>
      </c>
      <c r="P20" s="29">
        <v>4796570</v>
      </c>
      <c r="Q20" s="22">
        <v>4606679</v>
      </c>
      <c r="R20" s="29">
        <v>4918108</v>
      </c>
      <c r="S20" s="29">
        <v>4523226</v>
      </c>
      <c r="T20" s="29">
        <v>4404048</v>
      </c>
      <c r="U20" s="22">
        <v>4100219</v>
      </c>
      <c r="V20" s="29">
        <v>4338087</v>
      </c>
      <c r="W20" s="29">
        <v>3830149</v>
      </c>
      <c r="X20" s="29">
        <v>3874174</v>
      </c>
      <c r="Y20" s="22">
        <v>3709878</v>
      </c>
    </row>
    <row r="21" spans="1:25" ht="13.5">
      <c r="A21" s="3" t="s">
        <v>78</v>
      </c>
      <c r="B21" s="29">
        <v>1828971</v>
      </c>
      <c r="C21" s="29">
        <v>1801723</v>
      </c>
      <c r="D21" s="29">
        <v>1777197</v>
      </c>
      <c r="E21" s="22">
        <v>1775959</v>
      </c>
      <c r="F21" s="29">
        <v>1773449</v>
      </c>
      <c r="G21" s="29">
        <v>1788957</v>
      </c>
      <c r="H21" s="29">
        <v>1774150</v>
      </c>
      <c r="I21" s="22">
        <v>1772778</v>
      </c>
      <c r="J21" s="29">
        <v>1752846</v>
      </c>
      <c r="K21" s="29">
        <v>1738638</v>
      </c>
      <c r="L21" s="29">
        <v>1746693</v>
      </c>
      <c r="M21" s="22">
        <v>1745831</v>
      </c>
      <c r="N21" s="29">
        <v>1734825</v>
      </c>
      <c r="O21" s="29">
        <v>1730067</v>
      </c>
      <c r="P21" s="29">
        <v>1706399</v>
      </c>
      <c r="Q21" s="22">
        <v>1699324</v>
      </c>
      <c r="R21" s="29">
        <v>1701124</v>
      </c>
      <c r="S21" s="29">
        <v>1728570</v>
      </c>
      <c r="T21" s="29">
        <v>1726196</v>
      </c>
      <c r="U21" s="22">
        <v>1568543</v>
      </c>
      <c r="V21" s="29">
        <v>1622676</v>
      </c>
      <c r="W21" s="29">
        <v>1621182</v>
      </c>
      <c r="X21" s="29">
        <v>1595153</v>
      </c>
      <c r="Y21" s="22">
        <v>1594635</v>
      </c>
    </row>
    <row r="22" spans="1:25" ht="13.5">
      <c r="A22" s="4" t="s">
        <v>155</v>
      </c>
      <c r="B22" s="29">
        <v>-1156104</v>
      </c>
      <c r="C22" s="29">
        <v>-1142660</v>
      </c>
      <c r="D22" s="29">
        <v>-1129593</v>
      </c>
      <c r="E22" s="22">
        <v>-1116650</v>
      </c>
      <c r="F22" s="29">
        <v>-1102838</v>
      </c>
      <c r="G22" s="29">
        <v>-1106777</v>
      </c>
      <c r="H22" s="29">
        <v>-1096779</v>
      </c>
      <c r="I22" s="22">
        <v>-1093986</v>
      </c>
      <c r="J22" s="29">
        <v>-1118346</v>
      </c>
      <c r="K22" s="29">
        <v>-1104406</v>
      </c>
      <c r="L22" s="29">
        <v>-1098841</v>
      </c>
      <c r="M22" s="22">
        <v>-1086101</v>
      </c>
      <c r="N22" s="29">
        <v>-1071634</v>
      </c>
      <c r="O22" s="29">
        <v>-1057463</v>
      </c>
      <c r="P22" s="29">
        <v>-1043571</v>
      </c>
      <c r="Q22" s="22">
        <v>-1030644</v>
      </c>
      <c r="R22" s="29">
        <v>-1016236</v>
      </c>
      <c r="S22" s="29">
        <v>-1023712</v>
      </c>
      <c r="T22" s="29">
        <v>-1009996</v>
      </c>
      <c r="U22" s="22">
        <v>-925447</v>
      </c>
      <c r="V22" s="29">
        <v>-941473</v>
      </c>
      <c r="W22" s="29">
        <v>-961918</v>
      </c>
      <c r="X22" s="29">
        <v>-948185</v>
      </c>
      <c r="Y22" s="22">
        <v>-935087</v>
      </c>
    </row>
    <row r="23" spans="1:25" ht="13.5">
      <c r="A23" s="4" t="s">
        <v>79</v>
      </c>
      <c r="B23" s="29">
        <v>672866</v>
      </c>
      <c r="C23" s="29">
        <v>659062</v>
      </c>
      <c r="D23" s="29">
        <v>647603</v>
      </c>
      <c r="E23" s="22">
        <v>659309</v>
      </c>
      <c r="F23" s="29">
        <v>670610</v>
      </c>
      <c r="G23" s="29">
        <v>682179</v>
      </c>
      <c r="H23" s="29">
        <v>677371</v>
      </c>
      <c r="I23" s="22">
        <v>678791</v>
      </c>
      <c r="J23" s="29">
        <v>634499</v>
      </c>
      <c r="K23" s="29">
        <v>634232</v>
      </c>
      <c r="L23" s="29">
        <v>647852</v>
      </c>
      <c r="M23" s="22">
        <v>659730</v>
      </c>
      <c r="N23" s="29">
        <v>663190</v>
      </c>
      <c r="O23" s="29">
        <v>672603</v>
      </c>
      <c r="P23" s="29">
        <v>662828</v>
      </c>
      <c r="Q23" s="22">
        <v>668679</v>
      </c>
      <c r="R23" s="29">
        <v>684888</v>
      </c>
      <c r="S23" s="29">
        <v>704857</v>
      </c>
      <c r="T23" s="29">
        <v>716200</v>
      </c>
      <c r="U23" s="22">
        <v>643095</v>
      </c>
      <c r="V23" s="29">
        <v>681203</v>
      </c>
      <c r="W23" s="29">
        <v>659264</v>
      </c>
      <c r="X23" s="29">
        <v>646968</v>
      </c>
      <c r="Y23" s="22">
        <v>659547</v>
      </c>
    </row>
    <row r="24" spans="1:25" ht="13.5">
      <c r="A24" s="3" t="s">
        <v>80</v>
      </c>
      <c r="B24" s="29">
        <v>32780</v>
      </c>
      <c r="C24" s="29">
        <v>31904</v>
      </c>
      <c r="D24" s="29">
        <v>31904</v>
      </c>
      <c r="E24" s="22">
        <v>32721</v>
      </c>
      <c r="F24" s="29">
        <v>33705</v>
      </c>
      <c r="G24" s="29">
        <v>34425</v>
      </c>
      <c r="H24" s="29">
        <v>33238</v>
      </c>
      <c r="I24" s="22">
        <v>39918</v>
      </c>
      <c r="J24" s="29">
        <v>66387</v>
      </c>
      <c r="K24" s="29">
        <v>66387</v>
      </c>
      <c r="L24" s="29">
        <v>66506</v>
      </c>
      <c r="M24" s="22">
        <v>65387</v>
      </c>
      <c r="N24" s="29">
        <v>83249</v>
      </c>
      <c r="O24" s="29">
        <v>83432</v>
      </c>
      <c r="P24" s="29">
        <v>84012</v>
      </c>
      <c r="Q24" s="22">
        <v>84201</v>
      </c>
      <c r="R24" s="29">
        <v>84201</v>
      </c>
      <c r="S24" s="29">
        <v>84201</v>
      </c>
      <c r="T24" s="29">
        <v>83618</v>
      </c>
      <c r="U24" s="22">
        <v>67402</v>
      </c>
      <c r="V24" s="29">
        <v>69214</v>
      </c>
      <c r="W24" s="29">
        <v>69214</v>
      </c>
      <c r="X24" s="29">
        <v>74271</v>
      </c>
      <c r="Y24" s="22">
        <v>74271</v>
      </c>
    </row>
    <row r="25" spans="1:25" ht="13.5">
      <c r="A25" s="4" t="s">
        <v>155</v>
      </c>
      <c r="B25" s="29">
        <v>-28499</v>
      </c>
      <c r="C25" s="29">
        <v>-27638</v>
      </c>
      <c r="D25" s="29">
        <v>-26851</v>
      </c>
      <c r="E25" s="22">
        <v>-28189</v>
      </c>
      <c r="F25" s="29">
        <v>-28410</v>
      </c>
      <c r="G25" s="29">
        <v>-28388</v>
      </c>
      <c r="H25" s="29">
        <v>-29789</v>
      </c>
      <c r="I25" s="22">
        <v>-35507</v>
      </c>
      <c r="J25" s="29">
        <v>-59419</v>
      </c>
      <c r="K25" s="29">
        <v>-57896</v>
      </c>
      <c r="L25" s="29">
        <v>-58541</v>
      </c>
      <c r="M25" s="22">
        <v>-57217</v>
      </c>
      <c r="N25" s="29">
        <v>-74025</v>
      </c>
      <c r="O25" s="29">
        <v>-73863</v>
      </c>
      <c r="P25" s="29">
        <v>-74370</v>
      </c>
      <c r="Q25" s="22">
        <v>-78104</v>
      </c>
      <c r="R25" s="29">
        <v>-77103</v>
      </c>
      <c r="S25" s="29">
        <v>-76090</v>
      </c>
      <c r="T25" s="29">
        <v>-75294</v>
      </c>
      <c r="U25" s="22">
        <v>-61067</v>
      </c>
      <c r="V25" s="29">
        <v>-61609</v>
      </c>
      <c r="W25" s="29">
        <v>-60638</v>
      </c>
      <c r="X25" s="29">
        <v>-64290</v>
      </c>
      <c r="Y25" s="22">
        <v>-63278</v>
      </c>
    </row>
    <row r="26" spans="1:25" ht="13.5">
      <c r="A26" s="4" t="s">
        <v>81</v>
      </c>
      <c r="B26" s="29">
        <v>4281</v>
      </c>
      <c r="C26" s="29">
        <v>4266</v>
      </c>
      <c r="D26" s="29">
        <v>5053</v>
      </c>
      <c r="E26" s="22">
        <v>4532</v>
      </c>
      <c r="F26" s="29">
        <v>5295</v>
      </c>
      <c r="G26" s="29">
        <v>6037</v>
      </c>
      <c r="H26" s="29">
        <v>3448</v>
      </c>
      <c r="I26" s="22">
        <v>4410</v>
      </c>
      <c r="J26" s="29">
        <v>6967</v>
      </c>
      <c r="K26" s="29">
        <v>8490</v>
      </c>
      <c r="L26" s="29">
        <v>7965</v>
      </c>
      <c r="M26" s="22">
        <v>8169</v>
      </c>
      <c r="N26" s="29">
        <v>9223</v>
      </c>
      <c r="O26" s="29">
        <v>9568</v>
      </c>
      <c r="P26" s="29">
        <v>9641</v>
      </c>
      <c r="Q26" s="22">
        <v>6097</v>
      </c>
      <c r="R26" s="29">
        <v>7097</v>
      </c>
      <c r="S26" s="29">
        <v>8110</v>
      </c>
      <c r="T26" s="29">
        <v>8324</v>
      </c>
      <c r="U26" s="22">
        <v>6335</v>
      </c>
      <c r="V26" s="29">
        <v>7604</v>
      </c>
      <c r="W26" s="29">
        <v>8576</v>
      </c>
      <c r="X26" s="29">
        <v>9981</v>
      </c>
      <c r="Y26" s="22">
        <v>10993</v>
      </c>
    </row>
    <row r="27" spans="1:25" ht="13.5">
      <c r="A27" s="3" t="s">
        <v>163</v>
      </c>
      <c r="B27" s="29">
        <v>2293659</v>
      </c>
      <c r="C27" s="29">
        <v>2280622</v>
      </c>
      <c r="D27" s="29">
        <v>2254521</v>
      </c>
      <c r="E27" s="22">
        <v>2235134</v>
      </c>
      <c r="F27" s="29">
        <v>2040019</v>
      </c>
      <c r="G27" s="29">
        <v>2047519</v>
      </c>
      <c r="H27" s="29">
        <v>1990136</v>
      </c>
      <c r="I27" s="22">
        <v>1972099</v>
      </c>
      <c r="J27" s="29">
        <v>1964603</v>
      </c>
      <c r="K27" s="29">
        <v>1915134</v>
      </c>
      <c r="L27" s="29">
        <v>1886657</v>
      </c>
      <c r="M27" s="22">
        <v>1867207</v>
      </c>
      <c r="N27" s="29">
        <v>1842085</v>
      </c>
      <c r="O27" s="29">
        <v>1834509</v>
      </c>
      <c r="P27" s="29">
        <v>1788881</v>
      </c>
      <c r="Q27" s="22">
        <v>1699332</v>
      </c>
      <c r="R27" s="29">
        <v>1817756</v>
      </c>
      <c r="S27" s="29">
        <v>1798248</v>
      </c>
      <c r="T27" s="29">
        <v>1762081</v>
      </c>
      <c r="U27" s="22">
        <v>1710377</v>
      </c>
      <c r="V27" s="29">
        <v>1644544</v>
      </c>
      <c r="W27" s="29">
        <v>1585575</v>
      </c>
      <c r="X27" s="29">
        <v>1631268</v>
      </c>
      <c r="Y27" s="22">
        <v>1543058</v>
      </c>
    </row>
    <row r="28" spans="1:25" ht="13.5">
      <c r="A28" s="4" t="s">
        <v>155</v>
      </c>
      <c r="B28" s="29">
        <v>-1885283</v>
      </c>
      <c r="C28" s="29">
        <v>-1837025</v>
      </c>
      <c r="D28" s="29">
        <v>-1799048</v>
      </c>
      <c r="E28" s="22">
        <v>-1769638</v>
      </c>
      <c r="F28" s="29">
        <v>-1712140</v>
      </c>
      <c r="G28" s="29">
        <v>-1678906</v>
      </c>
      <c r="H28" s="29">
        <v>-1629774</v>
      </c>
      <c r="I28" s="22">
        <v>-1584660</v>
      </c>
      <c r="J28" s="29">
        <v>-1582083</v>
      </c>
      <c r="K28" s="29">
        <v>-1540385</v>
      </c>
      <c r="L28" s="29">
        <v>-1490416</v>
      </c>
      <c r="M28" s="22">
        <v>-1442615</v>
      </c>
      <c r="N28" s="29">
        <v>-1431350</v>
      </c>
      <c r="O28" s="29">
        <v>-1393399</v>
      </c>
      <c r="P28" s="29">
        <v>-1335174</v>
      </c>
      <c r="Q28" s="22">
        <v>-1301637</v>
      </c>
      <c r="R28" s="29">
        <v>-1417757</v>
      </c>
      <c r="S28" s="29">
        <v>-1375949</v>
      </c>
      <c r="T28" s="29">
        <v>-1371105</v>
      </c>
      <c r="U28" s="22">
        <v>-1330911</v>
      </c>
      <c r="V28" s="29">
        <v>-1305352</v>
      </c>
      <c r="W28" s="29">
        <v>-1271544</v>
      </c>
      <c r="X28" s="29">
        <v>-1287523</v>
      </c>
      <c r="Y28" s="22">
        <v>-1268332</v>
      </c>
    </row>
    <row r="29" spans="1:25" ht="13.5">
      <c r="A29" s="4" t="s">
        <v>164</v>
      </c>
      <c r="B29" s="29">
        <v>408375</v>
      </c>
      <c r="C29" s="29">
        <v>443596</v>
      </c>
      <c r="D29" s="29">
        <v>455473</v>
      </c>
      <c r="E29" s="22">
        <v>465495</v>
      </c>
      <c r="F29" s="29">
        <v>327878</v>
      </c>
      <c r="G29" s="29">
        <v>368613</v>
      </c>
      <c r="H29" s="29">
        <v>360362</v>
      </c>
      <c r="I29" s="22">
        <v>387438</v>
      </c>
      <c r="J29" s="29">
        <v>382519</v>
      </c>
      <c r="K29" s="29">
        <v>374749</v>
      </c>
      <c r="L29" s="29">
        <v>396240</v>
      </c>
      <c r="M29" s="22">
        <v>424592</v>
      </c>
      <c r="N29" s="29">
        <v>410734</v>
      </c>
      <c r="O29" s="29">
        <v>441110</v>
      </c>
      <c r="P29" s="29">
        <v>453706</v>
      </c>
      <c r="Q29" s="22">
        <v>397694</v>
      </c>
      <c r="R29" s="29">
        <v>399999</v>
      </c>
      <c r="S29" s="29">
        <v>422298</v>
      </c>
      <c r="T29" s="29">
        <v>390975</v>
      </c>
      <c r="U29" s="22">
        <v>379465</v>
      </c>
      <c r="V29" s="29">
        <v>339191</v>
      </c>
      <c r="W29" s="29">
        <v>314030</v>
      </c>
      <c r="X29" s="29">
        <v>343744</v>
      </c>
      <c r="Y29" s="22">
        <v>274725</v>
      </c>
    </row>
    <row r="30" spans="1:25" ht="13.5">
      <c r="A30" s="3" t="s">
        <v>165</v>
      </c>
      <c r="B30" s="29">
        <v>957364</v>
      </c>
      <c r="C30" s="29">
        <v>957364</v>
      </c>
      <c r="D30" s="29">
        <v>957364</v>
      </c>
      <c r="E30" s="22">
        <v>957364</v>
      </c>
      <c r="F30" s="29">
        <v>957364</v>
      </c>
      <c r="G30" s="29">
        <v>966733</v>
      </c>
      <c r="H30" s="29">
        <v>966733</v>
      </c>
      <c r="I30" s="22">
        <v>966733</v>
      </c>
      <c r="J30" s="29">
        <v>945696</v>
      </c>
      <c r="K30" s="29">
        <v>909323</v>
      </c>
      <c r="L30" s="29">
        <v>909323</v>
      </c>
      <c r="M30" s="22">
        <v>909323</v>
      </c>
      <c r="N30" s="29">
        <v>872732</v>
      </c>
      <c r="O30" s="29">
        <v>872732</v>
      </c>
      <c r="P30" s="29">
        <v>872732</v>
      </c>
      <c r="Q30" s="22">
        <v>872732</v>
      </c>
      <c r="R30" s="29">
        <v>872732</v>
      </c>
      <c r="S30" s="29">
        <v>872732</v>
      </c>
      <c r="T30" s="29">
        <v>872732</v>
      </c>
      <c r="U30" s="22">
        <v>744983</v>
      </c>
      <c r="V30" s="29">
        <v>788781</v>
      </c>
      <c r="W30" s="29">
        <v>815781</v>
      </c>
      <c r="X30" s="29">
        <v>841095</v>
      </c>
      <c r="Y30" s="22">
        <v>841095</v>
      </c>
    </row>
    <row r="31" spans="1:25" ht="13.5">
      <c r="A31" s="3" t="s">
        <v>166</v>
      </c>
      <c r="B31" s="29">
        <v>79122</v>
      </c>
      <c r="C31" s="29">
        <v>83111</v>
      </c>
      <c r="D31" s="29">
        <v>87466</v>
      </c>
      <c r="E31" s="22">
        <v>87466</v>
      </c>
      <c r="F31" s="29">
        <v>77186</v>
      </c>
      <c r="G31" s="29">
        <v>70383</v>
      </c>
      <c r="H31" s="29">
        <v>70383</v>
      </c>
      <c r="I31" s="22">
        <v>60659</v>
      </c>
      <c r="J31" s="29">
        <v>60659</v>
      </c>
      <c r="K31" s="29">
        <v>55474</v>
      </c>
      <c r="L31" s="29">
        <v>61095</v>
      </c>
      <c r="M31" s="22">
        <v>52879</v>
      </c>
      <c r="N31" s="29">
        <v>36404</v>
      </c>
      <c r="O31" s="29">
        <v>35993</v>
      </c>
      <c r="P31" s="29">
        <v>28576</v>
      </c>
      <c r="Q31" s="22">
        <v>28576</v>
      </c>
      <c r="R31" s="29">
        <v>28576</v>
      </c>
      <c r="S31" s="29">
        <v>28576</v>
      </c>
      <c r="T31" s="29">
        <v>28576</v>
      </c>
      <c r="U31" s="22">
        <v>9976</v>
      </c>
      <c r="V31" s="29"/>
      <c r="W31" s="29"/>
      <c r="X31" s="29"/>
      <c r="Y31" s="22"/>
    </row>
    <row r="32" spans="1:25" ht="13.5">
      <c r="A32" s="4" t="s">
        <v>155</v>
      </c>
      <c r="B32" s="29">
        <v>-44148</v>
      </c>
      <c r="C32" s="29">
        <v>-42345</v>
      </c>
      <c r="D32" s="29">
        <v>-42227</v>
      </c>
      <c r="E32" s="22">
        <v>-37681</v>
      </c>
      <c r="F32" s="29">
        <v>-33477</v>
      </c>
      <c r="G32" s="29">
        <v>-29502</v>
      </c>
      <c r="H32" s="29">
        <v>-25810</v>
      </c>
      <c r="I32" s="22">
        <v>-22442</v>
      </c>
      <c r="J32" s="29">
        <v>-19236</v>
      </c>
      <c r="K32" s="29">
        <v>-16174</v>
      </c>
      <c r="L32" s="29">
        <v>-18866</v>
      </c>
      <c r="M32" s="22">
        <v>-15829</v>
      </c>
      <c r="N32" s="29">
        <v>-12923</v>
      </c>
      <c r="O32" s="29">
        <v>-10895</v>
      </c>
      <c r="P32" s="29">
        <v>-8908</v>
      </c>
      <c r="Q32" s="22">
        <v>-7292</v>
      </c>
      <c r="R32" s="29">
        <v>-5675</v>
      </c>
      <c r="S32" s="29">
        <v>-4059</v>
      </c>
      <c r="T32" s="29">
        <v>-2443</v>
      </c>
      <c r="U32" s="22">
        <v>-1757</v>
      </c>
      <c r="V32" s="29"/>
      <c r="W32" s="29"/>
      <c r="X32" s="29"/>
      <c r="Y32" s="22"/>
    </row>
    <row r="33" spans="1:25" ht="13.5">
      <c r="A33" s="4" t="s">
        <v>166</v>
      </c>
      <c r="B33" s="29">
        <v>34974</v>
      </c>
      <c r="C33" s="29">
        <v>40765</v>
      </c>
      <c r="D33" s="29">
        <v>45238</v>
      </c>
      <c r="E33" s="22">
        <v>49785</v>
      </c>
      <c r="F33" s="29">
        <v>43709</v>
      </c>
      <c r="G33" s="29">
        <v>40881</v>
      </c>
      <c r="H33" s="29">
        <v>44573</v>
      </c>
      <c r="I33" s="22">
        <v>38217</v>
      </c>
      <c r="J33" s="29">
        <v>41423</v>
      </c>
      <c r="K33" s="29">
        <v>39299</v>
      </c>
      <c r="L33" s="29">
        <v>42229</v>
      </c>
      <c r="M33" s="22">
        <v>37050</v>
      </c>
      <c r="N33" s="29">
        <v>23480</v>
      </c>
      <c r="O33" s="29">
        <v>25098</v>
      </c>
      <c r="P33" s="29">
        <v>19668</v>
      </c>
      <c r="Q33" s="22">
        <v>21284</v>
      </c>
      <c r="R33" s="29">
        <v>22900</v>
      </c>
      <c r="S33" s="29">
        <v>24516</v>
      </c>
      <c r="T33" s="29">
        <v>26133</v>
      </c>
      <c r="U33" s="22">
        <v>8219</v>
      </c>
      <c r="V33" s="29"/>
      <c r="W33" s="29"/>
      <c r="X33" s="29"/>
      <c r="Y33" s="22"/>
    </row>
    <row r="34" spans="1:25" ht="13.5">
      <c r="A34" s="3" t="s">
        <v>167</v>
      </c>
      <c r="B34" s="29">
        <v>2000</v>
      </c>
      <c r="C34" s="29">
        <v>250</v>
      </c>
      <c r="D34" s="29">
        <v>1950</v>
      </c>
      <c r="E34" s="22"/>
      <c r="F34" s="29"/>
      <c r="G34" s="29"/>
      <c r="H34" s="29"/>
      <c r="I34" s="22">
        <v>8838</v>
      </c>
      <c r="J34" s="29">
        <v>15000</v>
      </c>
      <c r="K34" s="29"/>
      <c r="L34" s="29"/>
      <c r="M34" s="22"/>
      <c r="N34" s="29"/>
      <c r="O34" s="29"/>
      <c r="P34" s="29"/>
      <c r="Q34" s="22"/>
      <c r="R34" s="29"/>
      <c r="S34" s="29"/>
      <c r="T34" s="29"/>
      <c r="U34" s="22"/>
      <c r="V34" s="29"/>
      <c r="W34" s="29">
        <v>3675</v>
      </c>
      <c r="X34" s="29">
        <v>3675</v>
      </c>
      <c r="Y34" s="22"/>
    </row>
    <row r="35" spans="1:25" ht="13.5">
      <c r="A35" s="3" t="s">
        <v>82</v>
      </c>
      <c r="B35" s="29">
        <v>2079862</v>
      </c>
      <c r="C35" s="29">
        <v>2105304</v>
      </c>
      <c r="D35" s="29">
        <v>2112684</v>
      </c>
      <c r="E35" s="22">
        <v>2136485</v>
      </c>
      <c r="F35" s="29">
        <v>2004858</v>
      </c>
      <c r="G35" s="29">
        <v>2064445</v>
      </c>
      <c r="H35" s="29">
        <v>2052489</v>
      </c>
      <c r="I35" s="22">
        <v>2084430</v>
      </c>
      <c r="J35" s="29">
        <v>2026107</v>
      </c>
      <c r="K35" s="29">
        <v>1966094</v>
      </c>
      <c r="L35" s="29">
        <v>2003610</v>
      </c>
      <c r="M35" s="22">
        <v>2038865</v>
      </c>
      <c r="N35" s="29">
        <v>1979362</v>
      </c>
      <c r="O35" s="29">
        <v>2021112</v>
      </c>
      <c r="P35" s="29">
        <v>2018577</v>
      </c>
      <c r="Q35" s="22">
        <v>1966488</v>
      </c>
      <c r="R35" s="29">
        <v>1987617</v>
      </c>
      <c r="S35" s="29">
        <v>2032516</v>
      </c>
      <c r="T35" s="29">
        <v>2014365</v>
      </c>
      <c r="U35" s="22">
        <v>1782099</v>
      </c>
      <c r="V35" s="29">
        <v>1816782</v>
      </c>
      <c r="W35" s="29">
        <v>1801327</v>
      </c>
      <c r="X35" s="29">
        <v>1845464</v>
      </c>
      <c r="Y35" s="22">
        <v>1786362</v>
      </c>
    </row>
    <row r="36" spans="1:25" ht="13.5">
      <c r="A36" s="3" t="s">
        <v>170</v>
      </c>
      <c r="B36" s="29"/>
      <c r="C36" s="29"/>
      <c r="D36" s="29"/>
      <c r="E36" s="22"/>
      <c r="F36" s="29"/>
      <c r="G36" s="29"/>
      <c r="H36" s="29"/>
      <c r="I36" s="22"/>
      <c r="J36" s="29"/>
      <c r="K36" s="29"/>
      <c r="L36" s="29"/>
      <c r="M36" s="22"/>
      <c r="N36" s="29"/>
      <c r="O36" s="29"/>
      <c r="P36" s="29"/>
      <c r="Q36" s="22"/>
      <c r="R36" s="29"/>
      <c r="S36" s="29"/>
      <c r="T36" s="29"/>
      <c r="U36" s="22"/>
      <c r="V36" s="29">
        <v>62</v>
      </c>
      <c r="W36" s="29">
        <v>125</v>
      </c>
      <c r="X36" s="29">
        <v>187</v>
      </c>
      <c r="Y36" s="22">
        <v>250</v>
      </c>
    </row>
    <row r="37" spans="1:25" ht="13.5">
      <c r="A37" s="3" t="s">
        <v>151</v>
      </c>
      <c r="B37" s="29">
        <v>65290</v>
      </c>
      <c r="C37" s="29">
        <v>75706</v>
      </c>
      <c r="D37" s="29">
        <v>85713</v>
      </c>
      <c r="E37" s="22">
        <v>95426</v>
      </c>
      <c r="F37" s="29">
        <v>105421</v>
      </c>
      <c r="G37" s="29">
        <v>114082</v>
      </c>
      <c r="H37" s="29">
        <v>124490</v>
      </c>
      <c r="I37" s="22">
        <v>114894</v>
      </c>
      <c r="J37" s="29">
        <v>126601</v>
      </c>
      <c r="K37" s="29">
        <v>137734</v>
      </c>
      <c r="L37" s="29">
        <v>147855</v>
      </c>
      <c r="M37" s="22">
        <v>159159</v>
      </c>
      <c r="N37" s="29">
        <v>151458</v>
      </c>
      <c r="O37" s="29">
        <v>155680</v>
      </c>
      <c r="P37" s="29">
        <v>160597</v>
      </c>
      <c r="Q37" s="22">
        <v>168041</v>
      </c>
      <c r="R37" s="29">
        <v>139927</v>
      </c>
      <c r="S37" s="29">
        <v>148226</v>
      </c>
      <c r="T37" s="29">
        <v>92923</v>
      </c>
      <c r="U37" s="22">
        <v>83705</v>
      </c>
      <c r="V37" s="29">
        <v>70190</v>
      </c>
      <c r="W37" s="29">
        <v>72881</v>
      </c>
      <c r="X37" s="29">
        <v>79461</v>
      </c>
      <c r="Y37" s="22">
        <v>83565</v>
      </c>
    </row>
    <row r="38" spans="1:25" ht="13.5">
      <c r="A38" s="3" t="s">
        <v>173</v>
      </c>
      <c r="B38" s="29">
        <v>65290</v>
      </c>
      <c r="C38" s="29">
        <v>75706</v>
      </c>
      <c r="D38" s="29">
        <v>85713</v>
      </c>
      <c r="E38" s="22">
        <v>95426</v>
      </c>
      <c r="F38" s="29">
        <v>105421</v>
      </c>
      <c r="G38" s="29">
        <v>114082</v>
      </c>
      <c r="H38" s="29">
        <v>124490</v>
      </c>
      <c r="I38" s="22">
        <v>114894</v>
      </c>
      <c r="J38" s="29">
        <v>126601</v>
      </c>
      <c r="K38" s="29">
        <v>137734</v>
      </c>
      <c r="L38" s="29">
        <v>147855</v>
      </c>
      <c r="M38" s="22">
        <v>159159</v>
      </c>
      <c r="N38" s="29">
        <v>151458</v>
      </c>
      <c r="O38" s="29">
        <v>155680</v>
      </c>
      <c r="P38" s="29">
        <v>160597</v>
      </c>
      <c r="Q38" s="22">
        <v>168041</v>
      </c>
      <c r="R38" s="29">
        <v>139927</v>
      </c>
      <c r="S38" s="29">
        <v>148226</v>
      </c>
      <c r="T38" s="29">
        <v>92923</v>
      </c>
      <c r="U38" s="22">
        <v>83705</v>
      </c>
      <c r="V38" s="29">
        <v>70253</v>
      </c>
      <c r="W38" s="29">
        <v>73006</v>
      </c>
      <c r="X38" s="29">
        <v>79649</v>
      </c>
      <c r="Y38" s="22">
        <v>83815</v>
      </c>
    </row>
    <row r="39" spans="1:25" ht="13.5">
      <c r="A39" s="3" t="s">
        <v>174</v>
      </c>
      <c r="B39" s="29">
        <v>137462</v>
      </c>
      <c r="C39" s="29">
        <v>135382</v>
      </c>
      <c r="D39" s="29">
        <v>129147</v>
      </c>
      <c r="E39" s="22">
        <v>120511</v>
      </c>
      <c r="F39" s="29">
        <v>101739</v>
      </c>
      <c r="G39" s="29">
        <v>98586</v>
      </c>
      <c r="H39" s="29">
        <v>101922</v>
      </c>
      <c r="I39" s="22">
        <v>113578</v>
      </c>
      <c r="J39" s="29">
        <v>109029</v>
      </c>
      <c r="K39" s="29">
        <v>111443</v>
      </c>
      <c r="L39" s="29">
        <v>115994</v>
      </c>
      <c r="M39" s="22">
        <v>124132</v>
      </c>
      <c r="N39" s="29">
        <v>122503</v>
      </c>
      <c r="O39" s="29">
        <v>121821</v>
      </c>
      <c r="P39" s="29">
        <v>124499</v>
      </c>
      <c r="Q39" s="22">
        <v>134187</v>
      </c>
      <c r="R39" s="29">
        <v>121043</v>
      </c>
      <c r="S39" s="29">
        <v>121859</v>
      </c>
      <c r="T39" s="29">
        <v>121489</v>
      </c>
      <c r="U39" s="22">
        <v>107398</v>
      </c>
      <c r="V39" s="29">
        <v>126127</v>
      </c>
      <c r="W39" s="29">
        <v>146795</v>
      </c>
      <c r="X39" s="29">
        <v>182706</v>
      </c>
      <c r="Y39" s="22">
        <v>179587</v>
      </c>
    </row>
    <row r="40" spans="1:25" ht="13.5">
      <c r="A40" s="3" t="s">
        <v>177</v>
      </c>
      <c r="B40" s="29">
        <v>19297</v>
      </c>
      <c r="C40" s="29">
        <v>20533</v>
      </c>
      <c r="D40" s="29">
        <v>21697</v>
      </c>
      <c r="E40" s="22">
        <v>22918</v>
      </c>
      <c r="F40" s="29">
        <v>24099</v>
      </c>
      <c r="G40" s="29">
        <v>25446</v>
      </c>
      <c r="H40" s="29">
        <v>26708</v>
      </c>
      <c r="I40" s="22">
        <v>28075</v>
      </c>
      <c r="J40" s="29">
        <v>28548</v>
      </c>
      <c r="K40" s="29">
        <v>29833</v>
      </c>
      <c r="L40" s="29">
        <v>31039</v>
      </c>
      <c r="M40" s="22">
        <v>33027</v>
      </c>
      <c r="N40" s="29">
        <v>34323</v>
      </c>
      <c r="O40" s="29">
        <v>35723</v>
      </c>
      <c r="P40" s="29">
        <v>68689</v>
      </c>
      <c r="Q40" s="22">
        <v>70136</v>
      </c>
      <c r="R40" s="29">
        <v>36540</v>
      </c>
      <c r="S40" s="29">
        <v>37043</v>
      </c>
      <c r="T40" s="29">
        <v>37399</v>
      </c>
      <c r="U40" s="22">
        <v>40896</v>
      </c>
      <c r="V40" s="29">
        <v>41248</v>
      </c>
      <c r="W40" s="29">
        <v>42430</v>
      </c>
      <c r="X40" s="29">
        <v>44177</v>
      </c>
      <c r="Y40" s="22">
        <v>8218</v>
      </c>
    </row>
    <row r="41" spans="1:25" ht="13.5">
      <c r="A41" s="3" t="s">
        <v>183</v>
      </c>
      <c r="B41" s="29">
        <v>22454</v>
      </c>
      <c r="C41" s="29">
        <v>22644</v>
      </c>
      <c r="D41" s="29">
        <v>22969</v>
      </c>
      <c r="E41" s="22">
        <v>23157</v>
      </c>
      <c r="F41" s="29">
        <v>23220</v>
      </c>
      <c r="G41" s="29">
        <v>22973</v>
      </c>
      <c r="H41" s="29">
        <v>23449</v>
      </c>
      <c r="I41" s="22">
        <v>27060</v>
      </c>
      <c r="J41" s="29">
        <v>27282</v>
      </c>
      <c r="K41" s="29">
        <v>27341</v>
      </c>
      <c r="L41" s="29">
        <v>27410</v>
      </c>
      <c r="M41" s="22">
        <v>26382</v>
      </c>
      <c r="N41" s="29">
        <v>21708</v>
      </c>
      <c r="O41" s="29">
        <v>22076</v>
      </c>
      <c r="P41" s="29">
        <v>22595</v>
      </c>
      <c r="Q41" s="22">
        <v>24382</v>
      </c>
      <c r="R41" s="29">
        <v>25102</v>
      </c>
      <c r="S41" s="29">
        <v>25575</v>
      </c>
      <c r="T41" s="29">
        <v>26051</v>
      </c>
      <c r="U41" s="22">
        <v>26529</v>
      </c>
      <c r="V41" s="29">
        <v>27010</v>
      </c>
      <c r="W41" s="29">
        <v>28525</v>
      </c>
      <c r="X41" s="29">
        <v>35852</v>
      </c>
      <c r="Y41" s="22">
        <v>35604</v>
      </c>
    </row>
    <row r="42" spans="1:25" ht="13.5">
      <c r="A42" s="3" t="s">
        <v>185</v>
      </c>
      <c r="B42" s="29">
        <v>309528</v>
      </c>
      <c r="C42" s="29">
        <v>313009</v>
      </c>
      <c r="D42" s="29">
        <v>315512</v>
      </c>
      <c r="E42" s="22">
        <v>299995</v>
      </c>
      <c r="F42" s="29">
        <v>304044</v>
      </c>
      <c r="G42" s="29">
        <v>305992</v>
      </c>
      <c r="H42" s="29">
        <v>308622</v>
      </c>
      <c r="I42" s="22">
        <v>316918</v>
      </c>
      <c r="J42" s="29">
        <v>317371</v>
      </c>
      <c r="K42" s="29">
        <v>320222</v>
      </c>
      <c r="L42" s="29">
        <v>322443</v>
      </c>
      <c r="M42" s="22">
        <v>324896</v>
      </c>
      <c r="N42" s="29">
        <v>327950</v>
      </c>
      <c r="O42" s="29">
        <v>332445</v>
      </c>
      <c r="P42" s="29">
        <v>336879</v>
      </c>
      <c r="Q42" s="22">
        <v>341735</v>
      </c>
      <c r="R42" s="29">
        <v>342585</v>
      </c>
      <c r="S42" s="29">
        <v>354755</v>
      </c>
      <c r="T42" s="29">
        <v>357270</v>
      </c>
      <c r="U42" s="22">
        <v>339410</v>
      </c>
      <c r="V42" s="29">
        <v>342262</v>
      </c>
      <c r="W42" s="29">
        <v>349272</v>
      </c>
      <c r="X42" s="29">
        <v>349964</v>
      </c>
      <c r="Y42" s="22">
        <v>354501</v>
      </c>
    </row>
    <row r="43" spans="1:25" ht="13.5">
      <c r="A43" s="3" t="s">
        <v>149</v>
      </c>
      <c r="B43" s="29">
        <v>117212</v>
      </c>
      <c r="C43" s="29">
        <v>118085</v>
      </c>
      <c r="D43" s="29">
        <v>119954</v>
      </c>
      <c r="E43" s="22">
        <v>122439</v>
      </c>
      <c r="F43" s="29">
        <v>108714</v>
      </c>
      <c r="G43" s="29">
        <v>108862</v>
      </c>
      <c r="H43" s="29">
        <v>109010</v>
      </c>
      <c r="I43" s="22">
        <v>109157</v>
      </c>
      <c r="J43" s="29">
        <v>146803</v>
      </c>
      <c r="K43" s="29">
        <v>145743</v>
      </c>
      <c r="L43" s="29">
        <v>144061</v>
      </c>
      <c r="M43" s="22">
        <v>140905</v>
      </c>
      <c r="N43" s="29">
        <v>206995</v>
      </c>
      <c r="O43" s="29">
        <v>207202</v>
      </c>
      <c r="P43" s="29">
        <v>206061</v>
      </c>
      <c r="Q43" s="22">
        <v>202179</v>
      </c>
      <c r="R43" s="29">
        <v>244315</v>
      </c>
      <c r="S43" s="29">
        <v>238545</v>
      </c>
      <c r="T43" s="29">
        <v>243873</v>
      </c>
      <c r="U43" s="22">
        <v>248680</v>
      </c>
      <c r="V43" s="29">
        <v>240511</v>
      </c>
      <c r="W43" s="29">
        <v>236342</v>
      </c>
      <c r="X43" s="29">
        <v>223192</v>
      </c>
      <c r="Y43" s="22">
        <v>224061</v>
      </c>
    </row>
    <row r="44" spans="1:25" ht="13.5">
      <c r="A44" s="3" t="s">
        <v>151</v>
      </c>
      <c r="B44" s="29">
        <v>164697</v>
      </c>
      <c r="C44" s="29">
        <v>170713</v>
      </c>
      <c r="D44" s="29">
        <v>170212</v>
      </c>
      <c r="E44" s="22">
        <v>206240</v>
      </c>
      <c r="F44" s="29">
        <v>234119</v>
      </c>
      <c r="G44" s="29">
        <v>234528</v>
      </c>
      <c r="H44" s="29">
        <v>237997</v>
      </c>
      <c r="I44" s="22">
        <v>238031</v>
      </c>
      <c r="J44" s="29">
        <v>235465</v>
      </c>
      <c r="K44" s="29">
        <v>235528</v>
      </c>
      <c r="L44" s="29">
        <v>243849</v>
      </c>
      <c r="M44" s="22">
        <v>243207</v>
      </c>
      <c r="N44" s="29">
        <v>247090</v>
      </c>
      <c r="O44" s="29">
        <v>267615</v>
      </c>
      <c r="P44" s="29">
        <v>234133</v>
      </c>
      <c r="Q44" s="22">
        <v>235929</v>
      </c>
      <c r="R44" s="29">
        <v>248042</v>
      </c>
      <c r="S44" s="29">
        <v>302194</v>
      </c>
      <c r="T44" s="29">
        <v>317263</v>
      </c>
      <c r="U44" s="22">
        <v>304657</v>
      </c>
      <c r="V44" s="29">
        <v>301811</v>
      </c>
      <c r="W44" s="29">
        <v>253191</v>
      </c>
      <c r="X44" s="29">
        <v>283087</v>
      </c>
      <c r="Y44" s="22">
        <v>283151</v>
      </c>
    </row>
    <row r="45" spans="1:25" ht="13.5">
      <c r="A45" s="3" t="s">
        <v>152</v>
      </c>
      <c r="B45" s="29">
        <v>-116780</v>
      </c>
      <c r="C45" s="29">
        <v>-124144</v>
      </c>
      <c r="D45" s="29">
        <v>-124684</v>
      </c>
      <c r="E45" s="22">
        <v>-161470</v>
      </c>
      <c r="F45" s="29">
        <v>-189721</v>
      </c>
      <c r="G45" s="29">
        <v>-190496</v>
      </c>
      <c r="H45" s="29">
        <v>-191024</v>
      </c>
      <c r="I45" s="22">
        <v>-191549</v>
      </c>
      <c r="J45" s="29">
        <v>-192072</v>
      </c>
      <c r="K45" s="29">
        <v>-192800</v>
      </c>
      <c r="L45" s="29">
        <v>-190914</v>
      </c>
      <c r="M45" s="22">
        <v>-191498</v>
      </c>
      <c r="N45" s="29">
        <v>-184804</v>
      </c>
      <c r="O45" s="29">
        <v>-205151</v>
      </c>
      <c r="P45" s="29">
        <v>-205056</v>
      </c>
      <c r="Q45" s="22">
        <v>-213799</v>
      </c>
      <c r="R45" s="29">
        <v>-197157</v>
      </c>
      <c r="S45" s="29">
        <v>-249745</v>
      </c>
      <c r="T45" s="29">
        <v>-256035</v>
      </c>
      <c r="U45" s="22">
        <v>-253845</v>
      </c>
      <c r="V45" s="29">
        <v>-253855</v>
      </c>
      <c r="W45" s="29">
        <v>-232688</v>
      </c>
      <c r="X45" s="29">
        <v>-190519</v>
      </c>
      <c r="Y45" s="22">
        <v>-166170</v>
      </c>
    </row>
    <row r="46" spans="1:25" ht="13.5">
      <c r="A46" s="3" t="s">
        <v>189</v>
      </c>
      <c r="B46" s="29">
        <v>653871</v>
      </c>
      <c r="C46" s="29">
        <v>656223</v>
      </c>
      <c r="D46" s="29">
        <v>654808</v>
      </c>
      <c r="E46" s="22">
        <v>633792</v>
      </c>
      <c r="F46" s="29">
        <v>606215</v>
      </c>
      <c r="G46" s="29">
        <v>605892</v>
      </c>
      <c r="H46" s="29">
        <v>616686</v>
      </c>
      <c r="I46" s="22">
        <v>641272</v>
      </c>
      <c r="J46" s="29">
        <v>672427</v>
      </c>
      <c r="K46" s="29">
        <v>677312</v>
      </c>
      <c r="L46" s="29">
        <v>693884</v>
      </c>
      <c r="M46" s="22">
        <v>701052</v>
      </c>
      <c r="N46" s="29">
        <v>775766</v>
      </c>
      <c r="O46" s="29">
        <v>781731</v>
      </c>
      <c r="P46" s="29">
        <v>787803</v>
      </c>
      <c r="Q46" s="22">
        <v>794751</v>
      </c>
      <c r="R46" s="29">
        <v>820473</v>
      </c>
      <c r="S46" s="29">
        <v>830228</v>
      </c>
      <c r="T46" s="29">
        <v>847311</v>
      </c>
      <c r="U46" s="22">
        <v>813726</v>
      </c>
      <c r="V46" s="29">
        <v>825115</v>
      </c>
      <c r="W46" s="29">
        <v>823870</v>
      </c>
      <c r="X46" s="29">
        <v>928460</v>
      </c>
      <c r="Y46" s="22">
        <v>918954</v>
      </c>
    </row>
    <row r="47" spans="1:25" ht="13.5">
      <c r="A47" s="2" t="s">
        <v>190</v>
      </c>
      <c r="B47" s="29">
        <v>2799024</v>
      </c>
      <c r="C47" s="29">
        <v>2837233</v>
      </c>
      <c r="D47" s="29">
        <v>2853206</v>
      </c>
      <c r="E47" s="22">
        <v>2865704</v>
      </c>
      <c r="F47" s="29">
        <v>2716496</v>
      </c>
      <c r="G47" s="29">
        <v>2784420</v>
      </c>
      <c r="H47" s="29">
        <v>2793666</v>
      </c>
      <c r="I47" s="22">
        <v>2840597</v>
      </c>
      <c r="J47" s="29">
        <v>2825136</v>
      </c>
      <c r="K47" s="29">
        <v>2781141</v>
      </c>
      <c r="L47" s="29">
        <v>2845350</v>
      </c>
      <c r="M47" s="22">
        <v>2899077</v>
      </c>
      <c r="N47" s="29">
        <v>2906587</v>
      </c>
      <c r="O47" s="29">
        <v>2958524</v>
      </c>
      <c r="P47" s="29">
        <v>2966978</v>
      </c>
      <c r="Q47" s="22">
        <v>2929280</v>
      </c>
      <c r="R47" s="29">
        <v>2948018</v>
      </c>
      <c r="S47" s="29">
        <v>3010970</v>
      </c>
      <c r="T47" s="29">
        <v>2954600</v>
      </c>
      <c r="U47" s="22">
        <v>2679531</v>
      </c>
      <c r="V47" s="29">
        <v>2712151</v>
      </c>
      <c r="W47" s="29">
        <v>2698204</v>
      </c>
      <c r="X47" s="29">
        <v>2853574</v>
      </c>
      <c r="Y47" s="22">
        <v>2789132</v>
      </c>
    </row>
    <row r="48" spans="1:25" ht="14.25" thickBot="1">
      <c r="A48" s="5" t="s">
        <v>191</v>
      </c>
      <c r="B48" s="30">
        <v>9405031</v>
      </c>
      <c r="C48" s="30">
        <v>8698278</v>
      </c>
      <c r="D48" s="30">
        <v>8867267</v>
      </c>
      <c r="E48" s="23">
        <v>8832629</v>
      </c>
      <c r="F48" s="30">
        <v>8603780</v>
      </c>
      <c r="G48" s="30">
        <v>7923078</v>
      </c>
      <c r="H48" s="30">
        <v>8201226</v>
      </c>
      <c r="I48" s="23">
        <v>8442733</v>
      </c>
      <c r="J48" s="30">
        <v>8553355</v>
      </c>
      <c r="K48" s="30">
        <v>7881128</v>
      </c>
      <c r="L48" s="30">
        <v>7791923</v>
      </c>
      <c r="M48" s="23">
        <v>7568276</v>
      </c>
      <c r="N48" s="30">
        <v>7975009</v>
      </c>
      <c r="O48" s="30">
        <v>7695000</v>
      </c>
      <c r="P48" s="30">
        <v>7763549</v>
      </c>
      <c r="Q48" s="23">
        <v>7535960</v>
      </c>
      <c r="R48" s="30">
        <v>7866126</v>
      </c>
      <c r="S48" s="30">
        <v>7534197</v>
      </c>
      <c r="T48" s="30">
        <v>7358649</v>
      </c>
      <c r="U48" s="23">
        <v>6779750</v>
      </c>
      <c r="V48" s="30">
        <v>7050238</v>
      </c>
      <c r="W48" s="30">
        <v>6528353</v>
      </c>
      <c r="X48" s="30">
        <v>6727748</v>
      </c>
      <c r="Y48" s="23">
        <v>6499010</v>
      </c>
    </row>
    <row r="49" spans="1:25" ht="14.25" thickTop="1">
      <c r="A49" s="2" t="s">
        <v>83</v>
      </c>
      <c r="B49" s="29">
        <v>2489156</v>
      </c>
      <c r="C49" s="29">
        <v>2093217</v>
      </c>
      <c r="D49" s="29">
        <v>2458159</v>
      </c>
      <c r="E49" s="22">
        <v>2291081</v>
      </c>
      <c r="F49" s="29">
        <v>2301504</v>
      </c>
      <c r="G49" s="29">
        <v>1889326</v>
      </c>
      <c r="H49" s="29">
        <v>2395632</v>
      </c>
      <c r="I49" s="22">
        <v>2159574</v>
      </c>
      <c r="J49" s="29">
        <v>2364515</v>
      </c>
      <c r="K49" s="29">
        <v>1924190</v>
      </c>
      <c r="L49" s="29">
        <v>2118431</v>
      </c>
      <c r="M49" s="22">
        <v>1710004</v>
      </c>
      <c r="N49" s="29">
        <v>2238286</v>
      </c>
      <c r="O49" s="29">
        <v>1882701</v>
      </c>
      <c r="P49" s="29">
        <v>2361986</v>
      </c>
      <c r="Q49" s="22">
        <v>1893955</v>
      </c>
      <c r="R49" s="29">
        <v>2373847</v>
      </c>
      <c r="S49" s="29">
        <v>1885214</v>
      </c>
      <c r="T49" s="29">
        <v>2081400</v>
      </c>
      <c r="U49" s="22">
        <v>1284724</v>
      </c>
      <c r="V49" s="29">
        <v>1697760</v>
      </c>
      <c r="W49" s="29">
        <v>1308373</v>
      </c>
      <c r="X49" s="29">
        <v>1694719</v>
      </c>
      <c r="Y49" s="22">
        <v>1186434</v>
      </c>
    </row>
    <row r="50" spans="1:25" ht="13.5">
      <c r="A50" s="2" t="s">
        <v>194</v>
      </c>
      <c r="B50" s="29">
        <v>290241</v>
      </c>
      <c r="C50" s="29">
        <v>32996</v>
      </c>
      <c r="D50" s="29">
        <v>36976</v>
      </c>
      <c r="E50" s="22">
        <v>303380</v>
      </c>
      <c r="F50" s="29">
        <v>347712</v>
      </c>
      <c r="G50" s="29">
        <v>59703</v>
      </c>
      <c r="H50" s="29">
        <v>45809</v>
      </c>
      <c r="I50" s="22">
        <v>368396</v>
      </c>
      <c r="J50" s="29">
        <v>403832</v>
      </c>
      <c r="K50" s="29">
        <v>198762</v>
      </c>
      <c r="L50" s="29">
        <v>177777</v>
      </c>
      <c r="M50" s="22">
        <v>413181</v>
      </c>
      <c r="N50" s="29">
        <v>398146</v>
      </c>
      <c r="O50" s="29">
        <v>455129</v>
      </c>
      <c r="P50" s="29">
        <v>325241</v>
      </c>
      <c r="Q50" s="22">
        <v>496155</v>
      </c>
      <c r="R50" s="29">
        <v>466898</v>
      </c>
      <c r="S50" s="29">
        <v>522613</v>
      </c>
      <c r="T50" s="29">
        <v>344293</v>
      </c>
      <c r="U50" s="22">
        <v>491394</v>
      </c>
      <c r="V50" s="29">
        <v>387574</v>
      </c>
      <c r="W50" s="29">
        <v>191389</v>
      </c>
      <c r="X50" s="29">
        <v>186107</v>
      </c>
      <c r="Y50" s="22">
        <v>582225</v>
      </c>
    </row>
    <row r="51" spans="1:25" ht="13.5">
      <c r="A51" s="2" t="s">
        <v>196</v>
      </c>
      <c r="B51" s="29">
        <v>15371</v>
      </c>
      <c r="C51" s="29">
        <v>17691</v>
      </c>
      <c r="D51" s="29">
        <v>19300</v>
      </c>
      <c r="E51" s="22">
        <v>20063</v>
      </c>
      <c r="F51" s="29">
        <v>18392</v>
      </c>
      <c r="G51" s="29">
        <v>17442</v>
      </c>
      <c r="H51" s="29">
        <v>17235</v>
      </c>
      <c r="I51" s="22">
        <v>15314</v>
      </c>
      <c r="J51" s="29">
        <v>15205</v>
      </c>
      <c r="K51" s="29">
        <v>13316</v>
      </c>
      <c r="L51" s="29">
        <v>13385</v>
      </c>
      <c r="M51" s="22">
        <v>12127</v>
      </c>
      <c r="N51" s="29">
        <v>9195</v>
      </c>
      <c r="O51" s="29">
        <v>9485</v>
      </c>
      <c r="P51" s="29">
        <v>8289</v>
      </c>
      <c r="Q51" s="22">
        <v>8218</v>
      </c>
      <c r="R51" s="29">
        <v>8147</v>
      </c>
      <c r="S51" s="29">
        <v>8077</v>
      </c>
      <c r="T51" s="29">
        <v>8008</v>
      </c>
      <c r="U51" s="22">
        <v>2857</v>
      </c>
      <c r="V51" s="29"/>
      <c r="W51" s="29"/>
      <c r="X51" s="29"/>
      <c r="Y51" s="22"/>
    </row>
    <row r="52" spans="1:25" ht="13.5">
      <c r="A52" s="2" t="s">
        <v>198</v>
      </c>
      <c r="B52" s="29">
        <v>180166</v>
      </c>
      <c r="C52" s="29">
        <v>202387</v>
      </c>
      <c r="D52" s="29">
        <v>107604</v>
      </c>
      <c r="E52" s="22">
        <v>127878</v>
      </c>
      <c r="F52" s="29">
        <v>33309</v>
      </c>
      <c r="G52" s="29">
        <v>135216</v>
      </c>
      <c r="H52" s="29">
        <v>62695</v>
      </c>
      <c r="I52" s="22">
        <v>228492</v>
      </c>
      <c r="J52" s="29">
        <v>180061</v>
      </c>
      <c r="K52" s="29">
        <v>224906</v>
      </c>
      <c r="L52" s="29">
        <v>121578</v>
      </c>
      <c r="M52" s="22">
        <v>160372</v>
      </c>
      <c r="N52" s="29">
        <v>129054</v>
      </c>
      <c r="O52" s="29">
        <v>192564</v>
      </c>
      <c r="P52" s="29">
        <v>80723</v>
      </c>
      <c r="Q52" s="22">
        <v>144590</v>
      </c>
      <c r="R52" s="29">
        <v>78392</v>
      </c>
      <c r="S52" s="29">
        <v>152314</v>
      </c>
      <c r="T52" s="29">
        <v>87799</v>
      </c>
      <c r="U52" s="22">
        <v>108880</v>
      </c>
      <c r="V52" s="29">
        <v>99854</v>
      </c>
      <c r="W52" s="29">
        <v>141972</v>
      </c>
      <c r="X52" s="29">
        <v>52582</v>
      </c>
      <c r="Y52" s="22"/>
    </row>
    <row r="53" spans="1:25" ht="13.5">
      <c r="A53" s="2" t="s">
        <v>201</v>
      </c>
      <c r="B53" s="29">
        <v>24952</v>
      </c>
      <c r="C53" s="29">
        <v>226439</v>
      </c>
      <c r="D53" s="29">
        <v>59220</v>
      </c>
      <c r="E53" s="22">
        <v>114709</v>
      </c>
      <c r="F53" s="29">
        <v>29662</v>
      </c>
      <c r="G53" s="29">
        <v>218228</v>
      </c>
      <c r="H53" s="29">
        <v>58047</v>
      </c>
      <c r="I53" s="22">
        <v>104974</v>
      </c>
      <c r="J53" s="29">
        <v>19379</v>
      </c>
      <c r="K53" s="29">
        <v>155214</v>
      </c>
      <c r="L53" s="29">
        <v>38663</v>
      </c>
      <c r="M53" s="22">
        <v>67986</v>
      </c>
      <c r="N53" s="29">
        <v>18492</v>
      </c>
      <c r="O53" s="29">
        <v>147758</v>
      </c>
      <c r="P53" s="29">
        <v>36988</v>
      </c>
      <c r="Q53" s="22">
        <v>75238</v>
      </c>
      <c r="R53" s="29">
        <v>19547</v>
      </c>
      <c r="S53" s="29">
        <v>154556</v>
      </c>
      <c r="T53" s="29">
        <v>38693</v>
      </c>
      <c r="U53" s="22">
        <v>59988</v>
      </c>
      <c r="V53" s="29">
        <v>15818</v>
      </c>
      <c r="W53" s="29">
        <v>130353</v>
      </c>
      <c r="X53" s="29">
        <v>33914</v>
      </c>
      <c r="Y53" s="22">
        <v>63963</v>
      </c>
    </row>
    <row r="54" spans="1:25" ht="13.5">
      <c r="A54" s="2" t="s">
        <v>197</v>
      </c>
      <c r="B54" s="29">
        <v>76185</v>
      </c>
      <c r="C54" s="29">
        <v>71875</v>
      </c>
      <c r="D54" s="29">
        <v>135356</v>
      </c>
      <c r="E54" s="22">
        <v>64160</v>
      </c>
      <c r="F54" s="29">
        <v>78648</v>
      </c>
      <c r="G54" s="29">
        <v>66701</v>
      </c>
      <c r="H54" s="29">
        <v>121800</v>
      </c>
      <c r="I54" s="22">
        <v>124885</v>
      </c>
      <c r="J54" s="29">
        <v>101383</v>
      </c>
      <c r="K54" s="29">
        <v>55179</v>
      </c>
      <c r="L54" s="29">
        <v>114675</v>
      </c>
      <c r="M54" s="22">
        <v>124986</v>
      </c>
      <c r="N54" s="29">
        <v>112888</v>
      </c>
      <c r="O54" s="29">
        <v>64253</v>
      </c>
      <c r="P54" s="29">
        <v>100982</v>
      </c>
      <c r="Q54" s="22">
        <v>90381</v>
      </c>
      <c r="R54" s="29">
        <v>101013</v>
      </c>
      <c r="S54" s="29">
        <v>120410</v>
      </c>
      <c r="T54" s="29">
        <v>105324</v>
      </c>
      <c r="U54" s="22">
        <v>222903</v>
      </c>
      <c r="V54" s="29">
        <v>151023</v>
      </c>
      <c r="W54" s="29">
        <v>80730</v>
      </c>
      <c r="X54" s="29">
        <v>131703</v>
      </c>
      <c r="Y54" s="22">
        <v>130336</v>
      </c>
    </row>
    <row r="55" spans="1:25" ht="13.5">
      <c r="A55" s="2" t="s">
        <v>200</v>
      </c>
      <c r="B55" s="29"/>
      <c r="C55" s="29"/>
      <c r="D55" s="29"/>
      <c r="E55" s="22"/>
      <c r="F55" s="29"/>
      <c r="G55" s="29"/>
      <c r="H55" s="29"/>
      <c r="I55" s="22"/>
      <c r="J55" s="29"/>
      <c r="K55" s="29"/>
      <c r="L55" s="29"/>
      <c r="M55" s="22"/>
      <c r="N55" s="29"/>
      <c r="O55" s="29"/>
      <c r="P55" s="29"/>
      <c r="Q55" s="22"/>
      <c r="R55" s="29"/>
      <c r="S55" s="29"/>
      <c r="T55" s="29"/>
      <c r="U55" s="22">
        <v>7500</v>
      </c>
      <c r="V55" s="29"/>
      <c r="W55" s="29"/>
      <c r="X55" s="29"/>
      <c r="Y55" s="22"/>
    </row>
    <row r="56" spans="1:25" ht="13.5">
      <c r="A56" s="2" t="s">
        <v>202</v>
      </c>
      <c r="B56" s="29"/>
      <c r="C56" s="29"/>
      <c r="D56" s="29"/>
      <c r="E56" s="22"/>
      <c r="F56" s="29"/>
      <c r="G56" s="29"/>
      <c r="H56" s="29"/>
      <c r="I56" s="22"/>
      <c r="J56" s="29"/>
      <c r="K56" s="29"/>
      <c r="L56" s="29"/>
      <c r="M56" s="22"/>
      <c r="N56" s="29"/>
      <c r="O56" s="29"/>
      <c r="P56" s="29"/>
      <c r="Q56" s="22"/>
      <c r="R56" s="29"/>
      <c r="S56" s="29"/>
      <c r="T56" s="29"/>
      <c r="U56" s="22"/>
      <c r="V56" s="29"/>
      <c r="W56" s="29">
        <v>22000</v>
      </c>
      <c r="X56" s="29">
        <v>22000</v>
      </c>
      <c r="Y56" s="22">
        <v>22000</v>
      </c>
    </row>
    <row r="57" spans="1:25" ht="13.5">
      <c r="A57" s="2" t="s">
        <v>204</v>
      </c>
      <c r="B57" s="29"/>
      <c r="C57" s="29"/>
      <c r="D57" s="29"/>
      <c r="E57" s="22"/>
      <c r="F57" s="29"/>
      <c r="G57" s="29"/>
      <c r="H57" s="29"/>
      <c r="I57" s="22">
        <v>15698</v>
      </c>
      <c r="J57" s="29"/>
      <c r="K57" s="29"/>
      <c r="L57" s="29"/>
      <c r="M57" s="22"/>
      <c r="N57" s="29"/>
      <c r="O57" s="29"/>
      <c r="P57" s="29"/>
      <c r="Q57" s="22"/>
      <c r="R57" s="29"/>
      <c r="S57" s="29"/>
      <c r="T57" s="29"/>
      <c r="U57" s="22"/>
      <c r="V57" s="29"/>
      <c r="W57" s="29"/>
      <c r="X57" s="29"/>
      <c r="Y57" s="22"/>
    </row>
    <row r="58" spans="1:25" ht="13.5">
      <c r="A58" s="2" t="s">
        <v>151</v>
      </c>
      <c r="B58" s="29">
        <v>231810</v>
      </c>
      <c r="C58" s="29">
        <v>112089</v>
      </c>
      <c r="D58" s="29">
        <v>226373</v>
      </c>
      <c r="E58" s="22">
        <v>156602</v>
      </c>
      <c r="F58" s="29">
        <v>235516</v>
      </c>
      <c r="G58" s="29">
        <v>163577</v>
      </c>
      <c r="H58" s="29">
        <v>226174</v>
      </c>
      <c r="I58" s="22">
        <v>156156</v>
      </c>
      <c r="J58" s="29">
        <v>239994</v>
      </c>
      <c r="K58" s="29">
        <v>144365</v>
      </c>
      <c r="L58" s="29">
        <v>174216</v>
      </c>
      <c r="M58" s="22">
        <v>129975</v>
      </c>
      <c r="N58" s="29">
        <v>235392</v>
      </c>
      <c r="O58" s="29">
        <v>162608</v>
      </c>
      <c r="P58" s="29">
        <v>233540</v>
      </c>
      <c r="Q58" s="22">
        <v>170913</v>
      </c>
      <c r="R58" s="29">
        <v>240133</v>
      </c>
      <c r="S58" s="29">
        <v>111097</v>
      </c>
      <c r="T58" s="29">
        <v>173388</v>
      </c>
      <c r="U58" s="22">
        <v>112260</v>
      </c>
      <c r="V58" s="29">
        <v>201741</v>
      </c>
      <c r="W58" s="29">
        <v>142579</v>
      </c>
      <c r="X58" s="29">
        <v>191799</v>
      </c>
      <c r="Y58" s="22">
        <v>111342</v>
      </c>
    </row>
    <row r="59" spans="1:25" ht="13.5">
      <c r="A59" s="2" t="s">
        <v>206</v>
      </c>
      <c r="B59" s="29">
        <v>3307883</v>
      </c>
      <c r="C59" s="29">
        <v>2756696</v>
      </c>
      <c r="D59" s="29">
        <v>3042989</v>
      </c>
      <c r="E59" s="22">
        <v>3077876</v>
      </c>
      <c r="F59" s="29">
        <v>3044745</v>
      </c>
      <c r="G59" s="29">
        <v>2550195</v>
      </c>
      <c r="H59" s="29">
        <v>2927395</v>
      </c>
      <c r="I59" s="22">
        <v>3173492</v>
      </c>
      <c r="J59" s="29">
        <v>3324371</v>
      </c>
      <c r="K59" s="29">
        <v>2715935</v>
      </c>
      <c r="L59" s="29">
        <v>2758727</v>
      </c>
      <c r="M59" s="22">
        <v>2618633</v>
      </c>
      <c r="N59" s="29">
        <v>3141456</v>
      </c>
      <c r="O59" s="29">
        <v>2914500</v>
      </c>
      <c r="P59" s="29">
        <v>3147751</v>
      </c>
      <c r="Q59" s="22">
        <v>2879452</v>
      </c>
      <c r="R59" s="29">
        <v>3287980</v>
      </c>
      <c r="S59" s="29">
        <v>2954283</v>
      </c>
      <c r="T59" s="29">
        <v>2838906</v>
      </c>
      <c r="U59" s="22">
        <v>2290509</v>
      </c>
      <c r="V59" s="29">
        <v>2553772</v>
      </c>
      <c r="W59" s="29">
        <v>2017398</v>
      </c>
      <c r="X59" s="29">
        <v>2312825</v>
      </c>
      <c r="Y59" s="22">
        <v>2096302</v>
      </c>
    </row>
    <row r="60" spans="1:25" ht="13.5">
      <c r="A60" s="2" t="s">
        <v>207</v>
      </c>
      <c r="B60" s="29">
        <v>67689</v>
      </c>
      <c r="C60" s="29">
        <v>74688</v>
      </c>
      <c r="D60" s="29">
        <v>81687</v>
      </c>
      <c r="E60" s="22">
        <v>91186</v>
      </c>
      <c r="F60" s="29">
        <v>98185</v>
      </c>
      <c r="G60" s="29">
        <v>24354</v>
      </c>
      <c r="H60" s="29">
        <v>26352</v>
      </c>
      <c r="I60" s="22">
        <v>36363</v>
      </c>
      <c r="J60" s="29">
        <v>46148</v>
      </c>
      <c r="K60" s="29">
        <v>58953</v>
      </c>
      <c r="L60" s="29">
        <v>52255</v>
      </c>
      <c r="M60" s="22">
        <v>64061</v>
      </c>
      <c r="N60" s="29">
        <v>73367</v>
      </c>
      <c r="O60" s="29">
        <v>85173</v>
      </c>
      <c r="P60" s="29">
        <v>79770</v>
      </c>
      <c r="Q60" s="22">
        <v>97079</v>
      </c>
      <c r="R60" s="29">
        <v>93018</v>
      </c>
      <c r="S60" s="29">
        <v>114217</v>
      </c>
      <c r="T60" s="29">
        <v>133316</v>
      </c>
      <c r="U60" s="22">
        <v>171089</v>
      </c>
      <c r="V60" s="29">
        <v>203529</v>
      </c>
      <c r="W60" s="29">
        <v>243069</v>
      </c>
      <c r="X60" s="29">
        <v>195513</v>
      </c>
      <c r="Y60" s="22">
        <v>218984</v>
      </c>
    </row>
    <row r="61" spans="1:25" ht="13.5">
      <c r="A61" s="2" t="s">
        <v>196</v>
      </c>
      <c r="B61" s="29">
        <v>22389</v>
      </c>
      <c r="C61" s="29">
        <v>26426</v>
      </c>
      <c r="D61" s="29">
        <v>30033</v>
      </c>
      <c r="E61" s="22">
        <v>34702</v>
      </c>
      <c r="F61" s="29">
        <v>30265</v>
      </c>
      <c r="G61" s="29">
        <v>28562</v>
      </c>
      <c r="H61" s="29">
        <v>33075</v>
      </c>
      <c r="I61" s="22">
        <v>28646</v>
      </c>
      <c r="J61" s="29">
        <v>32516</v>
      </c>
      <c r="K61" s="29">
        <v>32539</v>
      </c>
      <c r="L61" s="29">
        <v>35906</v>
      </c>
      <c r="M61" s="22">
        <v>32055</v>
      </c>
      <c r="N61" s="29">
        <v>21032</v>
      </c>
      <c r="O61" s="29">
        <v>22829</v>
      </c>
      <c r="P61" s="29">
        <v>18599</v>
      </c>
      <c r="Q61" s="22">
        <v>20698</v>
      </c>
      <c r="R61" s="29">
        <v>22779</v>
      </c>
      <c r="S61" s="29">
        <v>24843</v>
      </c>
      <c r="T61" s="29">
        <v>26888</v>
      </c>
      <c r="U61" s="22">
        <v>5823</v>
      </c>
      <c r="V61" s="29"/>
      <c r="W61" s="29"/>
      <c r="X61" s="29"/>
      <c r="Y61" s="22"/>
    </row>
    <row r="62" spans="1:25" ht="13.5">
      <c r="A62" s="2" t="s">
        <v>203</v>
      </c>
      <c r="B62" s="29">
        <v>605</v>
      </c>
      <c r="C62" s="29">
        <v>533</v>
      </c>
      <c r="D62" s="29">
        <v>311</v>
      </c>
      <c r="E62" s="22">
        <v>92</v>
      </c>
      <c r="F62" s="29"/>
      <c r="G62" s="29"/>
      <c r="H62" s="29"/>
      <c r="I62" s="22"/>
      <c r="J62" s="29"/>
      <c r="K62" s="29"/>
      <c r="L62" s="29">
        <v>98</v>
      </c>
      <c r="M62" s="22">
        <v>298</v>
      </c>
      <c r="N62" s="29">
        <v>233</v>
      </c>
      <c r="O62" s="29">
        <v>244</v>
      </c>
      <c r="P62" s="29">
        <v>265</v>
      </c>
      <c r="Q62" s="22">
        <v>377</v>
      </c>
      <c r="R62" s="29"/>
      <c r="S62" s="29"/>
      <c r="T62" s="29"/>
      <c r="U62" s="22"/>
      <c r="V62" s="29"/>
      <c r="W62" s="29"/>
      <c r="X62" s="29"/>
      <c r="Y62" s="22"/>
    </row>
    <row r="63" spans="1:25" ht="13.5">
      <c r="A63" s="2" t="s">
        <v>208</v>
      </c>
      <c r="B63" s="29">
        <v>47745</v>
      </c>
      <c r="C63" s="29">
        <v>45979</v>
      </c>
      <c r="D63" s="29">
        <v>44213</v>
      </c>
      <c r="E63" s="22">
        <v>62553</v>
      </c>
      <c r="F63" s="29">
        <v>60763</v>
      </c>
      <c r="G63" s="29">
        <v>58463</v>
      </c>
      <c r="H63" s="29">
        <v>56560</v>
      </c>
      <c r="I63" s="22">
        <v>60274</v>
      </c>
      <c r="J63" s="29">
        <v>57753</v>
      </c>
      <c r="K63" s="29">
        <v>55233</v>
      </c>
      <c r="L63" s="29">
        <v>52713</v>
      </c>
      <c r="M63" s="22">
        <v>55863</v>
      </c>
      <c r="N63" s="29">
        <v>53205</v>
      </c>
      <c r="O63" s="29">
        <v>50547</v>
      </c>
      <c r="P63" s="29">
        <v>47890</v>
      </c>
      <c r="Q63" s="22">
        <v>45232</v>
      </c>
      <c r="R63" s="29">
        <v>42610</v>
      </c>
      <c r="S63" s="29">
        <v>39935</v>
      </c>
      <c r="T63" s="29">
        <v>37630</v>
      </c>
      <c r="U63" s="22">
        <v>35488</v>
      </c>
      <c r="V63" s="29">
        <v>33346</v>
      </c>
      <c r="W63" s="29">
        <v>31204</v>
      </c>
      <c r="X63" s="29">
        <v>29063</v>
      </c>
      <c r="Y63" s="22">
        <v>43736</v>
      </c>
    </row>
    <row r="64" spans="1:25" ht="13.5">
      <c r="A64" s="2" t="s">
        <v>210</v>
      </c>
      <c r="B64" s="29">
        <v>12574</v>
      </c>
      <c r="C64" s="29">
        <v>12328</v>
      </c>
      <c r="D64" s="29">
        <v>11381</v>
      </c>
      <c r="E64" s="22">
        <v>11214</v>
      </c>
      <c r="F64" s="29">
        <v>10792</v>
      </c>
      <c r="G64" s="29">
        <v>10580</v>
      </c>
      <c r="H64" s="29">
        <v>10367</v>
      </c>
      <c r="I64" s="22">
        <v>10147</v>
      </c>
      <c r="J64" s="29">
        <v>10187</v>
      </c>
      <c r="K64" s="29">
        <v>9994</v>
      </c>
      <c r="L64" s="29">
        <v>9795</v>
      </c>
      <c r="M64" s="22">
        <v>9600</v>
      </c>
      <c r="N64" s="29">
        <v>282884</v>
      </c>
      <c r="O64" s="29">
        <v>279068</v>
      </c>
      <c r="P64" s="29">
        <v>274544</v>
      </c>
      <c r="Q64" s="22">
        <v>270914</v>
      </c>
      <c r="R64" s="29">
        <v>268353</v>
      </c>
      <c r="S64" s="29">
        <v>263931</v>
      </c>
      <c r="T64" s="29">
        <v>260905</v>
      </c>
      <c r="U64" s="22">
        <v>255656</v>
      </c>
      <c r="V64" s="29">
        <v>253526</v>
      </c>
      <c r="W64" s="29">
        <v>256980</v>
      </c>
      <c r="X64" s="29">
        <v>255597</v>
      </c>
      <c r="Y64" s="22">
        <v>253521</v>
      </c>
    </row>
    <row r="65" spans="1:25" ht="13.5">
      <c r="A65" s="2" t="s">
        <v>84</v>
      </c>
      <c r="B65" s="29">
        <v>170058</v>
      </c>
      <c r="C65" s="29">
        <v>172572</v>
      </c>
      <c r="D65" s="29">
        <v>176440</v>
      </c>
      <c r="E65" s="22">
        <v>183030</v>
      </c>
      <c r="F65" s="29">
        <v>185686</v>
      </c>
      <c r="G65" s="29">
        <v>190846</v>
      </c>
      <c r="H65" s="29">
        <v>194523</v>
      </c>
      <c r="I65" s="22">
        <v>199465</v>
      </c>
      <c r="J65" s="29">
        <v>201618</v>
      </c>
      <c r="K65" s="29">
        <v>206183</v>
      </c>
      <c r="L65" s="29">
        <v>210334</v>
      </c>
      <c r="M65" s="22">
        <v>214097</v>
      </c>
      <c r="N65" s="29"/>
      <c r="O65" s="29"/>
      <c r="P65" s="29"/>
      <c r="Q65" s="22"/>
      <c r="R65" s="29"/>
      <c r="S65" s="29"/>
      <c r="T65" s="29"/>
      <c r="U65" s="22"/>
      <c r="V65" s="29"/>
      <c r="W65" s="29"/>
      <c r="X65" s="29"/>
      <c r="Y65" s="22"/>
    </row>
    <row r="66" spans="1:25" ht="13.5">
      <c r="A66" s="2" t="s">
        <v>151</v>
      </c>
      <c r="B66" s="29">
        <v>6184</v>
      </c>
      <c r="C66" s="29">
        <v>6124</v>
      </c>
      <c r="D66" s="29">
        <v>6124</v>
      </c>
      <c r="E66" s="22">
        <v>6017</v>
      </c>
      <c r="F66" s="29">
        <v>6007</v>
      </c>
      <c r="G66" s="29">
        <v>6074</v>
      </c>
      <c r="H66" s="29">
        <v>6074</v>
      </c>
      <c r="I66" s="22">
        <v>6074</v>
      </c>
      <c r="J66" s="29">
        <v>6157</v>
      </c>
      <c r="K66" s="29">
        <v>6041</v>
      </c>
      <c r="L66" s="29">
        <v>6041</v>
      </c>
      <c r="M66" s="22">
        <v>6041</v>
      </c>
      <c r="N66" s="29">
        <v>6091</v>
      </c>
      <c r="O66" s="29">
        <v>6031</v>
      </c>
      <c r="P66" s="29">
        <v>5731</v>
      </c>
      <c r="Q66" s="22">
        <v>5699</v>
      </c>
      <c r="R66" s="29">
        <v>5575</v>
      </c>
      <c r="S66" s="29">
        <v>5575</v>
      </c>
      <c r="T66" s="29">
        <v>5575</v>
      </c>
      <c r="U66" s="22">
        <v>2550</v>
      </c>
      <c r="V66" s="29">
        <v>2810</v>
      </c>
      <c r="W66" s="29">
        <v>2847</v>
      </c>
      <c r="X66" s="29">
        <v>3495</v>
      </c>
      <c r="Y66" s="22">
        <v>3150</v>
      </c>
    </row>
    <row r="67" spans="1:25" ht="13.5">
      <c r="A67" s="2" t="s">
        <v>214</v>
      </c>
      <c r="B67" s="29">
        <v>327246</v>
      </c>
      <c r="C67" s="29">
        <v>338653</v>
      </c>
      <c r="D67" s="29">
        <v>350191</v>
      </c>
      <c r="E67" s="22">
        <v>388795</v>
      </c>
      <c r="F67" s="29">
        <v>391699</v>
      </c>
      <c r="G67" s="29">
        <v>318880</v>
      </c>
      <c r="H67" s="29">
        <v>326952</v>
      </c>
      <c r="I67" s="22">
        <v>340971</v>
      </c>
      <c r="J67" s="29">
        <v>354381</v>
      </c>
      <c r="K67" s="29">
        <v>368946</v>
      </c>
      <c r="L67" s="29">
        <v>367143</v>
      </c>
      <c r="M67" s="22">
        <v>382015</v>
      </c>
      <c r="N67" s="29">
        <v>436814</v>
      </c>
      <c r="O67" s="29">
        <v>443894</v>
      </c>
      <c r="P67" s="29">
        <v>426800</v>
      </c>
      <c r="Q67" s="22">
        <v>440001</v>
      </c>
      <c r="R67" s="29">
        <v>432337</v>
      </c>
      <c r="S67" s="29">
        <v>448502</v>
      </c>
      <c r="T67" s="29">
        <v>464315</v>
      </c>
      <c r="U67" s="22">
        <v>470607</v>
      </c>
      <c r="V67" s="29">
        <v>493212</v>
      </c>
      <c r="W67" s="29">
        <v>534101</v>
      </c>
      <c r="X67" s="29">
        <v>483668</v>
      </c>
      <c r="Y67" s="22">
        <v>519391</v>
      </c>
    </row>
    <row r="68" spans="1:25" ht="14.25" thickBot="1">
      <c r="A68" s="5" t="s">
        <v>216</v>
      </c>
      <c r="B68" s="30">
        <v>3635129</v>
      </c>
      <c r="C68" s="30">
        <v>3095350</v>
      </c>
      <c r="D68" s="30">
        <v>3393180</v>
      </c>
      <c r="E68" s="23">
        <v>3466671</v>
      </c>
      <c r="F68" s="30">
        <v>3436444</v>
      </c>
      <c r="G68" s="30">
        <v>2869076</v>
      </c>
      <c r="H68" s="30">
        <v>3254348</v>
      </c>
      <c r="I68" s="23">
        <v>3514463</v>
      </c>
      <c r="J68" s="30">
        <v>3678752</v>
      </c>
      <c r="K68" s="30">
        <v>3084881</v>
      </c>
      <c r="L68" s="30">
        <v>3125871</v>
      </c>
      <c r="M68" s="23">
        <v>3000649</v>
      </c>
      <c r="N68" s="30">
        <v>3578270</v>
      </c>
      <c r="O68" s="30">
        <v>3358394</v>
      </c>
      <c r="P68" s="30">
        <v>3574552</v>
      </c>
      <c r="Q68" s="23">
        <v>3319454</v>
      </c>
      <c r="R68" s="30">
        <v>3720318</v>
      </c>
      <c r="S68" s="30">
        <v>3402786</v>
      </c>
      <c r="T68" s="30">
        <v>3303222</v>
      </c>
      <c r="U68" s="23">
        <v>2761117</v>
      </c>
      <c r="V68" s="30">
        <v>3046985</v>
      </c>
      <c r="W68" s="30">
        <v>2551499</v>
      </c>
      <c r="X68" s="30">
        <v>2796494</v>
      </c>
      <c r="Y68" s="23">
        <v>2615693</v>
      </c>
    </row>
    <row r="69" spans="1:25" ht="14.25" thickTop="1">
      <c r="A69" s="2" t="s">
        <v>85</v>
      </c>
      <c r="B69" s="29">
        <v>983350</v>
      </c>
      <c r="C69" s="29">
        <v>983350</v>
      </c>
      <c r="D69" s="29">
        <v>983350</v>
      </c>
      <c r="E69" s="22">
        <v>983350</v>
      </c>
      <c r="F69" s="29">
        <v>983350</v>
      </c>
      <c r="G69" s="29">
        <v>983350</v>
      </c>
      <c r="H69" s="29">
        <v>983350</v>
      </c>
      <c r="I69" s="22">
        <v>983350</v>
      </c>
      <c r="J69" s="29">
        <v>983350</v>
      </c>
      <c r="K69" s="29">
        <v>983350</v>
      </c>
      <c r="L69" s="29">
        <v>983350</v>
      </c>
      <c r="M69" s="22">
        <v>983350</v>
      </c>
      <c r="N69" s="29">
        <v>983350</v>
      </c>
      <c r="O69" s="29">
        <v>983350</v>
      </c>
      <c r="P69" s="29">
        <v>983350</v>
      </c>
      <c r="Q69" s="22">
        <v>983350</v>
      </c>
      <c r="R69" s="29">
        <v>983350</v>
      </c>
      <c r="S69" s="29">
        <v>983350</v>
      </c>
      <c r="T69" s="29">
        <v>983350</v>
      </c>
      <c r="U69" s="22">
        <v>983350</v>
      </c>
      <c r="V69" s="29">
        <v>983350</v>
      </c>
      <c r="W69" s="29">
        <v>983350</v>
      </c>
      <c r="X69" s="29">
        <v>983350</v>
      </c>
      <c r="Y69" s="22">
        <v>983350</v>
      </c>
    </row>
    <row r="70" spans="1:25" ht="13.5">
      <c r="A70" s="2" t="s">
        <v>220</v>
      </c>
      <c r="B70" s="29">
        <v>1015270</v>
      </c>
      <c r="C70" s="29">
        <v>1015270</v>
      </c>
      <c r="D70" s="29">
        <v>1015270</v>
      </c>
      <c r="E70" s="22">
        <v>1015270</v>
      </c>
      <c r="F70" s="29">
        <v>1015270</v>
      </c>
      <c r="G70" s="29">
        <v>1015270</v>
      </c>
      <c r="H70" s="29">
        <v>1015270</v>
      </c>
      <c r="I70" s="22">
        <v>1015270</v>
      </c>
      <c r="J70" s="29">
        <v>1015270</v>
      </c>
      <c r="K70" s="29">
        <v>1015270</v>
      </c>
      <c r="L70" s="29">
        <v>1015270</v>
      </c>
      <c r="M70" s="22">
        <v>1015270</v>
      </c>
      <c r="N70" s="29">
        <v>1015270</v>
      </c>
      <c r="O70" s="29">
        <v>1015270</v>
      </c>
      <c r="P70" s="29">
        <v>1015270</v>
      </c>
      <c r="Q70" s="22">
        <v>1015270</v>
      </c>
      <c r="R70" s="29">
        <v>1015270</v>
      </c>
      <c r="S70" s="29">
        <v>1015270</v>
      </c>
      <c r="T70" s="29">
        <v>1015270</v>
      </c>
      <c r="U70" s="22">
        <v>1015270</v>
      </c>
      <c r="V70" s="29">
        <v>1015270</v>
      </c>
      <c r="W70" s="29">
        <v>1015270</v>
      </c>
      <c r="X70" s="29">
        <v>1015270</v>
      </c>
      <c r="Y70" s="22">
        <v>1015270</v>
      </c>
    </row>
    <row r="71" spans="1:25" ht="13.5">
      <c r="A71" s="2" t="s">
        <v>225</v>
      </c>
      <c r="B71" s="29">
        <v>3848371</v>
      </c>
      <c r="C71" s="29">
        <v>3682626</v>
      </c>
      <c r="D71" s="29">
        <v>3557717</v>
      </c>
      <c r="E71" s="22">
        <v>3455032</v>
      </c>
      <c r="F71" s="29">
        <v>3269134</v>
      </c>
      <c r="G71" s="29">
        <v>3158805</v>
      </c>
      <c r="H71" s="29">
        <v>3070566</v>
      </c>
      <c r="I71" s="22">
        <v>3040900</v>
      </c>
      <c r="J71" s="29">
        <v>2984810</v>
      </c>
      <c r="K71" s="29">
        <v>2904946</v>
      </c>
      <c r="L71" s="29">
        <v>2771827</v>
      </c>
      <c r="M71" s="22">
        <v>2668466</v>
      </c>
      <c r="N71" s="29">
        <v>2498459</v>
      </c>
      <c r="O71" s="29">
        <v>2438645</v>
      </c>
      <c r="P71" s="29">
        <v>2289351</v>
      </c>
      <c r="Q71" s="22">
        <v>2239743</v>
      </c>
      <c r="R71" s="29">
        <v>2176663</v>
      </c>
      <c r="S71" s="29">
        <v>2153798</v>
      </c>
      <c r="T71" s="29">
        <v>2085950</v>
      </c>
      <c r="U71" s="22">
        <v>2031114</v>
      </c>
      <c r="V71" s="29">
        <v>2016855</v>
      </c>
      <c r="W71" s="29">
        <v>1973947</v>
      </c>
      <c r="X71" s="29">
        <v>1908507</v>
      </c>
      <c r="Y71" s="22">
        <v>1862117</v>
      </c>
    </row>
    <row r="72" spans="1:25" ht="13.5">
      <c r="A72" s="2" t="s">
        <v>226</v>
      </c>
      <c r="B72" s="29">
        <v>-98568</v>
      </c>
      <c r="C72" s="29">
        <v>-98547</v>
      </c>
      <c r="D72" s="29">
        <v>-98547</v>
      </c>
      <c r="E72" s="22">
        <v>-98502</v>
      </c>
      <c r="F72" s="29">
        <v>-98502</v>
      </c>
      <c r="G72" s="29">
        <v>-98502</v>
      </c>
      <c r="H72" s="29">
        <v>-98502</v>
      </c>
      <c r="I72" s="22">
        <v>-98502</v>
      </c>
      <c r="J72" s="29">
        <v>-98502</v>
      </c>
      <c r="K72" s="29">
        <v>-98502</v>
      </c>
      <c r="L72" s="29">
        <v>-98502</v>
      </c>
      <c r="M72" s="22">
        <v>-98502</v>
      </c>
      <c r="N72" s="29">
        <v>-98502</v>
      </c>
      <c r="O72" s="29">
        <v>-98502</v>
      </c>
      <c r="P72" s="29">
        <v>-98502</v>
      </c>
      <c r="Q72" s="22">
        <v>-27246</v>
      </c>
      <c r="R72" s="29">
        <v>-27246</v>
      </c>
      <c r="S72" s="29">
        <v>-27246</v>
      </c>
      <c r="T72" s="29">
        <v>-27246</v>
      </c>
      <c r="U72" s="22">
        <v>-2067</v>
      </c>
      <c r="V72" s="29">
        <v>-1832</v>
      </c>
      <c r="W72" s="29">
        <v>-1832</v>
      </c>
      <c r="X72" s="29">
        <v>-1761</v>
      </c>
      <c r="Y72" s="22">
        <v>-1448</v>
      </c>
    </row>
    <row r="73" spans="1:25" ht="13.5">
      <c r="A73" s="2" t="s">
        <v>86</v>
      </c>
      <c r="B73" s="29">
        <v>5748423</v>
      </c>
      <c r="C73" s="29">
        <v>5582699</v>
      </c>
      <c r="D73" s="29">
        <v>5457790</v>
      </c>
      <c r="E73" s="22">
        <v>5355149</v>
      </c>
      <c r="F73" s="29">
        <v>5169251</v>
      </c>
      <c r="G73" s="29">
        <v>5058922</v>
      </c>
      <c r="H73" s="29">
        <v>4970683</v>
      </c>
      <c r="I73" s="22">
        <v>4941017</v>
      </c>
      <c r="J73" s="29">
        <v>4884927</v>
      </c>
      <c r="K73" s="29">
        <v>4805063</v>
      </c>
      <c r="L73" s="29">
        <v>4671944</v>
      </c>
      <c r="M73" s="22">
        <v>4568583</v>
      </c>
      <c r="N73" s="29">
        <v>4398576</v>
      </c>
      <c r="O73" s="29">
        <v>4338762</v>
      </c>
      <c r="P73" s="29">
        <v>4189468</v>
      </c>
      <c r="Q73" s="22">
        <v>4211116</v>
      </c>
      <c r="R73" s="29">
        <v>4148037</v>
      </c>
      <c r="S73" s="29">
        <v>4125172</v>
      </c>
      <c r="T73" s="29">
        <v>4057324</v>
      </c>
      <c r="U73" s="22">
        <v>4027667</v>
      </c>
      <c r="V73" s="29">
        <v>4013643</v>
      </c>
      <c r="W73" s="29">
        <v>3970735</v>
      </c>
      <c r="X73" s="29">
        <v>3905366</v>
      </c>
      <c r="Y73" s="22">
        <v>3859288</v>
      </c>
    </row>
    <row r="74" spans="1:25" ht="13.5">
      <c r="A74" s="2" t="s">
        <v>228</v>
      </c>
      <c r="B74" s="29">
        <v>21478</v>
      </c>
      <c r="C74" s="29">
        <v>20229</v>
      </c>
      <c r="D74" s="29">
        <v>16295</v>
      </c>
      <c r="E74" s="22">
        <v>10808</v>
      </c>
      <c r="F74" s="29">
        <v>-1916</v>
      </c>
      <c r="G74" s="29">
        <v>-4921</v>
      </c>
      <c r="H74" s="29">
        <v>-23805</v>
      </c>
      <c r="I74" s="22">
        <v>-12747</v>
      </c>
      <c r="J74" s="29">
        <v>-10324</v>
      </c>
      <c r="K74" s="29">
        <v>-8816</v>
      </c>
      <c r="L74" s="29">
        <v>-5891</v>
      </c>
      <c r="M74" s="22">
        <v>-955</v>
      </c>
      <c r="N74" s="29">
        <v>-1837</v>
      </c>
      <c r="O74" s="29">
        <v>-2156</v>
      </c>
      <c r="P74" s="29">
        <v>-471</v>
      </c>
      <c r="Q74" s="22">
        <v>5389</v>
      </c>
      <c r="R74" s="29">
        <v>-2229</v>
      </c>
      <c r="S74" s="29">
        <v>6238</v>
      </c>
      <c r="T74" s="29">
        <v>-1896</v>
      </c>
      <c r="U74" s="22">
        <v>-9034</v>
      </c>
      <c r="V74" s="29">
        <v>-10389</v>
      </c>
      <c r="W74" s="29">
        <v>6118</v>
      </c>
      <c r="X74" s="29">
        <v>25887</v>
      </c>
      <c r="Y74" s="22">
        <v>24028</v>
      </c>
    </row>
    <row r="75" spans="1:25" ht="13.5">
      <c r="A75" s="2" t="s">
        <v>229</v>
      </c>
      <c r="B75" s="29">
        <v>21478</v>
      </c>
      <c r="C75" s="29">
        <v>20229</v>
      </c>
      <c r="D75" s="29">
        <v>16295</v>
      </c>
      <c r="E75" s="22">
        <v>10808</v>
      </c>
      <c r="F75" s="29">
        <v>-1916</v>
      </c>
      <c r="G75" s="29">
        <v>-4921</v>
      </c>
      <c r="H75" s="29">
        <v>-23805</v>
      </c>
      <c r="I75" s="22">
        <v>-12747</v>
      </c>
      <c r="J75" s="29">
        <v>-10324</v>
      </c>
      <c r="K75" s="29">
        <v>-8816</v>
      </c>
      <c r="L75" s="29">
        <v>-5891</v>
      </c>
      <c r="M75" s="22">
        <v>-955</v>
      </c>
      <c r="N75" s="29">
        <v>-1837</v>
      </c>
      <c r="O75" s="29">
        <v>-2156</v>
      </c>
      <c r="P75" s="29">
        <v>-471</v>
      </c>
      <c r="Q75" s="22">
        <v>5389</v>
      </c>
      <c r="R75" s="29">
        <v>-2229</v>
      </c>
      <c r="S75" s="29">
        <v>6238</v>
      </c>
      <c r="T75" s="29">
        <v>-1896</v>
      </c>
      <c r="U75" s="22">
        <v>-9034</v>
      </c>
      <c r="V75" s="29">
        <v>-10389</v>
      </c>
      <c r="W75" s="29">
        <v>6118</v>
      </c>
      <c r="X75" s="29">
        <v>25887</v>
      </c>
      <c r="Y75" s="22">
        <v>24028</v>
      </c>
    </row>
    <row r="76" spans="1:25" ht="13.5">
      <c r="A76" s="6" t="s">
        <v>231</v>
      </c>
      <c r="B76" s="29">
        <v>5769901</v>
      </c>
      <c r="C76" s="29">
        <v>5602928</v>
      </c>
      <c r="D76" s="29">
        <v>5474086</v>
      </c>
      <c r="E76" s="22">
        <v>5365957</v>
      </c>
      <c r="F76" s="29">
        <v>5167335</v>
      </c>
      <c r="G76" s="29">
        <v>5054001</v>
      </c>
      <c r="H76" s="29">
        <v>4946878</v>
      </c>
      <c r="I76" s="22">
        <v>4928270</v>
      </c>
      <c r="J76" s="29">
        <v>4874602</v>
      </c>
      <c r="K76" s="29">
        <v>4796247</v>
      </c>
      <c r="L76" s="29">
        <v>4666052</v>
      </c>
      <c r="M76" s="22">
        <v>4567627</v>
      </c>
      <c r="N76" s="29">
        <v>4396739</v>
      </c>
      <c r="O76" s="29">
        <v>4336606</v>
      </c>
      <c r="P76" s="29">
        <v>4188996</v>
      </c>
      <c r="Q76" s="22">
        <v>4216506</v>
      </c>
      <c r="R76" s="29">
        <v>4145808</v>
      </c>
      <c r="S76" s="29">
        <v>4131411</v>
      </c>
      <c r="T76" s="29">
        <v>4055427</v>
      </c>
      <c r="U76" s="22">
        <v>4018633</v>
      </c>
      <c r="V76" s="29">
        <v>4003253</v>
      </c>
      <c r="W76" s="29">
        <v>3976853</v>
      </c>
      <c r="X76" s="29">
        <v>3931254</v>
      </c>
      <c r="Y76" s="22">
        <v>3883316</v>
      </c>
    </row>
    <row r="77" spans="1:25" ht="14.25" thickBot="1">
      <c r="A77" s="7" t="s">
        <v>232</v>
      </c>
      <c r="B77" s="29">
        <v>9405031</v>
      </c>
      <c r="C77" s="29">
        <v>8698278</v>
      </c>
      <c r="D77" s="29">
        <v>8867267</v>
      </c>
      <c r="E77" s="22">
        <v>8832629</v>
      </c>
      <c r="F77" s="29">
        <v>8603780</v>
      </c>
      <c r="G77" s="29">
        <v>7923078</v>
      </c>
      <c r="H77" s="29">
        <v>8201226</v>
      </c>
      <c r="I77" s="22">
        <v>8442733</v>
      </c>
      <c r="J77" s="29">
        <v>8553355</v>
      </c>
      <c r="K77" s="29">
        <v>7881128</v>
      </c>
      <c r="L77" s="29">
        <v>7791923</v>
      </c>
      <c r="M77" s="22">
        <v>7568276</v>
      </c>
      <c r="N77" s="29">
        <v>7975009</v>
      </c>
      <c r="O77" s="29">
        <v>7695000</v>
      </c>
      <c r="P77" s="29">
        <v>7763549</v>
      </c>
      <c r="Q77" s="22">
        <v>7535960</v>
      </c>
      <c r="R77" s="29">
        <v>7866126</v>
      </c>
      <c r="S77" s="29">
        <v>7534197</v>
      </c>
      <c r="T77" s="29">
        <v>7358649</v>
      </c>
      <c r="U77" s="22">
        <v>6779750</v>
      </c>
      <c r="V77" s="29">
        <v>7050238</v>
      </c>
      <c r="W77" s="29">
        <v>6528353</v>
      </c>
      <c r="X77" s="29">
        <v>6727748</v>
      </c>
      <c r="Y77" s="22">
        <v>6499010</v>
      </c>
    </row>
    <row r="78" spans="1:25" ht="14.25" thickTop="1">
      <c r="A78" s="27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80" ht="13.5">
      <c r="A80" s="20" t="s">
        <v>237</v>
      </c>
    </row>
    <row r="81" ht="13.5">
      <c r="A81" s="20" t="s">
        <v>238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8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233</v>
      </c>
      <c r="B2" s="14">
        <v>9776</v>
      </c>
      <c r="C2" s="14"/>
      <c r="D2" s="14"/>
      <c r="E2" s="14"/>
      <c r="F2" s="14"/>
      <c r="G2" s="14"/>
    </row>
    <row r="3" spans="1:7" ht="14.25" thickBot="1">
      <c r="A3" s="11" t="s">
        <v>234</v>
      </c>
      <c r="B3" s="1" t="s">
        <v>235</v>
      </c>
      <c r="C3" s="1"/>
      <c r="D3" s="1"/>
      <c r="E3" s="1"/>
      <c r="F3" s="1"/>
      <c r="G3" s="1"/>
    </row>
    <row r="4" spans="1:7" ht="14.25" thickTop="1">
      <c r="A4" s="10" t="s">
        <v>119</v>
      </c>
      <c r="B4" s="15" t="str">
        <f>HYPERLINK("http://www.kabupro.jp/mark/20130625/S000DNQ2.htm","有価証券報告書")</f>
        <v>有価証券報告書</v>
      </c>
      <c r="C4" s="15" t="str">
        <f>HYPERLINK("http://www.kabupro.jp/mark/20130625/S000DNQ2.htm","有価証券報告書")</f>
        <v>有価証券報告書</v>
      </c>
      <c r="D4" s="15" t="str">
        <f>HYPERLINK("http://www.kabupro.jp/mark/20120628/S000B8DY.htm","有価証券報告書")</f>
        <v>有価証券報告書</v>
      </c>
      <c r="E4" s="15" t="str">
        <f>HYPERLINK("http://www.kabupro.jp/mark/20110624/S0008LZG.htm","有価証券報告書")</f>
        <v>有価証券報告書</v>
      </c>
      <c r="F4" s="15" t="str">
        <f>HYPERLINK("http://www.kabupro.jp/mark/20100625/S00062M7.htm","有価証券報告書")</f>
        <v>有価証券報告書</v>
      </c>
      <c r="G4" s="15" t="str">
        <f>HYPERLINK("http://www.kabupro.jp/mark/20090626/S0003GX7.htm","有価証券報告書")</f>
        <v>有価証券報告書</v>
      </c>
    </row>
    <row r="5" spans="1:7" ht="14.25" thickBot="1">
      <c r="A5" s="11" t="s">
        <v>120</v>
      </c>
      <c r="B5" s="1" t="s">
        <v>126</v>
      </c>
      <c r="C5" s="1" t="s">
        <v>126</v>
      </c>
      <c r="D5" s="1" t="s">
        <v>130</v>
      </c>
      <c r="E5" s="1" t="s">
        <v>132</v>
      </c>
      <c r="F5" s="1" t="s">
        <v>134</v>
      </c>
      <c r="G5" s="1" t="s">
        <v>136</v>
      </c>
    </row>
    <row r="6" spans="1:7" ht="15" thickBot="1" thickTop="1">
      <c r="A6" s="10" t="s">
        <v>121</v>
      </c>
      <c r="B6" s="18" t="s">
        <v>37</v>
      </c>
      <c r="C6" s="19"/>
      <c r="D6" s="19"/>
      <c r="E6" s="19"/>
      <c r="F6" s="19"/>
      <c r="G6" s="19"/>
    </row>
    <row r="7" spans="1:7" ht="14.25" thickTop="1">
      <c r="A7" s="12" t="s">
        <v>122</v>
      </c>
      <c r="B7" s="16" t="s">
        <v>127</v>
      </c>
      <c r="C7" s="16" t="s">
        <v>127</v>
      </c>
      <c r="D7" s="16" t="s">
        <v>127</v>
      </c>
      <c r="E7" s="16" t="s">
        <v>127</v>
      </c>
      <c r="F7" s="16" t="s">
        <v>127</v>
      </c>
      <c r="G7" s="16" t="s">
        <v>127</v>
      </c>
    </row>
    <row r="8" spans="1:7" ht="13.5">
      <c r="A8" s="13" t="s">
        <v>123</v>
      </c>
      <c r="B8" s="17" t="s">
        <v>239</v>
      </c>
      <c r="C8" s="17" t="s">
        <v>240</v>
      </c>
      <c r="D8" s="17" t="s">
        <v>241</v>
      </c>
      <c r="E8" s="17" t="s">
        <v>242</v>
      </c>
      <c r="F8" s="17" t="s">
        <v>243</v>
      </c>
      <c r="G8" s="17" t="s">
        <v>244</v>
      </c>
    </row>
    <row r="9" spans="1:7" ht="13.5">
      <c r="A9" s="13" t="s">
        <v>124</v>
      </c>
      <c r="B9" s="17" t="s">
        <v>128</v>
      </c>
      <c r="C9" s="17" t="s">
        <v>129</v>
      </c>
      <c r="D9" s="17" t="s">
        <v>131</v>
      </c>
      <c r="E9" s="17" t="s">
        <v>133</v>
      </c>
      <c r="F9" s="17" t="s">
        <v>135</v>
      </c>
      <c r="G9" s="17" t="s">
        <v>137</v>
      </c>
    </row>
    <row r="10" spans="1:7" ht="14.25" thickBot="1">
      <c r="A10" s="13" t="s">
        <v>125</v>
      </c>
      <c r="B10" s="17" t="s">
        <v>139</v>
      </c>
      <c r="C10" s="17" t="s">
        <v>139</v>
      </c>
      <c r="D10" s="17" t="s">
        <v>139</v>
      </c>
      <c r="E10" s="17" t="s">
        <v>139</v>
      </c>
      <c r="F10" s="17" t="s">
        <v>139</v>
      </c>
      <c r="G10" s="17" t="s">
        <v>139</v>
      </c>
    </row>
    <row r="11" spans="1:7" ht="14.25" thickTop="1">
      <c r="A11" s="26" t="s">
        <v>245</v>
      </c>
      <c r="B11" s="21">
        <v>4872546</v>
      </c>
      <c r="C11" s="21">
        <v>4844871</v>
      </c>
      <c r="D11" s="21">
        <v>4652053</v>
      </c>
      <c r="E11" s="21">
        <v>4308615</v>
      </c>
      <c r="F11" s="21">
        <v>4284601</v>
      </c>
      <c r="G11" s="21">
        <v>4228835</v>
      </c>
    </row>
    <row r="12" spans="1:7" ht="13.5">
      <c r="A12" s="6" t="s">
        <v>246</v>
      </c>
      <c r="B12" s="22">
        <v>9586400</v>
      </c>
      <c r="C12" s="22">
        <v>9393748</v>
      </c>
      <c r="D12" s="22">
        <v>8921502</v>
      </c>
      <c r="E12" s="22">
        <v>8872298</v>
      </c>
      <c r="F12" s="22">
        <v>8111413</v>
      </c>
      <c r="G12" s="22">
        <v>7581913</v>
      </c>
    </row>
    <row r="13" spans="1:7" ht="13.5">
      <c r="A13" s="6" t="s">
        <v>247</v>
      </c>
      <c r="B13" s="22">
        <v>77947</v>
      </c>
      <c r="C13" s="22">
        <v>60684</v>
      </c>
      <c r="D13" s="22">
        <v>54705</v>
      </c>
      <c r="E13" s="22">
        <v>44261</v>
      </c>
      <c r="F13" s="22">
        <v>45473</v>
      </c>
      <c r="G13" s="22">
        <v>52812</v>
      </c>
    </row>
    <row r="14" spans="1:7" ht="13.5">
      <c r="A14" s="6" t="s">
        <v>248</v>
      </c>
      <c r="B14" s="22">
        <v>14536895</v>
      </c>
      <c r="C14" s="22">
        <v>14299305</v>
      </c>
      <c r="D14" s="22">
        <v>13628261</v>
      </c>
      <c r="E14" s="22">
        <v>13225175</v>
      </c>
      <c r="F14" s="22">
        <v>12441488</v>
      </c>
      <c r="G14" s="22">
        <v>11863562</v>
      </c>
    </row>
    <row r="15" spans="1:7" ht="13.5">
      <c r="A15" s="6" t="s">
        <v>249</v>
      </c>
      <c r="B15" s="22">
        <v>3531601</v>
      </c>
      <c r="C15" s="22">
        <v>3390751</v>
      </c>
      <c r="D15" s="22">
        <v>3287571</v>
      </c>
      <c r="E15" s="22">
        <v>3047392</v>
      </c>
      <c r="F15" s="22">
        <v>2928470</v>
      </c>
      <c r="G15" s="22">
        <v>2921504</v>
      </c>
    </row>
    <row r="16" spans="1:7" ht="13.5">
      <c r="A16" s="2" t="s">
        <v>250</v>
      </c>
      <c r="B16" s="22">
        <v>334785</v>
      </c>
      <c r="C16" s="22">
        <v>502484</v>
      </c>
      <c r="D16" s="22">
        <v>400839</v>
      </c>
      <c r="E16" s="22">
        <v>416108</v>
      </c>
      <c r="F16" s="22">
        <v>328069</v>
      </c>
      <c r="G16" s="22">
        <v>354482</v>
      </c>
    </row>
    <row r="17" spans="1:7" ht="13.5">
      <c r="A17" s="2" t="s">
        <v>251</v>
      </c>
      <c r="B17" s="22">
        <v>6606091</v>
      </c>
      <c r="C17" s="22">
        <v>6209466</v>
      </c>
      <c r="D17" s="22">
        <v>6088518</v>
      </c>
      <c r="E17" s="22">
        <v>6045730</v>
      </c>
      <c r="F17" s="22">
        <v>5567774</v>
      </c>
      <c r="G17" s="22">
        <v>5076902</v>
      </c>
    </row>
    <row r="18" spans="1:7" ht="13.5">
      <c r="A18" s="2" t="s">
        <v>252</v>
      </c>
      <c r="B18" s="22">
        <v>6940876</v>
      </c>
      <c r="C18" s="22">
        <v>6711951</v>
      </c>
      <c r="D18" s="22">
        <v>6489357</v>
      </c>
      <c r="E18" s="22">
        <v>6461839</v>
      </c>
      <c r="F18" s="22">
        <v>5895844</v>
      </c>
      <c r="G18" s="22">
        <v>5431384</v>
      </c>
    </row>
    <row r="19" spans="1:7" ht="13.5">
      <c r="A19" s="2" t="s">
        <v>253</v>
      </c>
      <c r="B19" s="22">
        <v>422703</v>
      </c>
      <c r="C19" s="22">
        <v>334785</v>
      </c>
      <c r="D19" s="22">
        <v>502484</v>
      </c>
      <c r="E19" s="22">
        <v>400839</v>
      </c>
      <c r="F19" s="22">
        <v>416108</v>
      </c>
      <c r="G19" s="22">
        <v>328069</v>
      </c>
    </row>
    <row r="20" spans="1:7" ht="13.5">
      <c r="A20" s="2" t="s">
        <v>254</v>
      </c>
      <c r="B20" s="22">
        <v>6518173</v>
      </c>
      <c r="C20" s="22">
        <v>6377166</v>
      </c>
      <c r="D20" s="22">
        <v>5986873</v>
      </c>
      <c r="E20" s="22">
        <v>6061000</v>
      </c>
      <c r="F20" s="22">
        <v>5479735</v>
      </c>
      <c r="G20" s="22">
        <v>5103315</v>
      </c>
    </row>
    <row r="21" spans="1:7" ht="13.5">
      <c r="A21" s="6" t="s">
        <v>255</v>
      </c>
      <c r="B21" s="22">
        <v>14125</v>
      </c>
      <c r="C21" s="22">
        <v>10486</v>
      </c>
      <c r="D21" s="22">
        <v>8794</v>
      </c>
      <c r="E21" s="22">
        <v>10423</v>
      </c>
      <c r="F21" s="22">
        <v>8093</v>
      </c>
      <c r="G21" s="22">
        <v>16246</v>
      </c>
    </row>
    <row r="22" spans="1:7" ht="13.5">
      <c r="A22" s="6" t="s">
        <v>256</v>
      </c>
      <c r="B22" s="22">
        <v>10063900</v>
      </c>
      <c r="C22" s="22">
        <v>9778403</v>
      </c>
      <c r="D22" s="22">
        <v>9283239</v>
      </c>
      <c r="E22" s="22">
        <v>9118815</v>
      </c>
      <c r="F22" s="22">
        <v>8416298</v>
      </c>
      <c r="G22" s="22">
        <v>8041066</v>
      </c>
    </row>
    <row r="23" spans="1:7" ht="13.5">
      <c r="A23" s="7" t="s">
        <v>257</v>
      </c>
      <c r="B23" s="22">
        <v>4472994</v>
      </c>
      <c r="C23" s="22">
        <v>4520901</v>
      </c>
      <c r="D23" s="22">
        <v>4345022</v>
      </c>
      <c r="E23" s="22">
        <v>4106359</v>
      </c>
      <c r="F23" s="22">
        <v>4025189</v>
      </c>
      <c r="G23" s="22">
        <v>3822496</v>
      </c>
    </row>
    <row r="24" spans="1:7" ht="13.5">
      <c r="A24" s="6" t="s">
        <v>258</v>
      </c>
      <c r="B24" s="22"/>
      <c r="C24" s="22"/>
      <c r="D24" s="22"/>
      <c r="E24" s="22"/>
      <c r="F24" s="22">
        <v>20464</v>
      </c>
      <c r="G24" s="22">
        <v>114227</v>
      </c>
    </row>
    <row r="25" spans="1:7" ht="13.5">
      <c r="A25" s="6" t="s">
        <v>259</v>
      </c>
      <c r="B25" s="22">
        <v>7743</v>
      </c>
      <c r="C25" s="22">
        <v>7057</v>
      </c>
      <c r="D25" s="22">
        <v>7266</v>
      </c>
      <c r="E25" s="22">
        <v>8494</v>
      </c>
      <c r="F25" s="22">
        <v>7405</v>
      </c>
      <c r="G25" s="22">
        <v>6058</v>
      </c>
    </row>
    <row r="26" spans="1:7" ht="13.5">
      <c r="A26" s="6" t="s">
        <v>260</v>
      </c>
      <c r="B26" s="22">
        <v>34175</v>
      </c>
      <c r="C26" s="22">
        <v>31581</v>
      </c>
      <c r="D26" s="22">
        <v>28912</v>
      </c>
      <c r="E26" s="22">
        <v>27349</v>
      </c>
      <c r="F26" s="22">
        <v>24025</v>
      </c>
      <c r="G26" s="22">
        <v>24072</v>
      </c>
    </row>
    <row r="27" spans="1:7" ht="13.5">
      <c r="A27" s="6" t="s">
        <v>261</v>
      </c>
      <c r="B27" s="22">
        <v>453</v>
      </c>
      <c r="C27" s="22">
        <v>441</v>
      </c>
      <c r="D27" s="22">
        <v>403</v>
      </c>
      <c r="E27" s="22">
        <v>441</v>
      </c>
      <c r="F27" s="22">
        <v>1148</v>
      </c>
      <c r="G27" s="22">
        <v>2492</v>
      </c>
    </row>
    <row r="28" spans="1:7" ht="13.5">
      <c r="A28" s="6" t="s">
        <v>262</v>
      </c>
      <c r="B28" s="22">
        <v>81402</v>
      </c>
      <c r="C28" s="22">
        <v>99700</v>
      </c>
      <c r="D28" s="22">
        <v>104700</v>
      </c>
      <c r="E28" s="22">
        <v>103200</v>
      </c>
      <c r="F28" s="22">
        <v>93300</v>
      </c>
      <c r="G28" s="22">
        <v>100800</v>
      </c>
    </row>
    <row r="29" spans="1:7" ht="13.5">
      <c r="A29" s="6" t="s">
        <v>263</v>
      </c>
      <c r="B29" s="22"/>
      <c r="C29" s="22"/>
      <c r="D29" s="22"/>
      <c r="E29" s="22"/>
      <c r="F29" s="22">
        <v>7500</v>
      </c>
      <c r="G29" s="22"/>
    </row>
    <row r="30" spans="1:7" ht="13.5">
      <c r="A30" s="6" t="s">
        <v>264</v>
      </c>
      <c r="B30" s="22">
        <v>1856954</v>
      </c>
      <c r="C30" s="22">
        <v>1851418</v>
      </c>
      <c r="D30" s="22">
        <v>1826106</v>
      </c>
      <c r="E30" s="22">
        <v>1832946</v>
      </c>
      <c r="F30" s="22">
        <v>1750969</v>
      </c>
      <c r="G30" s="22">
        <v>1702993</v>
      </c>
    </row>
    <row r="31" spans="1:7" ht="13.5">
      <c r="A31" s="6" t="s">
        <v>265</v>
      </c>
      <c r="B31" s="22">
        <v>78553</v>
      </c>
      <c r="C31" s="22">
        <v>73556</v>
      </c>
      <c r="D31" s="22">
        <v>37002</v>
      </c>
      <c r="E31" s="22">
        <v>40876</v>
      </c>
      <c r="F31" s="22">
        <v>33943</v>
      </c>
      <c r="G31" s="22">
        <v>37895</v>
      </c>
    </row>
    <row r="32" spans="1:7" ht="13.5">
      <c r="A32" s="6" t="s">
        <v>266</v>
      </c>
      <c r="B32" s="22">
        <v>6958</v>
      </c>
      <c r="C32" s="22">
        <v>8736</v>
      </c>
      <c r="D32" s="22">
        <v>9149</v>
      </c>
      <c r="E32" s="22">
        <v>9003</v>
      </c>
      <c r="F32" s="22">
        <v>8883</v>
      </c>
      <c r="G32" s="22">
        <v>9748</v>
      </c>
    </row>
    <row r="33" spans="1:7" ht="13.5">
      <c r="A33" s="6" t="s">
        <v>267</v>
      </c>
      <c r="B33" s="22">
        <v>68999</v>
      </c>
      <c r="C33" s="22">
        <v>68637</v>
      </c>
      <c r="D33" s="22">
        <v>78134</v>
      </c>
      <c r="E33" s="22">
        <v>78677</v>
      </c>
      <c r="F33" s="22">
        <v>69946</v>
      </c>
      <c r="G33" s="22">
        <v>72278</v>
      </c>
    </row>
    <row r="34" spans="1:7" ht="13.5">
      <c r="A34" s="6" t="s">
        <v>268</v>
      </c>
      <c r="B34" s="22">
        <v>255577</v>
      </c>
      <c r="C34" s="22">
        <v>245930</v>
      </c>
      <c r="D34" s="22">
        <v>239403</v>
      </c>
      <c r="E34" s="22">
        <v>207718</v>
      </c>
      <c r="F34" s="22">
        <v>205051</v>
      </c>
      <c r="G34" s="22">
        <v>199721</v>
      </c>
    </row>
    <row r="35" spans="1:7" ht="13.5">
      <c r="A35" s="6" t="s">
        <v>269</v>
      </c>
      <c r="B35" s="22">
        <v>33962</v>
      </c>
      <c r="C35" s="22">
        <v>43458</v>
      </c>
      <c r="D35" s="22">
        <v>30038</v>
      </c>
      <c r="E35" s="22">
        <v>26563</v>
      </c>
      <c r="F35" s="22">
        <v>38663</v>
      </c>
      <c r="G35" s="22">
        <v>23872</v>
      </c>
    </row>
    <row r="36" spans="1:7" ht="13.5">
      <c r="A36" s="6" t="s">
        <v>270</v>
      </c>
      <c r="B36" s="22">
        <v>24806</v>
      </c>
      <c r="C36" s="22">
        <v>32653</v>
      </c>
      <c r="D36" s="22">
        <v>36747</v>
      </c>
      <c r="E36" s="22">
        <v>42737</v>
      </c>
      <c r="F36" s="22">
        <v>59565</v>
      </c>
      <c r="G36" s="22">
        <v>54301</v>
      </c>
    </row>
    <row r="37" spans="1:7" ht="13.5">
      <c r="A37" s="6" t="s">
        <v>271</v>
      </c>
      <c r="B37" s="22">
        <v>57819</v>
      </c>
      <c r="C37" s="22">
        <v>67669</v>
      </c>
      <c r="D37" s="22">
        <v>66098</v>
      </c>
      <c r="E37" s="22">
        <v>58688</v>
      </c>
      <c r="F37" s="22">
        <v>61017</v>
      </c>
      <c r="G37" s="22">
        <v>61092</v>
      </c>
    </row>
    <row r="38" spans="1:7" ht="13.5">
      <c r="A38" s="6" t="s">
        <v>272</v>
      </c>
      <c r="B38" s="22">
        <v>246580</v>
      </c>
      <c r="C38" s="22">
        <v>255801</v>
      </c>
      <c r="D38" s="22">
        <v>264440</v>
      </c>
      <c r="E38" s="22">
        <v>263022</v>
      </c>
      <c r="F38" s="22">
        <v>250287</v>
      </c>
      <c r="G38" s="22">
        <v>251997</v>
      </c>
    </row>
    <row r="39" spans="1:7" ht="13.5">
      <c r="A39" s="6" t="s">
        <v>273</v>
      </c>
      <c r="B39" s="22">
        <v>222504</v>
      </c>
      <c r="C39" s="22">
        <v>219413</v>
      </c>
      <c r="D39" s="22">
        <v>217967</v>
      </c>
      <c r="E39" s="22">
        <v>227105</v>
      </c>
      <c r="F39" s="22">
        <v>239602</v>
      </c>
      <c r="G39" s="22">
        <v>231566</v>
      </c>
    </row>
    <row r="40" spans="1:7" ht="13.5">
      <c r="A40" s="6" t="s">
        <v>274</v>
      </c>
      <c r="B40" s="22">
        <v>270455</v>
      </c>
      <c r="C40" s="22">
        <v>259002</v>
      </c>
      <c r="D40" s="22">
        <v>250170</v>
      </c>
      <c r="E40" s="22">
        <v>243971</v>
      </c>
      <c r="F40" s="22">
        <v>229917</v>
      </c>
      <c r="G40" s="22">
        <v>216023</v>
      </c>
    </row>
    <row r="41" spans="1:7" ht="13.5">
      <c r="A41" s="6" t="s">
        <v>275</v>
      </c>
      <c r="B41" s="22">
        <v>140393</v>
      </c>
      <c r="C41" s="22">
        <v>149304</v>
      </c>
      <c r="D41" s="22">
        <v>180211</v>
      </c>
      <c r="E41" s="22">
        <v>161731</v>
      </c>
      <c r="F41" s="22">
        <v>123830</v>
      </c>
      <c r="G41" s="22">
        <v>127008</v>
      </c>
    </row>
    <row r="42" spans="1:7" ht="13.5">
      <c r="A42" s="6" t="s">
        <v>172</v>
      </c>
      <c r="B42" s="22">
        <v>392054</v>
      </c>
      <c r="C42" s="22">
        <v>397648</v>
      </c>
      <c r="D42" s="22">
        <v>380248</v>
      </c>
      <c r="E42" s="22">
        <v>354277</v>
      </c>
      <c r="F42" s="22">
        <v>369877</v>
      </c>
      <c r="G42" s="22">
        <v>343118</v>
      </c>
    </row>
    <row r="43" spans="1:7" ht="13.5">
      <c r="A43" s="6" t="s">
        <v>277</v>
      </c>
      <c r="B43" s="22">
        <v>3779394</v>
      </c>
      <c r="C43" s="22">
        <v>3812010</v>
      </c>
      <c r="D43" s="22">
        <v>3757002</v>
      </c>
      <c r="E43" s="22">
        <v>3686807</v>
      </c>
      <c r="F43" s="22">
        <v>3595401</v>
      </c>
      <c r="G43" s="22">
        <v>3579266</v>
      </c>
    </row>
    <row r="44" spans="1:7" ht="14.25" thickBot="1">
      <c r="A44" s="25" t="s">
        <v>278</v>
      </c>
      <c r="B44" s="23">
        <v>693599</v>
      </c>
      <c r="C44" s="23">
        <v>708890</v>
      </c>
      <c r="D44" s="23">
        <v>588019</v>
      </c>
      <c r="E44" s="23">
        <v>419552</v>
      </c>
      <c r="F44" s="23">
        <v>429788</v>
      </c>
      <c r="G44" s="23">
        <v>243229</v>
      </c>
    </row>
    <row r="45" spans="1:7" ht="14.25" thickTop="1">
      <c r="A45" s="6" t="s">
        <v>279</v>
      </c>
      <c r="B45" s="22">
        <v>1863</v>
      </c>
      <c r="C45" s="22">
        <v>2032</v>
      </c>
      <c r="D45" s="22">
        <v>2254</v>
      </c>
      <c r="E45" s="22">
        <v>3323</v>
      </c>
      <c r="F45" s="22">
        <v>4043</v>
      </c>
      <c r="G45" s="22">
        <v>3948</v>
      </c>
    </row>
    <row r="46" spans="1:7" ht="13.5">
      <c r="A46" s="6" t="s">
        <v>281</v>
      </c>
      <c r="B46" s="22">
        <v>3935</v>
      </c>
      <c r="C46" s="22">
        <v>4268</v>
      </c>
      <c r="D46" s="22">
        <v>4061</v>
      </c>
      <c r="E46" s="22">
        <v>1641</v>
      </c>
      <c r="F46" s="22">
        <v>2779</v>
      </c>
      <c r="G46" s="22">
        <v>4458</v>
      </c>
    </row>
    <row r="47" spans="1:7" ht="13.5">
      <c r="A47" s="6" t="s">
        <v>282</v>
      </c>
      <c r="B47" s="22">
        <v>32389</v>
      </c>
      <c r="C47" s="22">
        <v>43255</v>
      </c>
      <c r="D47" s="22">
        <v>38558</v>
      </c>
      <c r="E47" s="22">
        <v>38864</v>
      </c>
      <c r="F47" s="22">
        <v>43388</v>
      </c>
      <c r="G47" s="22">
        <v>43147</v>
      </c>
    </row>
    <row r="48" spans="1:7" ht="13.5">
      <c r="A48" s="6" t="s">
        <v>283</v>
      </c>
      <c r="B48" s="22">
        <v>4082</v>
      </c>
      <c r="C48" s="22">
        <v>2899</v>
      </c>
      <c r="D48" s="22">
        <v>11952</v>
      </c>
      <c r="E48" s="22"/>
      <c r="F48" s="22"/>
      <c r="G48" s="22"/>
    </row>
    <row r="49" spans="1:7" ht="13.5">
      <c r="A49" s="6" t="s">
        <v>284</v>
      </c>
      <c r="B49" s="22"/>
      <c r="C49" s="22"/>
      <c r="D49" s="22">
        <v>14500</v>
      </c>
      <c r="E49" s="22"/>
      <c r="F49" s="22"/>
      <c r="G49" s="22"/>
    </row>
    <row r="50" spans="1:7" ht="13.5">
      <c r="A50" s="6" t="s">
        <v>285</v>
      </c>
      <c r="B50" s="22">
        <v>12769</v>
      </c>
      <c r="C50" s="22">
        <v>10188</v>
      </c>
      <c r="D50" s="22">
        <v>9852</v>
      </c>
      <c r="E50" s="22">
        <v>9363</v>
      </c>
      <c r="F50" s="22">
        <v>9344</v>
      </c>
      <c r="G50" s="22"/>
    </row>
    <row r="51" spans="1:7" ht="13.5">
      <c r="A51" s="6" t="s">
        <v>286</v>
      </c>
      <c r="B51" s="22">
        <v>18057</v>
      </c>
      <c r="C51" s="22">
        <v>6417</v>
      </c>
      <c r="D51" s="22"/>
      <c r="E51" s="22"/>
      <c r="F51" s="22"/>
      <c r="G51" s="22"/>
    </row>
    <row r="52" spans="1:7" ht="13.5">
      <c r="A52" s="6" t="s">
        <v>151</v>
      </c>
      <c r="B52" s="22">
        <v>14262</v>
      </c>
      <c r="C52" s="22">
        <v>19859</v>
      </c>
      <c r="D52" s="22">
        <v>13946</v>
      </c>
      <c r="E52" s="22">
        <v>17096</v>
      </c>
      <c r="F52" s="22">
        <v>20043</v>
      </c>
      <c r="G52" s="22">
        <v>51177</v>
      </c>
    </row>
    <row r="53" spans="1:7" ht="13.5">
      <c r="A53" s="6" t="s">
        <v>287</v>
      </c>
      <c r="B53" s="22">
        <v>87358</v>
      </c>
      <c r="C53" s="22">
        <v>88921</v>
      </c>
      <c r="D53" s="22">
        <v>95125</v>
      </c>
      <c r="E53" s="22">
        <v>70289</v>
      </c>
      <c r="F53" s="22">
        <v>79598</v>
      </c>
      <c r="G53" s="22">
        <v>102731</v>
      </c>
    </row>
    <row r="54" spans="1:7" ht="13.5">
      <c r="A54" s="6" t="s">
        <v>288</v>
      </c>
      <c r="B54" s="22">
        <v>2795</v>
      </c>
      <c r="C54" s="22">
        <v>3703</v>
      </c>
      <c r="D54" s="22">
        <v>4447</v>
      </c>
      <c r="E54" s="22">
        <v>5403</v>
      </c>
      <c r="F54" s="22">
        <v>7393</v>
      </c>
      <c r="G54" s="22">
        <v>9015</v>
      </c>
    </row>
    <row r="55" spans="1:7" ht="13.5">
      <c r="A55" s="6" t="s">
        <v>289</v>
      </c>
      <c r="B55" s="22"/>
      <c r="C55" s="22"/>
      <c r="D55" s="22"/>
      <c r="E55" s="22"/>
      <c r="F55" s="22"/>
      <c r="G55" s="22">
        <v>380</v>
      </c>
    </row>
    <row r="56" spans="1:7" ht="13.5">
      <c r="A56" s="6" t="s">
        <v>290</v>
      </c>
      <c r="B56" s="22">
        <v>42824</v>
      </c>
      <c r="C56" s="22">
        <v>38985</v>
      </c>
      <c r="D56" s="22">
        <v>32554</v>
      </c>
      <c r="E56" s="22">
        <v>24503</v>
      </c>
      <c r="F56" s="22">
        <v>31199</v>
      </c>
      <c r="G56" s="22">
        <v>33772</v>
      </c>
    </row>
    <row r="57" spans="1:7" ht="13.5">
      <c r="A57" s="6" t="s">
        <v>291</v>
      </c>
      <c r="B57" s="22"/>
      <c r="C57" s="22"/>
      <c r="D57" s="22"/>
      <c r="E57" s="22"/>
      <c r="F57" s="22">
        <v>1750</v>
      </c>
      <c r="G57" s="22">
        <v>6746</v>
      </c>
    </row>
    <row r="58" spans="1:7" ht="13.5">
      <c r="A58" s="6" t="s">
        <v>172</v>
      </c>
      <c r="B58" s="22">
        <v>4071</v>
      </c>
      <c r="C58" s="22">
        <v>7216</v>
      </c>
      <c r="D58" s="22">
        <v>8908</v>
      </c>
      <c r="E58" s="22">
        <v>1753</v>
      </c>
      <c r="F58" s="22">
        <v>5233</v>
      </c>
      <c r="G58" s="22">
        <v>5866</v>
      </c>
    </row>
    <row r="59" spans="1:7" ht="13.5">
      <c r="A59" s="6" t="s">
        <v>292</v>
      </c>
      <c r="B59" s="22">
        <v>49691</v>
      </c>
      <c r="C59" s="22">
        <v>49906</v>
      </c>
      <c r="D59" s="22">
        <v>45910</v>
      </c>
      <c r="E59" s="22">
        <v>31660</v>
      </c>
      <c r="F59" s="22">
        <v>45576</v>
      </c>
      <c r="G59" s="22">
        <v>55781</v>
      </c>
    </row>
    <row r="60" spans="1:7" ht="14.25" thickBot="1">
      <c r="A60" s="25" t="s">
        <v>293</v>
      </c>
      <c r="B60" s="23">
        <v>731266</v>
      </c>
      <c r="C60" s="23">
        <v>747905</v>
      </c>
      <c r="D60" s="23">
        <v>637234</v>
      </c>
      <c r="E60" s="23">
        <v>458180</v>
      </c>
      <c r="F60" s="23">
        <v>463810</v>
      </c>
      <c r="G60" s="23">
        <v>290179</v>
      </c>
    </row>
    <row r="61" spans="1:7" ht="14.25" thickTop="1">
      <c r="A61" s="6" t="s">
        <v>294</v>
      </c>
      <c r="B61" s="22">
        <v>452</v>
      </c>
      <c r="C61" s="22">
        <v>4760</v>
      </c>
      <c r="D61" s="22">
        <v>142</v>
      </c>
      <c r="E61" s="22"/>
      <c r="F61" s="22">
        <v>1362</v>
      </c>
      <c r="G61" s="22"/>
    </row>
    <row r="62" spans="1:7" ht="13.5">
      <c r="A62" s="6" t="s">
        <v>295</v>
      </c>
      <c r="B62" s="22"/>
      <c r="C62" s="22">
        <v>731</v>
      </c>
      <c r="D62" s="22">
        <v>7358</v>
      </c>
      <c r="E62" s="22"/>
      <c r="F62" s="22"/>
      <c r="G62" s="22"/>
    </row>
    <row r="63" spans="1:7" ht="13.5">
      <c r="A63" s="6" t="s">
        <v>286</v>
      </c>
      <c r="B63" s="22"/>
      <c r="C63" s="22"/>
      <c r="D63" s="22">
        <v>44764</v>
      </c>
      <c r="E63" s="22">
        <v>15683</v>
      </c>
      <c r="F63" s="22"/>
      <c r="G63" s="22"/>
    </row>
    <row r="64" spans="1:7" ht="13.5">
      <c r="A64" s="6" t="s">
        <v>296</v>
      </c>
      <c r="B64" s="22"/>
      <c r="C64" s="22"/>
      <c r="D64" s="22">
        <v>62418</v>
      </c>
      <c r="E64" s="22"/>
      <c r="F64" s="22"/>
      <c r="G64" s="22"/>
    </row>
    <row r="65" spans="1:7" ht="13.5">
      <c r="A65" s="6" t="s">
        <v>297</v>
      </c>
      <c r="B65" s="22"/>
      <c r="C65" s="22">
        <v>5000</v>
      </c>
      <c r="D65" s="22">
        <v>25000</v>
      </c>
      <c r="E65" s="22"/>
      <c r="F65" s="22"/>
      <c r="G65" s="22"/>
    </row>
    <row r="66" spans="1:7" ht="13.5">
      <c r="A66" s="6" t="s">
        <v>298</v>
      </c>
      <c r="B66" s="22">
        <v>452</v>
      </c>
      <c r="C66" s="22">
        <v>10492</v>
      </c>
      <c r="D66" s="22">
        <v>195294</v>
      </c>
      <c r="E66" s="22">
        <v>15683</v>
      </c>
      <c r="F66" s="22">
        <v>12807</v>
      </c>
      <c r="G66" s="22"/>
    </row>
    <row r="67" spans="1:7" ht="13.5">
      <c r="A67" s="6" t="s">
        <v>299</v>
      </c>
      <c r="B67" s="22">
        <v>3016</v>
      </c>
      <c r="C67" s="22"/>
      <c r="D67" s="22">
        <v>268</v>
      </c>
      <c r="E67" s="22">
        <v>5054</v>
      </c>
      <c r="F67" s="22">
        <v>230</v>
      </c>
      <c r="G67" s="22">
        <v>14007</v>
      </c>
    </row>
    <row r="68" spans="1:7" ht="13.5">
      <c r="A68" s="6" t="s">
        <v>300</v>
      </c>
      <c r="B68" s="22">
        <v>1666</v>
      </c>
      <c r="C68" s="22">
        <v>6136</v>
      </c>
      <c r="D68" s="22">
        <v>4522</v>
      </c>
      <c r="E68" s="22">
        <v>10585</v>
      </c>
      <c r="F68" s="22">
        <v>3949</v>
      </c>
      <c r="G68" s="22">
        <v>2984</v>
      </c>
    </row>
    <row r="69" spans="1:7" ht="13.5">
      <c r="A69" s="6" t="s">
        <v>301</v>
      </c>
      <c r="B69" s="22">
        <v>22368</v>
      </c>
      <c r="C69" s="22"/>
      <c r="D69" s="22"/>
      <c r="E69" s="22"/>
      <c r="F69" s="22">
        <v>11451</v>
      </c>
      <c r="G69" s="22"/>
    </row>
    <row r="70" spans="1:7" ht="13.5">
      <c r="A70" s="6" t="s">
        <v>302</v>
      </c>
      <c r="B70" s="22"/>
      <c r="C70" s="22">
        <v>5800</v>
      </c>
      <c r="D70" s="22">
        <v>3951</v>
      </c>
      <c r="E70" s="22">
        <v>750</v>
      </c>
      <c r="F70" s="22">
        <v>454</v>
      </c>
      <c r="G70" s="22"/>
    </row>
    <row r="71" spans="1:7" ht="13.5">
      <c r="A71" s="6" t="s">
        <v>303</v>
      </c>
      <c r="B71" s="22"/>
      <c r="C71" s="22"/>
      <c r="D71" s="22"/>
      <c r="E71" s="22"/>
      <c r="F71" s="22"/>
      <c r="G71" s="22">
        <v>20000</v>
      </c>
    </row>
    <row r="72" spans="1:7" ht="13.5">
      <c r="A72" s="6" t="s">
        <v>304</v>
      </c>
      <c r="B72" s="22"/>
      <c r="C72" s="22"/>
      <c r="D72" s="22"/>
      <c r="E72" s="22"/>
      <c r="F72" s="22"/>
      <c r="G72" s="22">
        <v>22000</v>
      </c>
    </row>
    <row r="73" spans="1:7" ht="13.5">
      <c r="A73" s="6" t="s">
        <v>305</v>
      </c>
      <c r="B73" s="22"/>
      <c r="C73" s="22"/>
      <c r="D73" s="22"/>
      <c r="E73" s="22">
        <v>1000</v>
      </c>
      <c r="F73" s="22">
        <v>29000</v>
      </c>
      <c r="G73" s="22"/>
    </row>
    <row r="74" spans="1:7" ht="13.5">
      <c r="A74" s="6" t="s">
        <v>306</v>
      </c>
      <c r="B74" s="22"/>
      <c r="C74" s="22"/>
      <c r="D74" s="22"/>
      <c r="E74" s="22"/>
      <c r="F74" s="22">
        <v>2640</v>
      </c>
      <c r="G74" s="22"/>
    </row>
    <row r="75" spans="1:7" ht="13.5">
      <c r="A75" s="6" t="s">
        <v>307</v>
      </c>
      <c r="B75" s="22"/>
      <c r="C75" s="22">
        <v>5451</v>
      </c>
      <c r="D75" s="22">
        <v>5467</v>
      </c>
      <c r="E75" s="22"/>
      <c r="F75" s="22"/>
      <c r="G75" s="22"/>
    </row>
    <row r="76" spans="1:7" ht="13.5">
      <c r="A76" s="6" t="s">
        <v>308</v>
      </c>
      <c r="B76" s="22"/>
      <c r="C76" s="22">
        <v>17168</v>
      </c>
      <c r="D76" s="22"/>
      <c r="E76" s="22"/>
      <c r="F76" s="22"/>
      <c r="G76" s="22"/>
    </row>
    <row r="77" spans="1:7" ht="13.5">
      <c r="A77" s="6" t="s">
        <v>309</v>
      </c>
      <c r="B77" s="22"/>
      <c r="C77" s="22">
        <v>5530</v>
      </c>
      <c r="D77" s="22">
        <v>13325</v>
      </c>
      <c r="E77" s="22">
        <v>4178</v>
      </c>
      <c r="F77" s="22">
        <v>35221</v>
      </c>
      <c r="G77" s="22">
        <v>81576</v>
      </c>
    </row>
    <row r="78" spans="1:7" ht="13.5">
      <c r="A78" s="6" t="s">
        <v>310</v>
      </c>
      <c r="B78" s="22">
        <v>27051</v>
      </c>
      <c r="C78" s="22">
        <v>40088</v>
      </c>
      <c r="D78" s="22">
        <v>27534</v>
      </c>
      <c r="E78" s="22">
        <v>21568</v>
      </c>
      <c r="F78" s="22">
        <v>82948</v>
      </c>
      <c r="G78" s="22">
        <v>174555</v>
      </c>
    </row>
    <row r="79" spans="1:7" ht="13.5">
      <c r="A79" s="7" t="s">
        <v>311</v>
      </c>
      <c r="B79" s="22">
        <v>704668</v>
      </c>
      <c r="C79" s="22">
        <v>718310</v>
      </c>
      <c r="D79" s="22">
        <v>804994</v>
      </c>
      <c r="E79" s="22">
        <v>452295</v>
      </c>
      <c r="F79" s="22">
        <v>393669</v>
      </c>
      <c r="G79" s="22">
        <v>115623</v>
      </c>
    </row>
    <row r="80" spans="1:7" ht="13.5">
      <c r="A80" s="7" t="s">
        <v>32</v>
      </c>
      <c r="B80" s="22">
        <v>266554</v>
      </c>
      <c r="C80" s="22">
        <v>332493</v>
      </c>
      <c r="D80" s="22">
        <v>253869</v>
      </c>
      <c r="E80" s="22">
        <v>217199</v>
      </c>
      <c r="F80" s="22">
        <v>171365</v>
      </c>
      <c r="G80" s="22">
        <v>146178</v>
      </c>
    </row>
    <row r="81" spans="1:7" ht="13.5">
      <c r="A81" s="7" t="s">
        <v>33</v>
      </c>
      <c r="B81" s="22"/>
      <c r="C81" s="22"/>
      <c r="D81" s="22"/>
      <c r="E81" s="22"/>
      <c r="F81" s="22">
        <v>-1684</v>
      </c>
      <c r="G81" s="22">
        <v>-74867</v>
      </c>
    </row>
    <row r="82" spans="1:7" ht="13.5">
      <c r="A82" s="7" t="s">
        <v>34</v>
      </c>
      <c r="B82" s="22">
        <v>-2896</v>
      </c>
      <c r="C82" s="22">
        <v>4232</v>
      </c>
      <c r="D82" s="22">
        <v>95543</v>
      </c>
      <c r="E82" s="22">
        <v>8912</v>
      </c>
      <c r="F82" s="22">
        <v>43950</v>
      </c>
      <c r="G82" s="22">
        <v>-32993</v>
      </c>
    </row>
    <row r="83" spans="1:7" ht="13.5">
      <c r="A83" s="7" t="s">
        <v>35</v>
      </c>
      <c r="B83" s="22">
        <v>263658</v>
      </c>
      <c r="C83" s="22">
        <v>336725</v>
      </c>
      <c r="D83" s="22">
        <v>349412</v>
      </c>
      <c r="E83" s="22">
        <v>226111</v>
      </c>
      <c r="F83" s="22">
        <v>213632</v>
      </c>
      <c r="G83" s="22">
        <v>38317</v>
      </c>
    </row>
    <row r="84" spans="1:7" ht="14.25" thickBot="1">
      <c r="A84" s="7" t="s">
        <v>36</v>
      </c>
      <c r="B84" s="22">
        <v>441009</v>
      </c>
      <c r="C84" s="22">
        <v>381584</v>
      </c>
      <c r="D84" s="22">
        <v>455582</v>
      </c>
      <c r="E84" s="22">
        <v>226184</v>
      </c>
      <c r="F84" s="22">
        <v>180037</v>
      </c>
      <c r="G84" s="22">
        <v>77306</v>
      </c>
    </row>
    <row r="85" spans="1:7" ht="14.25" thickTop="1">
      <c r="A85" s="8"/>
      <c r="B85" s="24"/>
      <c r="C85" s="24"/>
      <c r="D85" s="24"/>
      <c r="E85" s="24"/>
      <c r="F85" s="24"/>
      <c r="G85" s="24"/>
    </row>
    <row r="87" ht="13.5">
      <c r="A87" s="20" t="s">
        <v>237</v>
      </c>
    </row>
    <row r="88" ht="13.5">
      <c r="A88" s="20" t="s">
        <v>238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0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233</v>
      </c>
      <c r="B2" s="14">
        <v>9776</v>
      </c>
      <c r="C2" s="14"/>
      <c r="D2" s="14"/>
      <c r="E2" s="14"/>
      <c r="F2" s="14"/>
      <c r="G2" s="14"/>
    </row>
    <row r="3" spans="1:7" ht="14.25" thickBot="1">
      <c r="A3" s="11" t="s">
        <v>234</v>
      </c>
      <c r="B3" s="1" t="s">
        <v>235</v>
      </c>
      <c r="C3" s="1"/>
      <c r="D3" s="1"/>
      <c r="E3" s="1"/>
      <c r="F3" s="1"/>
      <c r="G3" s="1"/>
    </row>
    <row r="4" spans="1:7" ht="14.25" thickTop="1">
      <c r="A4" s="10" t="s">
        <v>119</v>
      </c>
      <c r="B4" s="15" t="str">
        <f>HYPERLINK("http://www.kabupro.jp/mark/20130625/S000DNQ2.htm","有価証券報告書")</f>
        <v>有価証券報告書</v>
      </c>
      <c r="C4" s="15" t="str">
        <f>HYPERLINK("http://www.kabupro.jp/mark/20130625/S000DNQ2.htm","有価証券報告書")</f>
        <v>有価証券報告書</v>
      </c>
      <c r="D4" s="15" t="str">
        <f>HYPERLINK("http://www.kabupro.jp/mark/20120628/S000B8DY.htm","有価証券報告書")</f>
        <v>有価証券報告書</v>
      </c>
      <c r="E4" s="15" t="str">
        <f>HYPERLINK("http://www.kabupro.jp/mark/20110624/S0008LZG.htm","有価証券報告書")</f>
        <v>有価証券報告書</v>
      </c>
      <c r="F4" s="15" t="str">
        <f>HYPERLINK("http://www.kabupro.jp/mark/20100625/S00062M7.htm","有価証券報告書")</f>
        <v>有価証券報告書</v>
      </c>
      <c r="G4" s="15" t="str">
        <f>HYPERLINK("http://www.kabupro.jp/mark/20090626/S0003GX7.htm","有価証券報告書")</f>
        <v>有価証券報告書</v>
      </c>
    </row>
    <row r="5" spans="1:7" ht="14.25" thickBot="1">
      <c r="A5" s="11" t="s">
        <v>120</v>
      </c>
      <c r="B5" s="1" t="s">
        <v>126</v>
      </c>
      <c r="C5" s="1" t="s">
        <v>126</v>
      </c>
      <c r="D5" s="1" t="s">
        <v>130</v>
      </c>
      <c r="E5" s="1" t="s">
        <v>132</v>
      </c>
      <c r="F5" s="1" t="s">
        <v>134</v>
      </c>
      <c r="G5" s="1" t="s">
        <v>136</v>
      </c>
    </row>
    <row r="6" spans="1:7" ht="15" thickBot="1" thickTop="1">
      <c r="A6" s="10" t="s">
        <v>121</v>
      </c>
      <c r="B6" s="18" t="s">
        <v>236</v>
      </c>
      <c r="C6" s="19"/>
      <c r="D6" s="19"/>
      <c r="E6" s="19"/>
      <c r="F6" s="19"/>
      <c r="G6" s="19"/>
    </row>
    <row r="7" spans="1:7" ht="14.25" thickTop="1">
      <c r="A7" s="12" t="s">
        <v>122</v>
      </c>
      <c r="B7" s="16" t="s">
        <v>127</v>
      </c>
      <c r="C7" s="16" t="s">
        <v>127</v>
      </c>
      <c r="D7" s="16" t="s">
        <v>127</v>
      </c>
      <c r="E7" s="16" t="s">
        <v>127</v>
      </c>
      <c r="F7" s="16" t="s">
        <v>127</v>
      </c>
      <c r="G7" s="16" t="s">
        <v>127</v>
      </c>
    </row>
    <row r="8" spans="1:7" ht="13.5">
      <c r="A8" s="13" t="s">
        <v>123</v>
      </c>
      <c r="B8" s="17"/>
      <c r="C8" s="17"/>
      <c r="D8" s="17"/>
      <c r="E8" s="17"/>
      <c r="F8" s="17"/>
      <c r="G8" s="17"/>
    </row>
    <row r="9" spans="1:7" ht="13.5">
      <c r="A9" s="13" t="s">
        <v>124</v>
      </c>
      <c r="B9" s="17" t="s">
        <v>128</v>
      </c>
      <c r="C9" s="17" t="s">
        <v>129</v>
      </c>
      <c r="D9" s="17" t="s">
        <v>131</v>
      </c>
      <c r="E9" s="17" t="s">
        <v>133</v>
      </c>
      <c r="F9" s="17" t="s">
        <v>135</v>
      </c>
      <c r="G9" s="17" t="s">
        <v>137</v>
      </c>
    </row>
    <row r="10" spans="1:7" ht="14.25" thickBot="1">
      <c r="A10" s="13" t="s">
        <v>125</v>
      </c>
      <c r="B10" s="17" t="s">
        <v>139</v>
      </c>
      <c r="C10" s="17" t="s">
        <v>139</v>
      </c>
      <c r="D10" s="17" t="s">
        <v>139</v>
      </c>
      <c r="E10" s="17" t="s">
        <v>139</v>
      </c>
      <c r="F10" s="17" t="s">
        <v>139</v>
      </c>
      <c r="G10" s="17" t="s">
        <v>139</v>
      </c>
    </row>
    <row r="11" spans="1:7" ht="14.25" thickTop="1">
      <c r="A11" s="9" t="s">
        <v>138</v>
      </c>
      <c r="B11" s="21">
        <v>2261922</v>
      </c>
      <c r="C11" s="21">
        <v>2108630</v>
      </c>
      <c r="D11" s="21">
        <v>1476709</v>
      </c>
      <c r="E11" s="21">
        <v>1410501</v>
      </c>
      <c r="F11" s="21">
        <v>1577204</v>
      </c>
      <c r="G11" s="21">
        <v>1283243</v>
      </c>
    </row>
    <row r="12" spans="1:7" ht="13.5">
      <c r="A12" s="2" t="s">
        <v>140</v>
      </c>
      <c r="B12" s="22">
        <v>20470</v>
      </c>
      <c r="C12" s="22">
        <v>28857</v>
      </c>
      <c r="D12" s="22">
        <v>21510</v>
      </c>
      <c r="E12" s="22">
        <v>21301</v>
      </c>
      <c r="F12" s="22">
        <v>20491</v>
      </c>
      <c r="G12" s="22">
        <v>21256</v>
      </c>
    </row>
    <row r="13" spans="1:7" ht="13.5">
      <c r="A13" s="2" t="s">
        <v>141</v>
      </c>
      <c r="B13" s="22">
        <v>2242590</v>
      </c>
      <c r="C13" s="22">
        <v>2254437</v>
      </c>
      <c r="D13" s="22">
        <v>2140369</v>
      </c>
      <c r="E13" s="22">
        <v>2082132</v>
      </c>
      <c r="F13" s="22">
        <v>2005989</v>
      </c>
      <c r="G13" s="22">
        <v>2018317</v>
      </c>
    </row>
    <row r="14" spans="1:7" ht="13.5">
      <c r="A14" s="2" t="s">
        <v>142</v>
      </c>
      <c r="B14" s="22"/>
      <c r="C14" s="22"/>
      <c r="D14" s="22"/>
      <c r="E14" s="22"/>
      <c r="F14" s="22"/>
      <c r="G14" s="22">
        <v>328069</v>
      </c>
    </row>
    <row r="15" spans="1:7" ht="13.5">
      <c r="A15" s="2" t="s">
        <v>143</v>
      </c>
      <c r="B15" s="22">
        <v>422703</v>
      </c>
      <c r="C15" s="22">
        <v>334785</v>
      </c>
      <c r="D15" s="22">
        <v>502484</v>
      </c>
      <c r="E15" s="22">
        <v>400839</v>
      </c>
      <c r="F15" s="22">
        <v>416108</v>
      </c>
      <c r="G15" s="22"/>
    </row>
    <row r="16" spans="1:7" ht="13.5">
      <c r="A16" s="2" t="s">
        <v>144</v>
      </c>
      <c r="B16" s="22">
        <v>6497</v>
      </c>
      <c r="C16" s="22">
        <v>8703</v>
      </c>
      <c r="D16" s="22">
        <v>13818</v>
      </c>
      <c r="E16" s="22">
        <v>11653</v>
      </c>
      <c r="F16" s="22">
        <v>10772</v>
      </c>
      <c r="G16" s="22">
        <v>10836</v>
      </c>
    </row>
    <row r="17" spans="1:7" ht="13.5">
      <c r="A17" s="2" t="s">
        <v>145</v>
      </c>
      <c r="B17" s="22"/>
      <c r="C17" s="22"/>
      <c r="D17" s="22"/>
      <c r="E17" s="22"/>
      <c r="F17" s="22"/>
      <c r="G17" s="22">
        <v>11088</v>
      </c>
    </row>
    <row r="18" spans="1:7" ht="13.5">
      <c r="A18" s="2" t="s">
        <v>146</v>
      </c>
      <c r="B18" s="22"/>
      <c r="C18" s="22"/>
      <c r="D18" s="22"/>
      <c r="E18" s="22"/>
      <c r="F18" s="22"/>
      <c r="G18" s="22">
        <v>4003</v>
      </c>
    </row>
    <row r="19" spans="1:7" ht="13.5">
      <c r="A19" s="2" t="s">
        <v>147</v>
      </c>
      <c r="B19" s="22">
        <v>31573</v>
      </c>
      <c r="C19" s="22">
        <v>27273</v>
      </c>
      <c r="D19" s="22">
        <v>26209</v>
      </c>
      <c r="E19" s="22">
        <v>17562</v>
      </c>
      <c r="F19" s="22">
        <v>14023</v>
      </c>
      <c r="G19" s="22"/>
    </row>
    <row r="20" spans="1:7" ht="13.5">
      <c r="A20" s="2" t="s">
        <v>148</v>
      </c>
      <c r="B20" s="22">
        <v>44269</v>
      </c>
      <c r="C20" s="22">
        <v>41763</v>
      </c>
      <c r="D20" s="22">
        <v>39793</v>
      </c>
      <c r="E20" s="22">
        <v>37429</v>
      </c>
      <c r="F20" s="22">
        <v>36864</v>
      </c>
      <c r="G20" s="22">
        <v>38811</v>
      </c>
    </row>
    <row r="21" spans="1:7" ht="13.5">
      <c r="A21" s="2" t="s">
        <v>149</v>
      </c>
      <c r="B21" s="22">
        <v>71370</v>
      </c>
      <c r="C21" s="22">
        <v>82563</v>
      </c>
      <c r="D21" s="22">
        <v>54190</v>
      </c>
      <c r="E21" s="22">
        <v>84102</v>
      </c>
      <c r="F21" s="22">
        <v>55858</v>
      </c>
      <c r="G21" s="22">
        <v>100774</v>
      </c>
    </row>
    <row r="22" spans="1:7" ht="13.5">
      <c r="A22" s="2" t="s">
        <v>150</v>
      </c>
      <c r="B22" s="22">
        <v>31857</v>
      </c>
      <c r="C22" s="22">
        <v>18043</v>
      </c>
      <c r="D22" s="22">
        <v>50152</v>
      </c>
      <c r="E22" s="22">
        <v>48358</v>
      </c>
      <c r="F22" s="22">
        <v>46122</v>
      </c>
      <c r="G22" s="22">
        <v>49902</v>
      </c>
    </row>
    <row r="23" spans="1:7" ht="13.5">
      <c r="A23" s="2" t="s">
        <v>151</v>
      </c>
      <c r="B23" s="22">
        <v>542</v>
      </c>
      <c r="C23" s="22">
        <v>1074</v>
      </c>
      <c r="D23" s="22">
        <v>689</v>
      </c>
      <c r="E23" s="22">
        <v>1587</v>
      </c>
      <c r="F23" s="22">
        <v>21618</v>
      </c>
      <c r="G23" s="22">
        <v>2094</v>
      </c>
    </row>
    <row r="24" spans="1:7" ht="13.5">
      <c r="A24" s="2" t="s">
        <v>152</v>
      </c>
      <c r="B24" s="22">
        <v>-53152</v>
      </c>
      <c r="C24" s="22">
        <v>-56638</v>
      </c>
      <c r="D24" s="22">
        <v>-57116</v>
      </c>
      <c r="E24" s="22">
        <v>-92290</v>
      </c>
      <c r="F24" s="22">
        <v>-126195</v>
      </c>
      <c r="G24" s="22">
        <v>-183476</v>
      </c>
    </row>
    <row r="25" spans="1:7" ht="13.5">
      <c r="A25" s="2" t="s">
        <v>153</v>
      </c>
      <c r="B25" s="22">
        <v>5080644</v>
      </c>
      <c r="C25" s="22">
        <v>4849493</v>
      </c>
      <c r="D25" s="22">
        <v>4268810</v>
      </c>
      <c r="E25" s="22">
        <v>4023178</v>
      </c>
      <c r="F25" s="22">
        <v>4078858</v>
      </c>
      <c r="G25" s="22">
        <v>3684920</v>
      </c>
    </row>
    <row r="26" spans="1:7" ht="13.5">
      <c r="A26" s="3" t="s">
        <v>154</v>
      </c>
      <c r="B26" s="22">
        <v>1538523</v>
      </c>
      <c r="C26" s="22">
        <v>1545450</v>
      </c>
      <c r="D26" s="22">
        <v>1520816</v>
      </c>
      <c r="E26" s="22">
        <v>1476241</v>
      </c>
      <c r="F26" s="22">
        <v>1491642</v>
      </c>
      <c r="G26" s="22">
        <v>1516286</v>
      </c>
    </row>
    <row r="27" spans="1:7" ht="13.5">
      <c r="A27" s="4" t="s">
        <v>155</v>
      </c>
      <c r="B27" s="22">
        <v>-968002</v>
      </c>
      <c r="C27" s="22">
        <v>-948744</v>
      </c>
      <c r="D27" s="22">
        <v>-944883</v>
      </c>
      <c r="E27" s="22">
        <v>-895274</v>
      </c>
      <c r="F27" s="22">
        <v>-865551</v>
      </c>
      <c r="G27" s="22">
        <v>-875580</v>
      </c>
    </row>
    <row r="28" spans="1:7" ht="13.5">
      <c r="A28" s="4" t="s">
        <v>156</v>
      </c>
      <c r="B28" s="22">
        <v>570521</v>
      </c>
      <c r="C28" s="22">
        <v>596705</v>
      </c>
      <c r="D28" s="22">
        <v>575933</v>
      </c>
      <c r="E28" s="22">
        <v>580966</v>
      </c>
      <c r="F28" s="22">
        <v>626091</v>
      </c>
      <c r="G28" s="22">
        <v>640706</v>
      </c>
    </row>
    <row r="29" spans="1:7" ht="13.5">
      <c r="A29" s="3" t="s">
        <v>157</v>
      </c>
      <c r="B29" s="22">
        <v>86006</v>
      </c>
      <c r="C29" s="22">
        <v>80073</v>
      </c>
      <c r="D29" s="22">
        <v>77710</v>
      </c>
      <c r="E29" s="22">
        <v>76105</v>
      </c>
      <c r="F29" s="22">
        <v>76901</v>
      </c>
      <c r="G29" s="22">
        <v>78348</v>
      </c>
    </row>
    <row r="30" spans="1:7" ht="13.5">
      <c r="A30" s="4" t="s">
        <v>155</v>
      </c>
      <c r="B30" s="22">
        <v>-67165</v>
      </c>
      <c r="C30" s="22">
        <v>-66363</v>
      </c>
      <c r="D30" s="22">
        <v>-64490</v>
      </c>
      <c r="E30" s="22">
        <v>-61857</v>
      </c>
      <c r="F30" s="22">
        <v>-59896</v>
      </c>
      <c r="G30" s="22">
        <v>-59507</v>
      </c>
    </row>
    <row r="31" spans="1:7" ht="13.5">
      <c r="A31" s="4" t="s">
        <v>158</v>
      </c>
      <c r="B31" s="22">
        <v>18840</v>
      </c>
      <c r="C31" s="22">
        <v>13709</v>
      </c>
      <c r="D31" s="22">
        <v>13219</v>
      </c>
      <c r="E31" s="22">
        <v>14248</v>
      </c>
      <c r="F31" s="22">
        <v>17004</v>
      </c>
      <c r="G31" s="22">
        <v>18840</v>
      </c>
    </row>
    <row r="32" spans="1:7" ht="13.5">
      <c r="A32" s="3" t="s">
        <v>159</v>
      </c>
      <c r="B32" s="22">
        <v>2497</v>
      </c>
      <c r="C32" s="22">
        <v>2497</v>
      </c>
      <c r="D32" s="22">
        <v>2737</v>
      </c>
      <c r="E32" s="22">
        <v>21147</v>
      </c>
      <c r="F32" s="22">
        <v>21315</v>
      </c>
      <c r="G32" s="22">
        <v>21384</v>
      </c>
    </row>
    <row r="33" spans="1:7" ht="13.5">
      <c r="A33" s="4" t="s">
        <v>155</v>
      </c>
      <c r="B33" s="22">
        <v>-2497</v>
      </c>
      <c r="C33" s="22">
        <v>-2497</v>
      </c>
      <c r="D33" s="22">
        <v>-2710</v>
      </c>
      <c r="E33" s="22">
        <v>-20738</v>
      </c>
      <c r="F33" s="22">
        <v>-20703</v>
      </c>
      <c r="G33" s="22">
        <v>-20569</v>
      </c>
    </row>
    <row r="34" spans="1:7" ht="13.5">
      <c r="A34" s="4" t="s">
        <v>160</v>
      </c>
      <c r="B34" s="22">
        <v>0</v>
      </c>
      <c r="C34" s="22">
        <v>0</v>
      </c>
      <c r="D34" s="22">
        <v>27</v>
      </c>
      <c r="E34" s="22">
        <v>409</v>
      </c>
      <c r="F34" s="22">
        <v>611</v>
      </c>
      <c r="G34" s="22">
        <v>815</v>
      </c>
    </row>
    <row r="35" spans="1:7" ht="13.5">
      <c r="A35" s="3" t="s">
        <v>161</v>
      </c>
      <c r="B35" s="22">
        <v>13450</v>
      </c>
      <c r="C35" s="22">
        <v>20642</v>
      </c>
      <c r="D35" s="22">
        <v>45752</v>
      </c>
      <c r="E35" s="22">
        <v>46006</v>
      </c>
      <c r="F35" s="22">
        <v>46086</v>
      </c>
      <c r="G35" s="22">
        <v>52887</v>
      </c>
    </row>
    <row r="36" spans="1:7" ht="13.5">
      <c r="A36" s="4" t="s">
        <v>155</v>
      </c>
      <c r="B36" s="22">
        <v>-12023</v>
      </c>
      <c r="C36" s="22">
        <v>-18912</v>
      </c>
      <c r="D36" s="22">
        <v>-39672</v>
      </c>
      <c r="E36" s="22">
        <v>-42119</v>
      </c>
      <c r="F36" s="22">
        <v>-40363</v>
      </c>
      <c r="G36" s="22">
        <v>-42708</v>
      </c>
    </row>
    <row r="37" spans="1:7" ht="13.5">
      <c r="A37" s="4" t="s">
        <v>162</v>
      </c>
      <c r="B37" s="22">
        <v>1427</v>
      </c>
      <c r="C37" s="22">
        <v>1730</v>
      </c>
      <c r="D37" s="22">
        <v>6080</v>
      </c>
      <c r="E37" s="22">
        <v>3887</v>
      </c>
      <c r="F37" s="22">
        <v>5723</v>
      </c>
      <c r="G37" s="22">
        <v>10178</v>
      </c>
    </row>
    <row r="38" spans="1:7" ht="13.5">
      <c r="A38" s="3" t="s">
        <v>163</v>
      </c>
      <c r="B38" s="22">
        <v>2241084</v>
      </c>
      <c r="C38" s="22">
        <v>1971058</v>
      </c>
      <c r="D38" s="22">
        <v>1859094</v>
      </c>
      <c r="E38" s="22">
        <v>1677313</v>
      </c>
      <c r="F38" s="22">
        <v>1681593</v>
      </c>
      <c r="G38" s="22">
        <v>1514274</v>
      </c>
    </row>
    <row r="39" spans="1:7" ht="13.5">
      <c r="A39" s="4" t="s">
        <v>155</v>
      </c>
      <c r="B39" s="22">
        <v>-1768846</v>
      </c>
      <c r="C39" s="22">
        <v>-1577234</v>
      </c>
      <c r="D39" s="22">
        <v>-1430993</v>
      </c>
      <c r="E39" s="22">
        <v>-1273375</v>
      </c>
      <c r="F39" s="22">
        <v>-1304261</v>
      </c>
      <c r="G39" s="22">
        <v>-1242960</v>
      </c>
    </row>
    <row r="40" spans="1:7" ht="13.5">
      <c r="A40" s="4" t="s">
        <v>164</v>
      </c>
      <c r="B40" s="22">
        <v>472238</v>
      </c>
      <c r="C40" s="22">
        <v>393823</v>
      </c>
      <c r="D40" s="22">
        <v>428100</v>
      </c>
      <c r="E40" s="22">
        <v>403937</v>
      </c>
      <c r="F40" s="22">
        <v>377332</v>
      </c>
      <c r="G40" s="22">
        <v>271314</v>
      </c>
    </row>
    <row r="41" spans="1:7" ht="13.5">
      <c r="A41" s="3" t="s">
        <v>165</v>
      </c>
      <c r="B41" s="22">
        <v>836122</v>
      </c>
      <c r="C41" s="22">
        <v>845491</v>
      </c>
      <c r="D41" s="22">
        <v>788081</v>
      </c>
      <c r="E41" s="22">
        <v>748807</v>
      </c>
      <c r="F41" s="22">
        <v>744983</v>
      </c>
      <c r="G41" s="22">
        <v>841095</v>
      </c>
    </row>
    <row r="42" spans="1:7" ht="13.5">
      <c r="A42" s="3" t="s">
        <v>166</v>
      </c>
      <c r="B42" s="22">
        <v>77422</v>
      </c>
      <c r="C42" s="22">
        <v>60826</v>
      </c>
      <c r="D42" s="22">
        <v>52963</v>
      </c>
      <c r="E42" s="22">
        <v>28576</v>
      </c>
      <c r="F42" s="22">
        <v>9976</v>
      </c>
      <c r="G42" s="22"/>
    </row>
    <row r="43" spans="1:7" ht="13.5">
      <c r="A43" s="4" t="s">
        <v>155</v>
      </c>
      <c r="B43" s="22">
        <v>-37581</v>
      </c>
      <c r="C43" s="22">
        <v>-22474</v>
      </c>
      <c r="D43" s="22">
        <v>-15830</v>
      </c>
      <c r="E43" s="22">
        <v>-7292</v>
      </c>
      <c r="F43" s="22">
        <v>-1757</v>
      </c>
      <c r="G43" s="22"/>
    </row>
    <row r="44" spans="1:7" ht="13.5">
      <c r="A44" s="4" t="s">
        <v>166</v>
      </c>
      <c r="B44" s="22">
        <v>39840</v>
      </c>
      <c r="C44" s="22">
        <v>38352</v>
      </c>
      <c r="D44" s="22">
        <v>37133</v>
      </c>
      <c r="E44" s="22">
        <v>21284</v>
      </c>
      <c r="F44" s="22">
        <v>8219</v>
      </c>
      <c r="G44" s="22"/>
    </row>
    <row r="45" spans="1:7" ht="13.5">
      <c r="A45" s="3" t="s">
        <v>167</v>
      </c>
      <c r="B45" s="22"/>
      <c r="C45" s="22">
        <v>8838</v>
      </c>
      <c r="D45" s="22"/>
      <c r="E45" s="22"/>
      <c r="F45" s="22"/>
      <c r="G45" s="22"/>
    </row>
    <row r="46" spans="1:7" ht="13.5">
      <c r="A46" s="3" t="s">
        <v>168</v>
      </c>
      <c r="B46" s="22">
        <v>1938990</v>
      </c>
      <c r="C46" s="22">
        <v>1898651</v>
      </c>
      <c r="D46" s="22">
        <v>1848575</v>
      </c>
      <c r="E46" s="22">
        <v>1773541</v>
      </c>
      <c r="F46" s="22">
        <v>1779965</v>
      </c>
      <c r="G46" s="22">
        <v>1782951</v>
      </c>
    </row>
    <row r="47" spans="1:7" ht="13.5">
      <c r="A47" s="3" t="s">
        <v>169</v>
      </c>
      <c r="B47" s="22">
        <v>11720</v>
      </c>
      <c r="C47" s="22">
        <v>11720</v>
      </c>
      <c r="D47" s="22">
        <v>11720</v>
      </c>
      <c r="E47" s="22">
        <v>11720</v>
      </c>
      <c r="F47" s="22">
        <v>11720</v>
      </c>
      <c r="G47" s="22">
        <v>11865</v>
      </c>
    </row>
    <row r="48" spans="1:7" ht="13.5">
      <c r="A48" s="3" t="s">
        <v>171</v>
      </c>
      <c r="B48" s="22">
        <v>80280</v>
      </c>
      <c r="C48" s="22">
        <v>100056</v>
      </c>
      <c r="D48" s="22">
        <v>143736</v>
      </c>
      <c r="E48" s="22">
        <v>155046</v>
      </c>
      <c r="F48" s="22">
        <v>71439</v>
      </c>
      <c r="G48" s="22">
        <v>71193</v>
      </c>
    </row>
    <row r="49" spans="1:7" ht="13.5">
      <c r="A49" s="3" t="s">
        <v>172</v>
      </c>
      <c r="B49" s="22"/>
      <c r="C49" s="22">
        <v>26</v>
      </c>
      <c r="D49" s="22">
        <v>87</v>
      </c>
      <c r="E49" s="22">
        <v>148</v>
      </c>
      <c r="F49" s="22">
        <v>209</v>
      </c>
      <c r="G49" s="22">
        <v>270</v>
      </c>
    </row>
    <row r="50" spans="1:7" ht="13.5">
      <c r="A50" s="3" t="s">
        <v>173</v>
      </c>
      <c r="B50" s="22">
        <v>92001</v>
      </c>
      <c r="C50" s="22">
        <v>111802</v>
      </c>
      <c r="D50" s="22">
        <v>155543</v>
      </c>
      <c r="E50" s="22">
        <v>166915</v>
      </c>
      <c r="F50" s="22">
        <v>83369</v>
      </c>
      <c r="G50" s="22">
        <v>83329</v>
      </c>
    </row>
    <row r="51" spans="1:7" ht="13.5">
      <c r="A51" s="3" t="s">
        <v>174</v>
      </c>
      <c r="B51" s="22">
        <v>116638</v>
      </c>
      <c r="C51" s="22">
        <v>109826</v>
      </c>
      <c r="D51" s="22">
        <v>120227</v>
      </c>
      <c r="E51" s="22">
        <v>130682</v>
      </c>
      <c r="F51" s="22">
        <v>107398</v>
      </c>
      <c r="G51" s="22">
        <v>179587</v>
      </c>
    </row>
    <row r="52" spans="1:7" ht="13.5">
      <c r="A52" s="3" t="s">
        <v>175</v>
      </c>
      <c r="B52" s="22">
        <v>38260</v>
      </c>
      <c r="C52" s="22">
        <v>38260</v>
      </c>
      <c r="D52" s="22">
        <v>38260</v>
      </c>
      <c r="E52" s="22">
        <v>38260</v>
      </c>
      <c r="F52" s="22"/>
      <c r="G52" s="22"/>
    </row>
    <row r="53" spans="1:7" ht="13.5">
      <c r="A53" s="3" t="s">
        <v>176</v>
      </c>
      <c r="B53" s="22">
        <v>10</v>
      </c>
      <c r="C53" s="22">
        <v>10</v>
      </c>
      <c r="D53" s="22">
        <v>10</v>
      </c>
      <c r="E53" s="22">
        <v>10</v>
      </c>
      <c r="F53" s="22">
        <v>10</v>
      </c>
      <c r="G53" s="22">
        <v>10</v>
      </c>
    </row>
    <row r="54" spans="1:7" ht="13.5">
      <c r="A54" s="3" t="s">
        <v>178</v>
      </c>
      <c r="B54" s="22">
        <v>21553</v>
      </c>
      <c r="C54" s="22">
        <v>25793</v>
      </c>
      <c r="D54" s="22">
        <v>29926</v>
      </c>
      <c r="E54" s="22">
        <v>65572</v>
      </c>
      <c r="F54" s="22">
        <v>34613</v>
      </c>
      <c r="G54" s="22">
        <v>585</v>
      </c>
    </row>
    <row r="55" spans="1:7" ht="13.5">
      <c r="A55" s="3" t="s">
        <v>179</v>
      </c>
      <c r="B55" s="22">
        <v>1364</v>
      </c>
      <c r="C55" s="22">
        <v>2282</v>
      </c>
      <c r="D55" s="22">
        <v>3101</v>
      </c>
      <c r="E55" s="22">
        <v>4563</v>
      </c>
      <c r="F55" s="22">
        <v>6283</v>
      </c>
      <c r="G55" s="22">
        <v>7632</v>
      </c>
    </row>
    <row r="56" spans="1:7" ht="13.5">
      <c r="A56" s="3" t="s">
        <v>180</v>
      </c>
      <c r="B56" s="22">
        <v>19333</v>
      </c>
      <c r="C56" s="22">
        <v>11518</v>
      </c>
      <c r="D56" s="22">
        <v>15394</v>
      </c>
      <c r="E56" s="22">
        <v>9190</v>
      </c>
      <c r="F56" s="22">
        <v>12600</v>
      </c>
      <c r="G56" s="22">
        <v>20160</v>
      </c>
    </row>
    <row r="57" spans="1:7" ht="13.5">
      <c r="A57" s="3" t="s">
        <v>181</v>
      </c>
      <c r="B57" s="22"/>
      <c r="C57" s="22"/>
      <c r="D57" s="22"/>
      <c r="E57" s="22">
        <v>22943</v>
      </c>
      <c r="F57" s="22">
        <v>30143</v>
      </c>
      <c r="G57" s="22">
        <v>117082</v>
      </c>
    </row>
    <row r="58" spans="1:7" ht="13.5">
      <c r="A58" s="3" t="s">
        <v>182</v>
      </c>
      <c r="B58" s="22">
        <v>127798</v>
      </c>
      <c r="C58" s="22">
        <v>155761</v>
      </c>
      <c r="D58" s="22">
        <v>156079</v>
      </c>
      <c r="E58" s="22">
        <v>122241</v>
      </c>
      <c r="F58" s="22">
        <v>202715</v>
      </c>
      <c r="G58" s="22">
        <v>41147</v>
      </c>
    </row>
    <row r="59" spans="1:7" ht="13.5">
      <c r="A59" s="3" t="s">
        <v>183</v>
      </c>
      <c r="B59" s="22">
        <v>23118</v>
      </c>
      <c r="C59" s="22">
        <v>23223</v>
      </c>
      <c r="D59" s="22">
        <v>23436</v>
      </c>
      <c r="E59" s="22">
        <v>24382</v>
      </c>
      <c r="F59" s="22">
        <v>26529</v>
      </c>
      <c r="G59" s="22">
        <v>35604</v>
      </c>
    </row>
    <row r="60" spans="1:7" ht="13.5">
      <c r="A60" s="3" t="s">
        <v>184</v>
      </c>
      <c r="B60" s="22">
        <v>115717</v>
      </c>
      <c r="C60" s="22">
        <v>107435</v>
      </c>
      <c r="D60" s="22">
        <v>140982</v>
      </c>
      <c r="E60" s="22">
        <v>202389</v>
      </c>
      <c r="F60" s="22">
        <v>248951</v>
      </c>
      <c r="G60" s="22">
        <v>225576</v>
      </c>
    </row>
    <row r="61" spans="1:7" ht="13.5">
      <c r="A61" s="3" t="s">
        <v>185</v>
      </c>
      <c r="B61" s="22">
        <v>270867</v>
      </c>
      <c r="C61" s="22">
        <v>291350</v>
      </c>
      <c r="D61" s="22">
        <v>301158</v>
      </c>
      <c r="E61" s="22">
        <v>320543</v>
      </c>
      <c r="F61" s="22">
        <v>339410</v>
      </c>
      <c r="G61" s="22">
        <v>354501</v>
      </c>
    </row>
    <row r="62" spans="1:7" ht="13.5">
      <c r="A62" s="3" t="s">
        <v>186</v>
      </c>
      <c r="B62" s="22">
        <v>22590</v>
      </c>
      <c r="C62" s="22">
        <v>22590</v>
      </c>
      <c r="D62" s="22">
        <v>28490</v>
      </c>
      <c r="E62" s="22">
        <v>31095</v>
      </c>
      <c r="F62" s="22">
        <v>32995</v>
      </c>
      <c r="G62" s="22">
        <v>37795</v>
      </c>
    </row>
    <row r="63" spans="1:7" ht="13.5">
      <c r="A63" s="3" t="s">
        <v>187</v>
      </c>
      <c r="B63" s="22">
        <v>42470</v>
      </c>
      <c r="C63" s="22">
        <v>41691</v>
      </c>
      <c r="D63" s="22">
        <v>38452</v>
      </c>
      <c r="E63" s="22">
        <v>33111</v>
      </c>
      <c r="F63" s="22">
        <v>27969</v>
      </c>
      <c r="G63" s="22">
        <v>76133</v>
      </c>
    </row>
    <row r="64" spans="1:7" ht="13.5">
      <c r="A64" s="3" t="s">
        <v>188</v>
      </c>
      <c r="B64" s="22">
        <v>5183</v>
      </c>
      <c r="C64" s="22">
        <v>8298</v>
      </c>
      <c r="D64" s="22">
        <v>9047</v>
      </c>
      <c r="E64" s="22">
        <v>12547</v>
      </c>
      <c r="F64" s="22">
        <v>10051</v>
      </c>
      <c r="G64" s="22">
        <v>9185</v>
      </c>
    </row>
    <row r="65" spans="1:7" ht="13.5">
      <c r="A65" s="3" t="s">
        <v>151</v>
      </c>
      <c r="B65" s="22">
        <v>124</v>
      </c>
      <c r="C65" s="22">
        <v>160</v>
      </c>
      <c r="D65" s="22">
        <v>240</v>
      </c>
      <c r="E65" s="22">
        <v>236</v>
      </c>
      <c r="F65" s="22">
        <v>738</v>
      </c>
      <c r="G65" s="22">
        <v>1775</v>
      </c>
    </row>
    <row r="66" spans="1:7" ht="13.5">
      <c r="A66" s="3" t="s">
        <v>152</v>
      </c>
      <c r="B66" s="22">
        <v>-156070</v>
      </c>
      <c r="C66" s="22">
        <v>-197667</v>
      </c>
      <c r="D66" s="22">
        <v>-201492</v>
      </c>
      <c r="E66" s="22">
        <v>-217589</v>
      </c>
      <c r="F66" s="22">
        <v>-266445</v>
      </c>
      <c r="G66" s="22">
        <v>-176250</v>
      </c>
    </row>
    <row r="67" spans="1:7" ht="13.5">
      <c r="A67" s="3" t="s">
        <v>189</v>
      </c>
      <c r="B67" s="22">
        <v>648960</v>
      </c>
      <c r="C67" s="22">
        <v>640534</v>
      </c>
      <c r="D67" s="22">
        <v>703314</v>
      </c>
      <c r="E67" s="22">
        <v>800179</v>
      </c>
      <c r="F67" s="22">
        <v>813964</v>
      </c>
      <c r="G67" s="22">
        <v>930527</v>
      </c>
    </row>
    <row r="68" spans="1:7" ht="13.5">
      <c r="A68" s="2" t="s">
        <v>190</v>
      </c>
      <c r="B68" s="22">
        <v>2679952</v>
      </c>
      <c r="C68" s="22">
        <v>2650988</v>
      </c>
      <c r="D68" s="22">
        <v>2707433</v>
      </c>
      <c r="E68" s="22">
        <v>2740636</v>
      </c>
      <c r="F68" s="22">
        <v>2677299</v>
      </c>
      <c r="G68" s="22">
        <v>2796808</v>
      </c>
    </row>
    <row r="69" spans="1:7" ht="14.25" thickBot="1">
      <c r="A69" s="5" t="s">
        <v>192</v>
      </c>
      <c r="B69" s="23">
        <v>7760596</v>
      </c>
      <c r="C69" s="23">
        <v>7500481</v>
      </c>
      <c r="D69" s="23">
        <v>6976244</v>
      </c>
      <c r="E69" s="23">
        <v>6763815</v>
      </c>
      <c r="F69" s="23">
        <v>6756158</v>
      </c>
      <c r="G69" s="23">
        <v>6481728</v>
      </c>
    </row>
    <row r="70" spans="1:7" ht="14.25" thickTop="1">
      <c r="A70" s="2" t="s">
        <v>193</v>
      </c>
      <c r="B70" s="22">
        <v>1381535</v>
      </c>
      <c r="C70" s="22">
        <v>1434888</v>
      </c>
      <c r="D70" s="22">
        <v>1288987</v>
      </c>
      <c r="E70" s="22">
        <v>1322573</v>
      </c>
      <c r="F70" s="22">
        <v>1283335</v>
      </c>
      <c r="G70" s="22">
        <v>1185140</v>
      </c>
    </row>
    <row r="71" spans="1:7" ht="13.5">
      <c r="A71" s="2" t="s">
        <v>194</v>
      </c>
      <c r="B71" s="22">
        <v>260871</v>
      </c>
      <c r="C71" s="22">
        <v>249793</v>
      </c>
      <c r="D71" s="22">
        <v>252827</v>
      </c>
      <c r="E71" s="22">
        <v>242145</v>
      </c>
      <c r="F71" s="22">
        <v>332434</v>
      </c>
      <c r="G71" s="22">
        <v>404653</v>
      </c>
    </row>
    <row r="72" spans="1:7" ht="13.5">
      <c r="A72" s="2" t="s">
        <v>195</v>
      </c>
      <c r="B72" s="22">
        <v>33319</v>
      </c>
      <c r="C72" s="22">
        <v>26671</v>
      </c>
      <c r="D72" s="22">
        <v>33134</v>
      </c>
      <c r="E72" s="22">
        <v>80786</v>
      </c>
      <c r="F72" s="22">
        <v>152576</v>
      </c>
      <c r="G72" s="22">
        <v>177572</v>
      </c>
    </row>
    <row r="73" spans="1:7" ht="13.5">
      <c r="A73" s="2" t="s">
        <v>196</v>
      </c>
      <c r="B73" s="22">
        <v>16760</v>
      </c>
      <c r="C73" s="22">
        <v>13564</v>
      </c>
      <c r="D73" s="22">
        <v>10458</v>
      </c>
      <c r="E73" s="22">
        <v>6624</v>
      </c>
      <c r="F73" s="22">
        <v>2857</v>
      </c>
      <c r="G73" s="22"/>
    </row>
    <row r="74" spans="1:7" ht="13.5">
      <c r="A74" s="2" t="s">
        <v>197</v>
      </c>
      <c r="B74" s="22">
        <v>74321</v>
      </c>
      <c r="C74" s="22">
        <v>137090</v>
      </c>
      <c r="D74" s="22">
        <v>177017</v>
      </c>
      <c r="E74" s="22">
        <v>116372</v>
      </c>
      <c r="F74" s="22">
        <v>207335</v>
      </c>
      <c r="G74" s="22">
        <v>93860</v>
      </c>
    </row>
    <row r="75" spans="1:7" ht="13.5">
      <c r="A75" s="2" t="s">
        <v>198</v>
      </c>
      <c r="B75" s="22">
        <v>113795</v>
      </c>
      <c r="C75" s="22">
        <v>221258</v>
      </c>
      <c r="D75" s="22">
        <v>157187</v>
      </c>
      <c r="E75" s="22">
        <v>144340</v>
      </c>
      <c r="F75" s="22">
        <v>108790</v>
      </c>
      <c r="G75" s="22"/>
    </row>
    <row r="76" spans="1:7" ht="13.5">
      <c r="A76" s="2" t="s">
        <v>199</v>
      </c>
      <c r="B76" s="22">
        <v>110665</v>
      </c>
      <c r="C76" s="22">
        <v>107201</v>
      </c>
      <c r="D76" s="22">
        <v>92800</v>
      </c>
      <c r="E76" s="22">
        <v>146857</v>
      </c>
      <c r="F76" s="22">
        <v>95075</v>
      </c>
      <c r="G76" s="22">
        <v>92622</v>
      </c>
    </row>
    <row r="77" spans="1:7" ht="13.5">
      <c r="A77" s="2" t="s">
        <v>200</v>
      </c>
      <c r="B77" s="22"/>
      <c r="C77" s="22"/>
      <c r="D77" s="22"/>
      <c r="E77" s="22"/>
      <c r="F77" s="22">
        <v>7500</v>
      </c>
      <c r="G77" s="22"/>
    </row>
    <row r="78" spans="1:7" ht="13.5">
      <c r="A78" s="2" t="s">
        <v>201</v>
      </c>
      <c r="B78" s="22">
        <v>112303</v>
      </c>
      <c r="C78" s="22">
        <v>102585</v>
      </c>
      <c r="D78" s="22">
        <v>65846</v>
      </c>
      <c r="E78" s="22">
        <v>72528</v>
      </c>
      <c r="F78" s="22">
        <v>59269</v>
      </c>
      <c r="G78" s="22">
        <v>63126</v>
      </c>
    </row>
    <row r="79" spans="1:7" ht="13.5">
      <c r="A79" s="2" t="s">
        <v>202</v>
      </c>
      <c r="B79" s="22"/>
      <c r="C79" s="22"/>
      <c r="D79" s="22"/>
      <c r="E79" s="22"/>
      <c r="F79" s="22"/>
      <c r="G79" s="22">
        <v>22000</v>
      </c>
    </row>
    <row r="80" spans="1:7" ht="13.5">
      <c r="A80" s="2" t="s">
        <v>205</v>
      </c>
      <c r="B80" s="22"/>
      <c r="C80" s="22">
        <v>15698</v>
      </c>
      <c r="D80" s="22"/>
      <c r="E80" s="22"/>
      <c r="F80" s="22"/>
      <c r="G80" s="22"/>
    </row>
    <row r="81" spans="1:7" ht="13.5">
      <c r="A81" s="2" t="s">
        <v>172</v>
      </c>
      <c r="B81" s="22">
        <v>43144</v>
      </c>
      <c r="C81" s="22">
        <v>44719</v>
      </c>
      <c r="D81" s="22">
        <v>34183</v>
      </c>
      <c r="E81" s="22">
        <v>21006</v>
      </c>
      <c r="F81" s="22">
        <v>16883</v>
      </c>
      <c r="G81" s="22">
        <v>16951</v>
      </c>
    </row>
    <row r="82" spans="1:7" ht="13.5">
      <c r="A82" s="2" t="s">
        <v>206</v>
      </c>
      <c r="B82" s="22">
        <v>2146716</v>
      </c>
      <c r="C82" s="22">
        <v>2353471</v>
      </c>
      <c r="D82" s="22">
        <v>2112441</v>
      </c>
      <c r="E82" s="22">
        <v>2153233</v>
      </c>
      <c r="F82" s="22">
        <v>2266057</v>
      </c>
      <c r="G82" s="22">
        <v>2055926</v>
      </c>
    </row>
    <row r="83" spans="1:7" ht="13.5">
      <c r="A83" s="2" t="s">
        <v>207</v>
      </c>
      <c r="B83" s="22">
        <v>75828</v>
      </c>
      <c r="C83" s="22">
        <v>12481</v>
      </c>
      <c r="D83" s="22">
        <v>37485</v>
      </c>
      <c r="E83" s="22">
        <v>70619</v>
      </c>
      <c r="F83" s="22">
        <v>151405</v>
      </c>
      <c r="G83" s="22">
        <v>218984</v>
      </c>
    </row>
    <row r="84" spans="1:7" ht="13.5">
      <c r="A84" s="2" t="s">
        <v>196</v>
      </c>
      <c r="B84" s="22">
        <v>26275</v>
      </c>
      <c r="C84" s="22">
        <v>27666</v>
      </c>
      <c r="D84" s="22">
        <v>29252</v>
      </c>
      <c r="E84" s="22">
        <v>16139</v>
      </c>
      <c r="F84" s="22">
        <v>5823</v>
      </c>
      <c r="G84" s="22"/>
    </row>
    <row r="85" spans="1:7" ht="13.5">
      <c r="A85" s="2" t="s">
        <v>208</v>
      </c>
      <c r="B85" s="22">
        <v>57368</v>
      </c>
      <c r="C85" s="22">
        <v>56570</v>
      </c>
      <c r="D85" s="22">
        <v>53640</v>
      </c>
      <c r="E85" s="22">
        <v>44491</v>
      </c>
      <c r="F85" s="22">
        <v>35488</v>
      </c>
      <c r="G85" s="22">
        <v>43736</v>
      </c>
    </row>
    <row r="86" spans="1:7" ht="13.5">
      <c r="A86" s="2" t="s">
        <v>209</v>
      </c>
      <c r="B86" s="22">
        <v>183030</v>
      </c>
      <c r="C86" s="22">
        <v>199465</v>
      </c>
      <c r="D86" s="22">
        <v>214097</v>
      </c>
      <c r="E86" s="22"/>
      <c r="F86" s="22"/>
      <c r="G86" s="22"/>
    </row>
    <row r="87" spans="1:7" ht="13.5">
      <c r="A87" s="2" t="s">
        <v>211</v>
      </c>
      <c r="B87" s="22"/>
      <c r="C87" s="22"/>
      <c r="D87" s="22"/>
      <c r="E87" s="22">
        <v>261985</v>
      </c>
      <c r="F87" s="22">
        <v>247814</v>
      </c>
      <c r="G87" s="22">
        <v>246143</v>
      </c>
    </row>
    <row r="88" spans="1:7" ht="13.5">
      <c r="A88" s="2" t="s">
        <v>212</v>
      </c>
      <c r="B88" s="22">
        <v>2392</v>
      </c>
      <c r="C88" s="22">
        <v>2449</v>
      </c>
      <c r="D88" s="22">
        <v>2416</v>
      </c>
      <c r="E88" s="22">
        <v>2074</v>
      </c>
      <c r="F88" s="22">
        <v>2550</v>
      </c>
      <c r="G88" s="22">
        <v>3150</v>
      </c>
    </row>
    <row r="89" spans="1:7" ht="13.5">
      <c r="A89" s="2" t="s">
        <v>213</v>
      </c>
      <c r="B89" s="22"/>
      <c r="C89" s="22"/>
      <c r="D89" s="22">
        <v>5000</v>
      </c>
      <c r="E89" s="22">
        <v>30000</v>
      </c>
      <c r="F89" s="22">
        <v>29000</v>
      </c>
      <c r="G89" s="22"/>
    </row>
    <row r="90" spans="1:7" ht="13.5">
      <c r="A90" s="2" t="s">
        <v>215</v>
      </c>
      <c r="B90" s="22">
        <v>344894</v>
      </c>
      <c r="C90" s="22">
        <v>298633</v>
      </c>
      <c r="D90" s="22">
        <v>341891</v>
      </c>
      <c r="E90" s="22">
        <v>425309</v>
      </c>
      <c r="F90" s="22">
        <v>472082</v>
      </c>
      <c r="G90" s="22">
        <v>512013</v>
      </c>
    </row>
    <row r="91" spans="1:7" ht="14.25" thickBot="1">
      <c r="A91" s="5" t="s">
        <v>217</v>
      </c>
      <c r="B91" s="23">
        <v>2491611</v>
      </c>
      <c r="C91" s="23">
        <v>2652104</v>
      </c>
      <c r="D91" s="23">
        <v>2454333</v>
      </c>
      <c r="E91" s="23">
        <v>2578543</v>
      </c>
      <c r="F91" s="23">
        <v>2738139</v>
      </c>
      <c r="G91" s="23">
        <v>2567940</v>
      </c>
    </row>
    <row r="92" spans="1:7" ht="14.25" thickTop="1">
      <c r="A92" s="2" t="s">
        <v>218</v>
      </c>
      <c r="B92" s="22">
        <v>983350</v>
      </c>
      <c r="C92" s="22">
        <v>983350</v>
      </c>
      <c r="D92" s="22">
        <v>983350</v>
      </c>
      <c r="E92" s="22">
        <v>983350</v>
      </c>
      <c r="F92" s="22">
        <v>983350</v>
      </c>
      <c r="G92" s="22">
        <v>983350</v>
      </c>
    </row>
    <row r="93" spans="1:7" ht="13.5">
      <c r="A93" s="3" t="s">
        <v>219</v>
      </c>
      <c r="B93" s="22">
        <v>1015270</v>
      </c>
      <c r="C93" s="22">
        <v>1015270</v>
      </c>
      <c r="D93" s="22">
        <v>1015270</v>
      </c>
      <c r="E93" s="22">
        <v>1015270</v>
      </c>
      <c r="F93" s="22">
        <v>1015270</v>
      </c>
      <c r="G93" s="22">
        <v>1015270</v>
      </c>
    </row>
    <row r="94" spans="1:7" ht="13.5">
      <c r="A94" s="3" t="s">
        <v>221</v>
      </c>
      <c r="B94" s="22">
        <v>1015270</v>
      </c>
      <c r="C94" s="22">
        <v>1015270</v>
      </c>
      <c r="D94" s="22">
        <v>1015270</v>
      </c>
      <c r="E94" s="22">
        <v>1015270</v>
      </c>
      <c r="F94" s="22">
        <v>1015270</v>
      </c>
      <c r="G94" s="22">
        <v>1015270</v>
      </c>
    </row>
    <row r="95" spans="1:7" ht="13.5">
      <c r="A95" s="3" t="s">
        <v>222</v>
      </c>
      <c r="B95" s="22">
        <v>74200</v>
      </c>
      <c r="C95" s="22">
        <v>74200</v>
      </c>
      <c r="D95" s="22">
        <v>74200</v>
      </c>
      <c r="E95" s="22">
        <v>74200</v>
      </c>
      <c r="F95" s="22">
        <v>74200</v>
      </c>
      <c r="G95" s="22">
        <v>74200</v>
      </c>
    </row>
    <row r="96" spans="1:7" ht="13.5">
      <c r="A96" s="4" t="s">
        <v>223</v>
      </c>
      <c r="B96" s="22">
        <v>1690000</v>
      </c>
      <c r="C96" s="22">
        <v>1690000</v>
      </c>
      <c r="D96" s="22">
        <v>1690000</v>
      </c>
      <c r="E96" s="22">
        <v>1690000</v>
      </c>
      <c r="F96" s="22">
        <v>1690000</v>
      </c>
      <c r="G96" s="22">
        <v>1690000</v>
      </c>
    </row>
    <row r="97" spans="1:7" ht="13.5">
      <c r="A97" s="4" t="s">
        <v>224</v>
      </c>
      <c r="B97" s="22">
        <v>1595332</v>
      </c>
      <c r="C97" s="22">
        <v>1198097</v>
      </c>
      <c r="D97" s="22">
        <v>860288</v>
      </c>
      <c r="E97" s="22">
        <v>446162</v>
      </c>
      <c r="F97" s="22">
        <v>266299</v>
      </c>
      <c r="G97" s="22">
        <v>128389</v>
      </c>
    </row>
    <row r="98" spans="1:7" ht="13.5">
      <c r="A98" s="3" t="s">
        <v>225</v>
      </c>
      <c r="B98" s="22">
        <v>3359532</v>
      </c>
      <c r="C98" s="22">
        <v>2962297</v>
      </c>
      <c r="D98" s="22">
        <v>2624488</v>
      </c>
      <c r="E98" s="22">
        <v>2210362</v>
      </c>
      <c r="F98" s="22">
        <v>2030499</v>
      </c>
      <c r="G98" s="22">
        <v>1892589</v>
      </c>
    </row>
    <row r="99" spans="1:7" ht="13.5">
      <c r="A99" s="2" t="s">
        <v>226</v>
      </c>
      <c r="B99" s="22">
        <v>-99810</v>
      </c>
      <c r="C99" s="22">
        <v>-99810</v>
      </c>
      <c r="D99" s="22">
        <v>-99810</v>
      </c>
      <c r="E99" s="22">
        <v>-28554</v>
      </c>
      <c r="F99" s="22">
        <v>-2067</v>
      </c>
      <c r="G99" s="22">
        <v>-1448</v>
      </c>
    </row>
    <row r="100" spans="1:7" ht="13.5">
      <c r="A100" s="2" t="s">
        <v>227</v>
      </c>
      <c r="B100" s="22">
        <v>5258341</v>
      </c>
      <c r="C100" s="22">
        <v>4861106</v>
      </c>
      <c r="D100" s="22">
        <v>4523297</v>
      </c>
      <c r="E100" s="22">
        <v>4180427</v>
      </c>
      <c r="F100" s="22">
        <v>4027052</v>
      </c>
      <c r="G100" s="22">
        <v>3889760</v>
      </c>
    </row>
    <row r="101" spans="1:7" ht="13.5">
      <c r="A101" s="2" t="s">
        <v>228</v>
      </c>
      <c r="B101" s="22">
        <v>10644</v>
      </c>
      <c r="C101" s="22">
        <v>-12729</v>
      </c>
      <c r="D101" s="22">
        <v>-1386</v>
      </c>
      <c r="E101" s="22">
        <v>4844</v>
      </c>
      <c r="F101" s="22">
        <v>-9034</v>
      </c>
      <c r="G101" s="22">
        <v>24028</v>
      </c>
    </row>
    <row r="102" spans="1:7" ht="13.5">
      <c r="A102" s="2" t="s">
        <v>230</v>
      </c>
      <c r="B102" s="22">
        <v>10644</v>
      </c>
      <c r="C102" s="22">
        <v>-12729</v>
      </c>
      <c r="D102" s="22">
        <v>-1386</v>
      </c>
      <c r="E102" s="22">
        <v>4844</v>
      </c>
      <c r="F102" s="22">
        <v>-9034</v>
      </c>
      <c r="G102" s="22">
        <v>24028</v>
      </c>
    </row>
    <row r="103" spans="1:7" ht="13.5">
      <c r="A103" s="6" t="s">
        <v>231</v>
      </c>
      <c r="B103" s="22">
        <v>5268985</v>
      </c>
      <c r="C103" s="22">
        <v>4848377</v>
      </c>
      <c r="D103" s="22">
        <v>4521910</v>
      </c>
      <c r="E103" s="22">
        <v>4185271</v>
      </c>
      <c r="F103" s="22">
        <v>4018018</v>
      </c>
      <c r="G103" s="22">
        <v>3913788</v>
      </c>
    </row>
    <row r="104" spans="1:7" ht="14.25" thickBot="1">
      <c r="A104" s="7" t="s">
        <v>232</v>
      </c>
      <c r="B104" s="22">
        <v>7760596</v>
      </c>
      <c r="C104" s="22">
        <v>7500481</v>
      </c>
      <c r="D104" s="22">
        <v>6976244</v>
      </c>
      <c r="E104" s="22">
        <v>6763815</v>
      </c>
      <c r="F104" s="22">
        <v>6756158</v>
      </c>
      <c r="G104" s="22">
        <v>6481728</v>
      </c>
    </row>
    <row r="105" spans="1:7" ht="14.25" thickTop="1">
      <c r="A105" s="8"/>
      <c r="B105" s="24"/>
      <c r="C105" s="24"/>
      <c r="D105" s="24"/>
      <c r="E105" s="24"/>
      <c r="F105" s="24"/>
      <c r="G105" s="24"/>
    </row>
    <row r="107" ht="13.5">
      <c r="A107" s="20" t="s">
        <v>237</v>
      </c>
    </row>
    <row r="108" ht="13.5">
      <c r="A108" s="20" t="s">
        <v>238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2014-02-14T04:54:41Z</dcterms:created>
  <dcterms:modified xsi:type="dcterms:W3CDTF">2014-02-14T04:54:51Z</dcterms:modified>
  <cp:category/>
  <cp:version/>
  <cp:contentType/>
  <cp:contentStatus/>
</cp:coreProperties>
</file>