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75" windowWidth="20340" windowHeight="11025" activeTab="0"/>
  </bookViews>
  <sheets>
    <sheet name="連結・損益計算書" sheetId="1" r:id="rId1"/>
    <sheet name="連結・キャッシュフロー計算書" sheetId="2" r:id="rId2"/>
    <sheet name="連結・貸借対照表" sheetId="3" r:id="rId3"/>
    <sheet name="個別・損益計算書" sheetId="4" r:id="rId4"/>
    <sheet name="個別・キャッシュフロー計算書" sheetId="5" r:id="rId5"/>
    <sheet name="個別・貸借対照表" sheetId="6" r:id="rId6"/>
    <sheet name="Sheet2" sheetId="7" r:id="rId7"/>
    <sheet name="Sheet3" sheetId="8" r:id="rId8"/>
  </sheets>
  <definedNames/>
  <calcPr fullCalcOnLoad="1"/>
</workbook>
</file>

<file path=xl/sharedStrings.xml><?xml version="1.0" encoding="utf-8"?>
<sst xmlns="http://schemas.openxmlformats.org/spreadsheetml/2006/main" count="737" uniqueCount="254">
  <si>
    <t>のれん</t>
  </si>
  <si>
    <t>長期貸付金</t>
  </si>
  <si>
    <t>短期借入金</t>
  </si>
  <si>
    <t>返品調整引当金</t>
  </si>
  <si>
    <t>退職給付引当金</t>
  </si>
  <si>
    <t>繰延税金負債</t>
  </si>
  <si>
    <t>為替換算調整勘定</t>
  </si>
  <si>
    <t>少数株主持分</t>
  </si>
  <si>
    <t>連結・貸借対照表</t>
  </si>
  <si>
    <t>2013/09/01</t>
  </si>
  <si>
    <t>のれん償却額</t>
  </si>
  <si>
    <t>持分法による投資損益（△は益）</t>
  </si>
  <si>
    <t>投資有価証券売却損益（△は益）</t>
  </si>
  <si>
    <t>投資有価証券償還損益（△は益）</t>
  </si>
  <si>
    <t>持分変動損益（△は益）</t>
  </si>
  <si>
    <t>投資有価証券の売却による収入</t>
  </si>
  <si>
    <t>貸付けによる支出</t>
  </si>
  <si>
    <t>貸付金の回収による収入</t>
  </si>
  <si>
    <t>借入金の返済による支出</t>
  </si>
  <si>
    <t>連結・キャッシュフロー計算書</t>
  </si>
  <si>
    <t>持分法による投資損失</t>
  </si>
  <si>
    <t>持分変動損失</t>
  </si>
  <si>
    <t>少数株主損益調整前四半期純利益</t>
  </si>
  <si>
    <t>賃貸事業等売上高</t>
  </si>
  <si>
    <t>連結・損益計算書</t>
  </si>
  <si>
    <t>掲載元書類名</t>
  </si>
  <si>
    <t>元書類公開日</t>
  </si>
  <si>
    <t>財務諸表種目</t>
  </si>
  <si>
    <t>決算種目</t>
  </si>
  <si>
    <t>期首</t>
  </si>
  <si>
    <t>期末</t>
  </si>
  <si>
    <t>勘定科目　/　単位</t>
  </si>
  <si>
    <t>2013/11/25</t>
  </si>
  <si>
    <t>通期</t>
  </si>
  <si>
    <t>2013/08/31</t>
  </si>
  <si>
    <t>2012/08/31</t>
  </si>
  <si>
    <t>2012/11/26</t>
  </si>
  <si>
    <t>2011/08/31</t>
  </si>
  <si>
    <t>2011/11/21</t>
  </si>
  <si>
    <t>2010/08/31</t>
  </si>
  <si>
    <t>2010/11/22</t>
  </si>
  <si>
    <t>2009/08/31</t>
  </si>
  <si>
    <t>2009/07/13</t>
  </si>
  <si>
    <t>四半期</t>
  </si>
  <si>
    <t>2009/05/31</t>
  </si>
  <si>
    <t>2009/04/13</t>
  </si>
  <si>
    <t>2009/02/28</t>
  </si>
  <si>
    <t>2009/01/13</t>
  </si>
  <si>
    <t>2008/11/30</t>
  </si>
  <si>
    <t>2009/11/24</t>
  </si>
  <si>
    <t>2008/08/31</t>
  </si>
  <si>
    <t>現金及び預金</t>
  </si>
  <si>
    <t>千円</t>
  </si>
  <si>
    <t>売掛金</t>
  </si>
  <si>
    <t>有価証券</t>
  </si>
  <si>
    <t>商品</t>
  </si>
  <si>
    <t>貯蔵品</t>
  </si>
  <si>
    <t>前渡金</t>
  </si>
  <si>
    <t>前払費用</t>
  </si>
  <si>
    <t>繰延税金資産</t>
  </si>
  <si>
    <t>短期貸付金</t>
  </si>
  <si>
    <t>その他</t>
  </si>
  <si>
    <t>貸倒引当金</t>
  </si>
  <si>
    <t>流動資産</t>
  </si>
  <si>
    <t>建物</t>
  </si>
  <si>
    <t>減価償却累計額</t>
  </si>
  <si>
    <t>建物（純額）</t>
  </si>
  <si>
    <t>工具、器具及び備品</t>
  </si>
  <si>
    <t>工具、器具及び備品（純額）</t>
  </si>
  <si>
    <t>土地</t>
  </si>
  <si>
    <t>有形固定資産</t>
  </si>
  <si>
    <t>ソフトウエア</t>
  </si>
  <si>
    <t>電話加入権</t>
  </si>
  <si>
    <t>無形固定資産</t>
  </si>
  <si>
    <t>投資有価証券</t>
  </si>
  <si>
    <t>関係会社株式</t>
  </si>
  <si>
    <t>関係会社長期貸付金</t>
  </si>
  <si>
    <t>長期前払費用</t>
  </si>
  <si>
    <t>敷金及び保証金</t>
  </si>
  <si>
    <t>投資不動産</t>
  </si>
  <si>
    <t>投資不動産（純額）</t>
  </si>
  <si>
    <t>長期性預金</t>
  </si>
  <si>
    <t>投資その他の資産</t>
  </si>
  <si>
    <t>固定資産</t>
  </si>
  <si>
    <t>資産</t>
  </si>
  <si>
    <t>買掛金</t>
  </si>
  <si>
    <t>1年内返済予定の長期借入金</t>
  </si>
  <si>
    <t>未払金</t>
  </si>
  <si>
    <t>未払費用</t>
  </si>
  <si>
    <t>未払法人税等</t>
  </si>
  <si>
    <t>未払消費税等</t>
  </si>
  <si>
    <t>前受金</t>
  </si>
  <si>
    <t>預り金</t>
  </si>
  <si>
    <t>賞与引当金</t>
  </si>
  <si>
    <t>流動負債</t>
  </si>
  <si>
    <t>長期借入金</t>
  </si>
  <si>
    <t>従業員長期未払金</t>
  </si>
  <si>
    <t>役員長期未払金</t>
  </si>
  <si>
    <t>資産除去債務</t>
  </si>
  <si>
    <t>長期預り保証金</t>
  </si>
  <si>
    <t>固定負債</t>
  </si>
  <si>
    <t>負債</t>
  </si>
  <si>
    <t>資本金</t>
  </si>
  <si>
    <t>資本準備金</t>
  </si>
  <si>
    <t>資本剰余金</t>
  </si>
  <si>
    <t>利益準備金</t>
  </si>
  <si>
    <t>別途積立金</t>
  </si>
  <si>
    <t>繰越利益剰余金</t>
  </si>
  <si>
    <t>利益剰余金</t>
  </si>
  <si>
    <t>自己株式</t>
  </si>
  <si>
    <t>株主資本</t>
  </si>
  <si>
    <t>その他有価証券評価差額金</t>
  </si>
  <si>
    <t>評価・換算差額等</t>
  </si>
  <si>
    <t>新株予約権</t>
  </si>
  <si>
    <t>純資産</t>
  </si>
  <si>
    <t>負債純資産</t>
  </si>
  <si>
    <t>証券コード</t>
  </si>
  <si>
    <t>企業名</t>
  </si>
  <si>
    <t>株式会社明光ネットワークジャパン</t>
  </si>
  <si>
    <t>個別・貸借対照表</t>
  </si>
  <si>
    <t>※　表は、XBRLで遡れる全ての決算期を表示しています。（過去にEDINETで公開された全てのXBRLファイルから最新データを選択し作成しています）</t>
  </si>
  <si>
    <t>※　直近決算期の勘定科目を元に一覧しています。（過去の勘定科目表記が異なる場合、一部データが表示されない場合があります）</t>
  </si>
  <si>
    <t>2008/09/01</t>
  </si>
  <si>
    <t>2010/07/13</t>
  </si>
  <si>
    <t>累積四半期</t>
  </si>
  <si>
    <t>2010/04/13</t>
  </si>
  <si>
    <t>2010/01/13</t>
  </si>
  <si>
    <t>2007/09/01</t>
  </si>
  <si>
    <t>税引前四半期純利益</t>
  </si>
  <si>
    <t>減価償却費</t>
  </si>
  <si>
    <t>貸倒引当金の増減額（△は減少）</t>
  </si>
  <si>
    <t>賞与引当金の増減額（△は減少）</t>
  </si>
  <si>
    <t>退職給付引当金の増減額（△は減少）</t>
  </si>
  <si>
    <t>役員退職慰労引当金の増減額（△は減少）</t>
  </si>
  <si>
    <t>受取利息及び受取配当金</t>
  </si>
  <si>
    <t>支払利息</t>
  </si>
  <si>
    <t>受取賃貸料</t>
  </si>
  <si>
    <t>賃貸費用</t>
  </si>
  <si>
    <t>退職給付制度終了益</t>
  </si>
  <si>
    <t>固定資産除却損</t>
  </si>
  <si>
    <t>本社移転費用</t>
  </si>
  <si>
    <t>投資有価証券評価損益（△は益）</t>
  </si>
  <si>
    <t>売上債権の増減額（△は増加）</t>
  </si>
  <si>
    <t>たな卸資産の増減額（△は増加）</t>
  </si>
  <si>
    <t>仕入債務の増減額（△は減少）</t>
  </si>
  <si>
    <t>未払消費税等の増減額（△は減少）</t>
  </si>
  <si>
    <t>未払費用の増減額（△は減少）</t>
  </si>
  <si>
    <t>その他の資産の増減額（△は増加）</t>
  </si>
  <si>
    <t>その他の負債の増減額（△は減少）</t>
  </si>
  <si>
    <t>小計</t>
  </si>
  <si>
    <t>利息及び配当金の受取額</t>
  </si>
  <si>
    <t>利息の支払額</t>
  </si>
  <si>
    <t>法人税等の支払額</t>
  </si>
  <si>
    <t>営業活動によるキャッシュ・フロー</t>
  </si>
  <si>
    <t>有価証券の取得による支出</t>
  </si>
  <si>
    <t>有価証券の償還による収入</t>
  </si>
  <si>
    <t>有形固定資産の取得による支出</t>
  </si>
  <si>
    <t>有形固定資産の売却による収入</t>
  </si>
  <si>
    <t>無形固定資産の取得による支出</t>
  </si>
  <si>
    <t>無形固定資産の売却による収入</t>
  </si>
  <si>
    <t>投資有価証券の取得による支出</t>
  </si>
  <si>
    <t>投資有価証券の償還による収入</t>
  </si>
  <si>
    <t>短期貸付けによる支出</t>
  </si>
  <si>
    <t>短期貸付金の回収による収入</t>
  </si>
  <si>
    <t>差入保証金の差入による支出</t>
  </si>
  <si>
    <t>差入保証金の回収による収入</t>
  </si>
  <si>
    <t>定期預金の増減額（△は増加）</t>
  </si>
  <si>
    <t>投資活動によるキャッシュ・フロー</t>
  </si>
  <si>
    <t>長期借入金の返済による支出</t>
  </si>
  <si>
    <t>株式の発行による収入</t>
  </si>
  <si>
    <t>自己株式の取得による支出</t>
  </si>
  <si>
    <t>自己株式の処分による収入</t>
  </si>
  <si>
    <t>配当金の支払額</t>
  </si>
  <si>
    <t>財務活動によるキャッシュ・フロー</t>
  </si>
  <si>
    <t>現金及び現金同等物の増減額（△は減少）</t>
  </si>
  <si>
    <t>現金及び現金同等物の残高</t>
  </si>
  <si>
    <t>個別・キャッシュフロー計算書</t>
  </si>
  <si>
    <t>2012/09/01</t>
  </si>
  <si>
    <t>2011/09/01</t>
  </si>
  <si>
    <t>2010/09/01</t>
  </si>
  <si>
    <t>2009/09/01</t>
  </si>
  <si>
    <t>直営教室収入</t>
  </si>
  <si>
    <t>加盟教室収入</t>
  </si>
  <si>
    <t>商品売上高</t>
  </si>
  <si>
    <t>その他の収入</t>
  </si>
  <si>
    <t>売上高</t>
  </si>
  <si>
    <t>売上原価</t>
  </si>
  <si>
    <t>売上総利益</t>
  </si>
  <si>
    <t>広告宣伝費</t>
  </si>
  <si>
    <t>販売促進費</t>
  </si>
  <si>
    <t>貸倒引当金繰入額</t>
  </si>
  <si>
    <t>役員報酬</t>
  </si>
  <si>
    <t>給料及び手当</t>
  </si>
  <si>
    <t>賞与</t>
  </si>
  <si>
    <t>（うち賞与引当金繰入額）</t>
  </si>
  <si>
    <t>福利厚生費</t>
  </si>
  <si>
    <t>法定福利費</t>
  </si>
  <si>
    <t>旅費及び交通費</t>
  </si>
  <si>
    <t>消耗品費</t>
  </si>
  <si>
    <t>支払手数料</t>
  </si>
  <si>
    <t>賃借料</t>
  </si>
  <si>
    <t>販売費・一般管理費</t>
  </si>
  <si>
    <t>営業利益</t>
  </si>
  <si>
    <t>受取利息</t>
  </si>
  <si>
    <t>有価証券利息</t>
  </si>
  <si>
    <t>受取配当金</t>
  </si>
  <si>
    <t>投資有価証券評価損戻入益</t>
  </si>
  <si>
    <t>営業外収益</t>
  </si>
  <si>
    <t>営業外費用</t>
  </si>
  <si>
    <t>経常利益</t>
  </si>
  <si>
    <t>投資有価証券売却益</t>
  </si>
  <si>
    <t>特別利益</t>
  </si>
  <si>
    <t>有形固定資産売却損</t>
  </si>
  <si>
    <t>有形固定資産除却損</t>
  </si>
  <si>
    <t>投資有価証券評価損</t>
  </si>
  <si>
    <t>投資有価証券償還損</t>
  </si>
  <si>
    <t>関係会社株式評価損</t>
  </si>
  <si>
    <t>減損損失</t>
  </si>
  <si>
    <t>店舗閉鎖損失</t>
  </si>
  <si>
    <t>特別損失</t>
  </si>
  <si>
    <t>法人税、住民税及び事業税</t>
  </si>
  <si>
    <t>法人税等調整額</t>
  </si>
  <si>
    <t>法人税等合計</t>
  </si>
  <si>
    <t>四半期純利益</t>
  </si>
  <si>
    <t>個別・損益計算書</t>
  </si>
  <si>
    <t>2014/07/11</t>
  </si>
  <si>
    <t>2014/05/31</t>
  </si>
  <si>
    <t>2014/04/11</t>
  </si>
  <si>
    <t>2014/02/28</t>
  </si>
  <si>
    <t>2014/01/10</t>
  </si>
  <si>
    <t>2013/11/30</t>
  </si>
  <si>
    <t>2013/07/11</t>
  </si>
  <si>
    <t>2013/05/31</t>
  </si>
  <si>
    <t>2013/04/12</t>
  </si>
  <si>
    <t>2013/02/28</t>
  </si>
  <si>
    <t>2013/01/11</t>
  </si>
  <si>
    <t>2012/11/30</t>
  </si>
  <si>
    <t>2012/07/13</t>
  </si>
  <si>
    <t>2012/05/31</t>
  </si>
  <si>
    <t>2012/04/13</t>
  </si>
  <si>
    <t>2012/02/29</t>
  </si>
  <si>
    <t>2012/01/13</t>
  </si>
  <si>
    <t>2011/11/30</t>
  </si>
  <si>
    <t>2011/07/13</t>
  </si>
  <si>
    <t>2011/05/31</t>
  </si>
  <si>
    <t>2011/04/13</t>
  </si>
  <si>
    <t>2011/02/28</t>
  </si>
  <si>
    <t>2011/01/11</t>
  </si>
  <si>
    <t>2010/11/30</t>
  </si>
  <si>
    <t>2010/05/31</t>
  </si>
  <si>
    <t>2010/02/28</t>
  </si>
  <si>
    <t>2009/11/30</t>
  </si>
  <si>
    <t>建物及び構築物</t>
  </si>
  <si>
    <t>建物及び構築物（純額）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</si>
</sst>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23"/>
      <name val="ＭＳ Ｐゴシック"/>
      <family val="3"/>
    </font>
    <font>
      <sz val="11"/>
      <color indexed="63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double">
        <color indexed="55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 style="double">
        <color indexed="55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 style="double">
        <color indexed="55"/>
      </top>
      <bottom>
        <color indexed="63"/>
      </bottom>
    </border>
    <border>
      <left>
        <color indexed="63"/>
      </left>
      <right style="double">
        <color indexed="55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>
        <color indexed="63"/>
      </bottom>
    </border>
    <border>
      <left style="double">
        <color indexed="55"/>
      </left>
      <right>
        <color indexed="63"/>
      </right>
      <top>
        <color indexed="63"/>
      </top>
      <bottom>
        <color indexed="63"/>
      </bottom>
    </border>
    <border>
      <left style="double">
        <color indexed="55"/>
      </left>
      <right>
        <color indexed="63"/>
      </right>
      <top style="double">
        <color indexed="55"/>
      </top>
      <bottom style="double">
        <color indexed="55"/>
      </bottom>
    </border>
    <border>
      <left>
        <color indexed="63"/>
      </left>
      <right>
        <color indexed="63"/>
      </right>
      <top style="double">
        <color indexed="55"/>
      </top>
      <bottom style="double">
        <color indexed="55"/>
      </bottom>
    </border>
    <border>
      <left style="double">
        <color indexed="55"/>
      </left>
      <right>
        <color indexed="63"/>
      </right>
      <top>
        <color indexed="63"/>
      </top>
      <bottom style="double">
        <color indexed="55"/>
      </bottom>
    </border>
    <border>
      <left>
        <color indexed="63"/>
      </left>
      <right>
        <color indexed="63"/>
      </right>
      <top>
        <color indexed="63"/>
      </top>
      <bottom style="double">
        <color indexed="55"/>
      </bottom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1">
    <xf numFmtId="0" fontId="0" fillId="0" borderId="0" xfId="0" applyAlignment="1">
      <alignment vertical="center"/>
    </xf>
    <xf numFmtId="0" fontId="0" fillId="0" borderId="0" xfId="0" applyAlignment="1">
      <alignment horizontal="left" vertical="center" indent="1"/>
    </xf>
    <xf numFmtId="0" fontId="0" fillId="2" borderId="1" xfId="0" applyFill="1" applyBorder="1" applyAlignment="1">
      <alignment horizontal="left" vertical="center" indent="3"/>
    </xf>
    <xf numFmtId="0" fontId="0" fillId="2" borderId="1" xfId="0" applyFill="1" applyBorder="1" applyAlignment="1">
      <alignment horizontal="left" vertical="center" indent="4"/>
    </xf>
    <xf numFmtId="0" fontId="0" fillId="2" borderId="1" xfId="0" applyFill="1" applyBorder="1" applyAlignment="1">
      <alignment horizontal="left" vertical="center" indent="5"/>
    </xf>
    <xf numFmtId="0" fontId="0" fillId="2" borderId="2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2"/>
    </xf>
    <xf numFmtId="0" fontId="0" fillId="2" borderId="1" xfId="0" applyFill="1" applyBorder="1" applyAlignment="1">
      <alignment horizontal="left" vertical="center" indent="1"/>
    </xf>
    <xf numFmtId="0" fontId="0" fillId="0" borderId="3" xfId="0" applyBorder="1" applyAlignment="1">
      <alignment vertical="center"/>
    </xf>
    <xf numFmtId="0" fontId="0" fillId="2" borderId="4" xfId="0" applyFill="1" applyBorder="1" applyAlignment="1">
      <alignment horizontal="left" vertical="center" indent="3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0" fillId="0" borderId="3" xfId="0" applyBorder="1" applyAlignment="1">
      <alignment horizontal="left" vertical="center" indent="1"/>
    </xf>
    <xf numFmtId="0" fontId="2" fillId="0" borderId="3" xfId="16" applyBorder="1" applyAlignment="1">
      <alignment horizontal="left" vertical="center" indent="1"/>
    </xf>
    <xf numFmtId="0" fontId="0" fillId="0" borderId="7" xfId="0" applyBorder="1" applyAlignment="1">
      <alignment horizontal="left" vertical="center" indent="1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0" xfId="0" applyBorder="1" applyAlignment="1">
      <alignment horizontal="left" vertical="center" indent="1"/>
    </xf>
    <xf numFmtId="0" fontId="3" fillId="0" borderId="0" xfId="0" applyFont="1" applyAlignment="1">
      <alignment vertical="center"/>
    </xf>
    <xf numFmtId="176" fontId="4" fillId="0" borderId="7" xfId="0" applyNumberFormat="1" applyFont="1" applyBorder="1" applyAlignment="1">
      <alignment horizontal="right" vertical="center"/>
    </xf>
    <xf numFmtId="176" fontId="4" fillId="0" borderId="3" xfId="0" applyNumberFormat="1" applyFont="1" applyBorder="1" applyAlignment="1">
      <alignment horizontal="right" vertical="center"/>
    </xf>
    <xf numFmtId="176" fontId="4" fillId="0" borderId="8" xfId="0" applyNumberFormat="1" applyFont="1" applyBorder="1" applyAlignment="1">
      <alignment horizontal="right" vertical="center"/>
    </xf>
    <xf numFmtId="176" fontId="4" fillId="0" borderId="0" xfId="0" applyNumberFormat="1" applyFont="1" applyAlignment="1">
      <alignment horizontal="right" vertical="center"/>
    </xf>
    <xf numFmtId="176" fontId="4" fillId="0" borderId="11" xfId="0" applyNumberFormat="1" applyFont="1" applyBorder="1" applyAlignment="1">
      <alignment horizontal="right" vertical="center"/>
    </xf>
    <xf numFmtId="176" fontId="4" fillId="0" borderId="12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0" fillId="2" borderId="4" xfId="0" applyFill="1" applyBorder="1" applyAlignment="1">
      <alignment horizontal="left" vertical="center" indent="2"/>
    </xf>
    <xf numFmtId="0" fontId="0" fillId="2" borderId="2" xfId="0" applyFill="1" applyBorder="1" applyAlignment="1">
      <alignment horizontal="left" vertical="center" indent="1"/>
    </xf>
    <xf numFmtId="0" fontId="0" fillId="2" borderId="4" xfId="0" applyFill="1" applyBorder="1" applyAlignment="1">
      <alignment horizontal="left" vertical="center" indent="1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9"/>
  <dimension ref="A2:T4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116</v>
      </c>
      <c r="B2" s="14">
        <v>4668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25</v>
      </c>
      <c r="B4" s="15" t="str">
        <f>HYPERLINK("http://www.kabupro.jp/mark/20140711/S1002IHU.htm","四半期報告書")</f>
        <v>四半期報告書</v>
      </c>
      <c r="C4" s="15" t="str">
        <f>HYPERLINK("http://www.kabupro.jp/mark/20140411/S1001MEL.htm","四半期報告書")</f>
        <v>四半期報告書</v>
      </c>
      <c r="D4" s="15" t="str">
        <f>HYPERLINK("http://www.kabupro.jp/mark/20140110/S1000WLY.htm","四半期報告書")</f>
        <v>四半期報告書</v>
      </c>
      <c r="E4" s="15" t="str">
        <f>HYPERLINK("http://www.kabupro.jp/mark/20131125/S1000KZ4.htm","有価証券報告書")</f>
        <v>有価証券報告書</v>
      </c>
      <c r="F4" s="15" t="str">
        <f>HYPERLINK("http://www.kabupro.jp/mark/20140711/S1002IHU.htm","四半期報告書")</f>
        <v>四半期報告書</v>
      </c>
      <c r="G4" s="15" t="str">
        <f>HYPERLINK("http://www.kabupro.jp/mark/20140411/S1001MEL.htm","四半期報告書")</f>
        <v>四半期報告書</v>
      </c>
      <c r="H4" s="15" t="str">
        <f>HYPERLINK("http://www.kabupro.jp/mark/20140110/S1000WLY.htm","四半期報告書")</f>
        <v>四半期報告書</v>
      </c>
      <c r="I4" s="15" t="str">
        <f>HYPERLINK("http://www.kabupro.jp/mark/20131125/S1000KZ4.htm","有価証券報告書")</f>
        <v>有価証券報告書</v>
      </c>
      <c r="J4" s="15" t="str">
        <f>HYPERLINK("http://www.kabupro.jp/mark/20130711/S000DZZM.htm","四半期報告書")</f>
        <v>四半期報告書</v>
      </c>
      <c r="K4" s="15" t="str">
        <f>HYPERLINK("http://www.kabupro.jp/mark/20130412/S000D8G9.htm","四半期報告書")</f>
        <v>四半期報告書</v>
      </c>
      <c r="L4" s="15" t="str">
        <f>HYPERLINK("http://www.kabupro.jp/mark/20130111/S000CM5H.htm","四半期報告書")</f>
        <v>四半期報告書</v>
      </c>
      <c r="M4" s="15" t="str">
        <f>HYPERLINK("http://www.kabupro.jp/mark/20121126/S000CDKM.htm","有価証券報告書")</f>
        <v>有価証券報告書</v>
      </c>
      <c r="N4" s="15" t="str">
        <f>HYPERLINK("http://www.kabupro.jp/mark/20120713/S000BGI2.htm","四半期報告書")</f>
        <v>四半期報告書</v>
      </c>
      <c r="O4" s="15" t="str">
        <f>HYPERLINK("http://www.kabupro.jp/mark/20120413/S000APB1.htm","四半期報告書")</f>
        <v>四半期報告書</v>
      </c>
      <c r="P4" s="15" t="str">
        <f>HYPERLINK("http://www.kabupro.jp/mark/20120113/S000A2CJ.htm","四半期報告書")</f>
        <v>四半期報告書</v>
      </c>
      <c r="Q4" s="15" t="str">
        <f>HYPERLINK("http://www.kabupro.jp/mark/20111121/S0009SRL.htm","有価証券報告書")</f>
        <v>有価証券報告書</v>
      </c>
      <c r="R4" s="15" t="str">
        <f>HYPERLINK("http://www.kabupro.jp/mark/20110713/S0008VPN.htm","四半期報告書")</f>
        <v>四半期報告書</v>
      </c>
      <c r="S4" s="15" t="str">
        <f>HYPERLINK("http://www.kabupro.jp/mark/20110413/S00084X3.htm","四半期報告書")</f>
        <v>四半期報告書</v>
      </c>
      <c r="T4" s="15" t="str">
        <f>HYPERLINK("http://www.kabupro.jp/mark/20110111/S0007IO3.htm","四半期報告書")</f>
        <v>四半期報告書</v>
      </c>
    </row>
    <row r="5" spans="1:20" ht="14.25" thickBot="1">
      <c r="A5" s="11" t="s">
        <v>26</v>
      </c>
      <c r="B5" s="1" t="s">
        <v>225</v>
      </c>
      <c r="C5" s="1" t="s">
        <v>227</v>
      </c>
      <c r="D5" s="1" t="s">
        <v>229</v>
      </c>
      <c r="E5" s="1" t="s">
        <v>32</v>
      </c>
      <c r="F5" s="1" t="s">
        <v>225</v>
      </c>
      <c r="G5" s="1" t="s">
        <v>227</v>
      </c>
      <c r="H5" s="1" t="s">
        <v>229</v>
      </c>
      <c r="I5" s="1" t="s">
        <v>32</v>
      </c>
      <c r="J5" s="1" t="s">
        <v>231</v>
      </c>
      <c r="K5" s="1" t="s">
        <v>233</v>
      </c>
      <c r="L5" s="1" t="s">
        <v>235</v>
      </c>
      <c r="M5" s="1" t="s">
        <v>36</v>
      </c>
      <c r="N5" s="1" t="s">
        <v>237</v>
      </c>
      <c r="O5" s="1" t="s">
        <v>239</v>
      </c>
      <c r="P5" s="1" t="s">
        <v>241</v>
      </c>
      <c r="Q5" s="1" t="s">
        <v>38</v>
      </c>
      <c r="R5" s="1" t="s">
        <v>243</v>
      </c>
      <c r="S5" s="1" t="s">
        <v>245</v>
      </c>
      <c r="T5" s="1" t="s">
        <v>247</v>
      </c>
    </row>
    <row r="6" spans="1:20" ht="15" thickBot="1" thickTop="1">
      <c r="A6" s="10" t="s">
        <v>27</v>
      </c>
      <c r="B6" s="18" t="s">
        <v>24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28</v>
      </c>
      <c r="B7" s="14" t="s">
        <v>124</v>
      </c>
      <c r="C7" s="14" t="s">
        <v>124</v>
      </c>
      <c r="D7" s="14" t="s">
        <v>124</v>
      </c>
      <c r="E7" s="16" t="s">
        <v>33</v>
      </c>
      <c r="F7" s="14" t="s">
        <v>124</v>
      </c>
      <c r="G7" s="14" t="s">
        <v>124</v>
      </c>
      <c r="H7" s="14" t="s">
        <v>124</v>
      </c>
      <c r="I7" s="16" t="s">
        <v>33</v>
      </c>
      <c r="J7" s="14" t="s">
        <v>124</v>
      </c>
      <c r="K7" s="14" t="s">
        <v>124</v>
      </c>
      <c r="L7" s="14" t="s">
        <v>124</v>
      </c>
      <c r="M7" s="16" t="s">
        <v>33</v>
      </c>
      <c r="N7" s="14" t="s">
        <v>124</v>
      </c>
      <c r="O7" s="14" t="s">
        <v>124</v>
      </c>
      <c r="P7" s="14" t="s">
        <v>124</v>
      </c>
      <c r="Q7" s="16" t="s">
        <v>33</v>
      </c>
      <c r="R7" s="14" t="s">
        <v>124</v>
      </c>
      <c r="S7" s="14" t="s">
        <v>124</v>
      </c>
      <c r="T7" s="14" t="s">
        <v>124</v>
      </c>
    </row>
    <row r="8" spans="1:20" ht="13.5">
      <c r="A8" s="13" t="s">
        <v>29</v>
      </c>
      <c r="B8" s="1" t="s">
        <v>9</v>
      </c>
      <c r="C8" s="1" t="s">
        <v>9</v>
      </c>
      <c r="D8" s="1" t="s">
        <v>9</v>
      </c>
      <c r="E8" s="17" t="s">
        <v>177</v>
      </c>
      <c r="F8" s="1" t="s">
        <v>177</v>
      </c>
      <c r="G8" s="1" t="s">
        <v>177</v>
      </c>
      <c r="H8" s="1" t="s">
        <v>177</v>
      </c>
      <c r="I8" s="17" t="s">
        <v>178</v>
      </c>
      <c r="J8" s="1" t="s">
        <v>178</v>
      </c>
      <c r="K8" s="1" t="s">
        <v>178</v>
      </c>
      <c r="L8" s="1" t="s">
        <v>178</v>
      </c>
      <c r="M8" s="17" t="s">
        <v>179</v>
      </c>
      <c r="N8" s="1" t="s">
        <v>179</v>
      </c>
      <c r="O8" s="1" t="s">
        <v>179</v>
      </c>
      <c r="P8" s="1" t="s">
        <v>179</v>
      </c>
      <c r="Q8" s="17" t="s">
        <v>180</v>
      </c>
      <c r="R8" s="1" t="s">
        <v>180</v>
      </c>
      <c r="S8" s="1" t="s">
        <v>180</v>
      </c>
      <c r="T8" s="1" t="s">
        <v>180</v>
      </c>
    </row>
    <row r="9" spans="1:20" ht="13.5">
      <c r="A9" s="13" t="s">
        <v>30</v>
      </c>
      <c r="B9" s="1" t="s">
        <v>226</v>
      </c>
      <c r="C9" s="1" t="s">
        <v>228</v>
      </c>
      <c r="D9" s="1" t="s">
        <v>230</v>
      </c>
      <c r="E9" s="17" t="s">
        <v>34</v>
      </c>
      <c r="F9" s="1" t="s">
        <v>232</v>
      </c>
      <c r="G9" s="1" t="s">
        <v>234</v>
      </c>
      <c r="H9" s="1" t="s">
        <v>236</v>
      </c>
      <c r="I9" s="17" t="s">
        <v>35</v>
      </c>
      <c r="J9" s="1" t="s">
        <v>238</v>
      </c>
      <c r="K9" s="1" t="s">
        <v>240</v>
      </c>
      <c r="L9" s="1" t="s">
        <v>242</v>
      </c>
      <c r="M9" s="17" t="s">
        <v>37</v>
      </c>
      <c r="N9" s="1" t="s">
        <v>244</v>
      </c>
      <c r="O9" s="1" t="s">
        <v>246</v>
      </c>
      <c r="P9" s="1" t="s">
        <v>248</v>
      </c>
      <c r="Q9" s="17" t="s">
        <v>39</v>
      </c>
      <c r="R9" s="1" t="s">
        <v>249</v>
      </c>
      <c r="S9" s="1" t="s">
        <v>250</v>
      </c>
      <c r="T9" s="1" t="s">
        <v>251</v>
      </c>
    </row>
    <row r="10" spans="1:20" ht="14.25" thickBot="1">
      <c r="A10" s="13" t="s">
        <v>31</v>
      </c>
      <c r="B10" s="1" t="s">
        <v>52</v>
      </c>
      <c r="C10" s="1" t="s">
        <v>52</v>
      </c>
      <c r="D10" s="1" t="s">
        <v>52</v>
      </c>
      <c r="E10" s="17" t="s">
        <v>52</v>
      </c>
      <c r="F10" s="1" t="s">
        <v>52</v>
      </c>
      <c r="G10" s="1" t="s">
        <v>52</v>
      </c>
      <c r="H10" s="1" t="s">
        <v>52</v>
      </c>
      <c r="I10" s="17" t="s">
        <v>52</v>
      </c>
      <c r="J10" s="1" t="s">
        <v>52</v>
      </c>
      <c r="K10" s="1" t="s">
        <v>52</v>
      </c>
      <c r="L10" s="1" t="s">
        <v>52</v>
      </c>
      <c r="M10" s="17" t="s">
        <v>52</v>
      </c>
      <c r="N10" s="1" t="s">
        <v>52</v>
      </c>
      <c r="O10" s="1" t="s">
        <v>52</v>
      </c>
      <c r="P10" s="1" t="s">
        <v>52</v>
      </c>
      <c r="Q10" s="17" t="s">
        <v>52</v>
      </c>
      <c r="R10" s="1" t="s">
        <v>52</v>
      </c>
      <c r="S10" s="1" t="s">
        <v>52</v>
      </c>
      <c r="T10" s="1" t="s">
        <v>52</v>
      </c>
    </row>
    <row r="11" spans="1:20" ht="14.25" thickTop="1">
      <c r="A11" s="30" t="s">
        <v>185</v>
      </c>
      <c r="B11" s="22">
        <v>11009788</v>
      </c>
      <c r="C11" s="22">
        <v>7837236</v>
      </c>
      <c r="D11" s="22">
        <v>3316600</v>
      </c>
      <c r="E11" s="21">
        <v>15279029</v>
      </c>
      <c r="F11" s="22">
        <v>10672667</v>
      </c>
      <c r="G11" s="22">
        <v>7680274</v>
      </c>
      <c r="H11" s="22">
        <v>3327217</v>
      </c>
      <c r="I11" s="21">
        <v>14484193</v>
      </c>
      <c r="J11" s="22">
        <v>10220494</v>
      </c>
      <c r="K11" s="22">
        <v>7186164</v>
      </c>
      <c r="L11" s="22">
        <v>3009289</v>
      </c>
      <c r="M11" s="21">
        <v>13715507</v>
      </c>
      <c r="N11" s="22">
        <v>9607912</v>
      </c>
      <c r="O11" s="22">
        <v>7056348</v>
      </c>
      <c r="P11" s="22">
        <v>2927872</v>
      </c>
      <c r="Q11" s="21">
        <v>12855779</v>
      </c>
      <c r="R11" s="22">
        <v>8955310</v>
      </c>
      <c r="S11" s="22">
        <v>6480364</v>
      </c>
      <c r="T11" s="22">
        <v>2680204</v>
      </c>
    </row>
    <row r="12" spans="1:20" ht="13.5">
      <c r="A12" s="7" t="s">
        <v>186</v>
      </c>
      <c r="B12" s="24">
        <v>6916064</v>
      </c>
      <c r="C12" s="24">
        <v>4572760</v>
      </c>
      <c r="D12" s="24">
        <v>2106916</v>
      </c>
      <c r="E12" s="23">
        <v>8995031</v>
      </c>
      <c r="F12" s="24">
        <v>6546902</v>
      </c>
      <c r="G12" s="24">
        <v>4351300</v>
      </c>
      <c r="H12" s="24">
        <v>2041702</v>
      </c>
      <c r="I12" s="23">
        <v>8403862</v>
      </c>
      <c r="J12" s="24">
        <v>6225096</v>
      </c>
      <c r="K12" s="24">
        <v>4011225</v>
      </c>
      <c r="L12" s="24">
        <v>1889203</v>
      </c>
      <c r="M12" s="23">
        <v>7922326</v>
      </c>
      <c r="N12" s="24">
        <v>5674351</v>
      </c>
      <c r="O12" s="24">
        <v>3874057</v>
      </c>
      <c r="P12" s="24">
        <v>1768339</v>
      </c>
      <c r="Q12" s="23">
        <v>7323646</v>
      </c>
      <c r="R12" s="24">
        <v>5291638</v>
      </c>
      <c r="S12" s="24">
        <v>3560460</v>
      </c>
      <c r="T12" s="24">
        <v>1608467</v>
      </c>
    </row>
    <row r="13" spans="1:20" ht="13.5">
      <c r="A13" s="7" t="s">
        <v>187</v>
      </c>
      <c r="B13" s="24">
        <v>4093723</v>
      </c>
      <c r="C13" s="24">
        <v>3264475</v>
      </c>
      <c r="D13" s="24">
        <v>1209684</v>
      </c>
      <c r="E13" s="23">
        <v>6283998</v>
      </c>
      <c r="F13" s="24">
        <v>4125765</v>
      </c>
      <c r="G13" s="24">
        <v>3328973</v>
      </c>
      <c r="H13" s="24">
        <v>1285515</v>
      </c>
      <c r="I13" s="23">
        <v>6080331</v>
      </c>
      <c r="J13" s="24">
        <v>3995398</v>
      </c>
      <c r="K13" s="24">
        <v>3174938</v>
      </c>
      <c r="L13" s="24">
        <v>1120085</v>
      </c>
      <c r="M13" s="23">
        <v>5793180</v>
      </c>
      <c r="N13" s="24">
        <v>3933560</v>
      </c>
      <c r="O13" s="24">
        <v>3182291</v>
      </c>
      <c r="P13" s="24">
        <v>1159533</v>
      </c>
      <c r="Q13" s="23">
        <v>5532132</v>
      </c>
      <c r="R13" s="24">
        <v>3663672</v>
      </c>
      <c r="S13" s="24">
        <v>2919904</v>
      </c>
      <c r="T13" s="24">
        <v>1071736</v>
      </c>
    </row>
    <row r="14" spans="1:20" ht="13.5">
      <c r="A14" s="7" t="s">
        <v>201</v>
      </c>
      <c r="B14" s="24">
        <v>2002878</v>
      </c>
      <c r="C14" s="24">
        <v>1276738</v>
      </c>
      <c r="D14" s="24">
        <v>597310</v>
      </c>
      <c r="E14" s="23">
        <v>2703077</v>
      </c>
      <c r="F14" s="24">
        <v>1928562</v>
      </c>
      <c r="G14" s="24">
        <v>1240309</v>
      </c>
      <c r="H14" s="24">
        <v>541056</v>
      </c>
      <c r="I14" s="23">
        <v>2537292</v>
      </c>
      <c r="J14" s="24">
        <v>1894700</v>
      </c>
      <c r="K14" s="24">
        <v>1256570</v>
      </c>
      <c r="L14" s="24">
        <v>569567</v>
      </c>
      <c r="M14" s="23">
        <v>2429746</v>
      </c>
      <c r="N14" s="24">
        <v>1799825</v>
      </c>
      <c r="O14" s="24">
        <v>1177944</v>
      </c>
      <c r="P14" s="24">
        <v>538479</v>
      </c>
      <c r="Q14" s="23">
        <v>2423685</v>
      </c>
      <c r="R14" s="24">
        <v>1821227</v>
      </c>
      <c r="S14" s="24">
        <v>1151869</v>
      </c>
      <c r="T14" s="24">
        <v>494927</v>
      </c>
    </row>
    <row r="15" spans="1:20" ht="14.25" thickBot="1">
      <c r="A15" s="29" t="s">
        <v>202</v>
      </c>
      <c r="B15" s="26">
        <v>2090845</v>
      </c>
      <c r="C15" s="26">
        <v>1987737</v>
      </c>
      <c r="D15" s="26">
        <v>612373</v>
      </c>
      <c r="E15" s="25">
        <v>3580921</v>
      </c>
      <c r="F15" s="26">
        <v>2197202</v>
      </c>
      <c r="G15" s="26">
        <v>2088664</v>
      </c>
      <c r="H15" s="26">
        <v>744458</v>
      </c>
      <c r="I15" s="25">
        <v>3543038</v>
      </c>
      <c r="J15" s="26">
        <v>2100697</v>
      </c>
      <c r="K15" s="26">
        <v>1918367</v>
      </c>
      <c r="L15" s="26">
        <v>550518</v>
      </c>
      <c r="M15" s="25">
        <v>3363434</v>
      </c>
      <c r="N15" s="26">
        <v>2133735</v>
      </c>
      <c r="O15" s="26">
        <v>2004346</v>
      </c>
      <c r="P15" s="26">
        <v>621054</v>
      </c>
      <c r="Q15" s="25">
        <v>3108446</v>
      </c>
      <c r="R15" s="26">
        <v>1842444</v>
      </c>
      <c r="S15" s="26">
        <v>1768035</v>
      </c>
      <c r="T15" s="26">
        <v>576809</v>
      </c>
    </row>
    <row r="16" spans="1:20" ht="14.25" thickTop="1">
      <c r="A16" s="6" t="s">
        <v>203</v>
      </c>
      <c r="B16" s="24">
        <v>34751</v>
      </c>
      <c r="C16" s="24">
        <v>23477</v>
      </c>
      <c r="D16" s="24">
        <v>10292</v>
      </c>
      <c r="E16" s="23">
        <v>48987</v>
      </c>
      <c r="F16" s="24">
        <v>35553</v>
      </c>
      <c r="G16" s="24">
        <v>24366</v>
      </c>
      <c r="H16" s="24">
        <v>9426</v>
      </c>
      <c r="I16" s="23">
        <v>54698</v>
      </c>
      <c r="J16" s="24">
        <v>39532</v>
      </c>
      <c r="K16" s="24">
        <v>28447</v>
      </c>
      <c r="L16" s="24">
        <v>11572</v>
      </c>
      <c r="M16" s="23">
        <v>60635</v>
      </c>
      <c r="N16" s="24">
        <v>40848</v>
      </c>
      <c r="O16" s="24">
        <v>27768</v>
      </c>
      <c r="P16" s="24">
        <v>10283</v>
      </c>
      <c r="Q16" s="23">
        <v>66520</v>
      </c>
      <c r="R16" s="24">
        <v>7443</v>
      </c>
      <c r="S16" s="24">
        <v>5750</v>
      </c>
      <c r="T16" s="24">
        <v>2166</v>
      </c>
    </row>
    <row r="17" spans="1:20" ht="13.5">
      <c r="A17" s="6" t="s">
        <v>205</v>
      </c>
      <c r="B17" s="24">
        <v>21735</v>
      </c>
      <c r="C17" s="24">
        <v>21735</v>
      </c>
      <c r="D17" s="24">
        <v>1859</v>
      </c>
      <c r="E17" s="23">
        <v>31416</v>
      </c>
      <c r="F17" s="24">
        <v>27146</v>
      </c>
      <c r="G17" s="24">
        <v>25616</v>
      </c>
      <c r="H17" s="24">
        <v>5248</v>
      </c>
      <c r="I17" s="23">
        <v>23798</v>
      </c>
      <c r="J17" s="24">
        <v>16527</v>
      </c>
      <c r="K17" s="24">
        <v>16527</v>
      </c>
      <c r="L17" s="24">
        <v>1674</v>
      </c>
      <c r="M17" s="23">
        <v>21594</v>
      </c>
      <c r="N17" s="24">
        <v>15547</v>
      </c>
      <c r="O17" s="24">
        <v>15547</v>
      </c>
      <c r="P17" s="24">
        <v>1532</v>
      </c>
      <c r="Q17" s="23">
        <v>27438</v>
      </c>
      <c r="R17" s="24">
        <v>12786</v>
      </c>
      <c r="S17" s="24">
        <v>12786</v>
      </c>
      <c r="T17" s="24">
        <v>1242</v>
      </c>
    </row>
    <row r="18" spans="1:20" ht="13.5">
      <c r="A18" s="6" t="s">
        <v>206</v>
      </c>
      <c r="B18" s="24">
        <v>35940</v>
      </c>
      <c r="C18" s="24">
        <v>31200</v>
      </c>
      <c r="D18" s="24">
        <v>29940</v>
      </c>
      <c r="E18" s="23">
        <v>57570</v>
      </c>
      <c r="F18" s="24">
        <v>77400</v>
      </c>
      <c r="G18" s="24">
        <v>47070</v>
      </c>
      <c r="H18" s="24">
        <v>16710</v>
      </c>
      <c r="I18" s="23">
        <v>21480</v>
      </c>
      <c r="J18" s="24">
        <v>11280</v>
      </c>
      <c r="K18" s="24">
        <v>8160</v>
      </c>
      <c r="L18" s="24">
        <v>1260</v>
      </c>
      <c r="M18" s="23"/>
      <c r="N18" s="24"/>
      <c r="O18" s="24"/>
      <c r="P18" s="24"/>
      <c r="Q18" s="23"/>
      <c r="R18" s="24"/>
      <c r="S18" s="24"/>
      <c r="T18" s="24"/>
    </row>
    <row r="19" spans="1:20" ht="13.5">
      <c r="A19" s="6" t="s">
        <v>136</v>
      </c>
      <c r="B19" s="24">
        <v>44819</v>
      </c>
      <c r="C19" s="24">
        <v>32163</v>
      </c>
      <c r="D19" s="24">
        <v>19459</v>
      </c>
      <c r="E19" s="23">
        <v>80166</v>
      </c>
      <c r="F19" s="24">
        <v>59339</v>
      </c>
      <c r="G19" s="24">
        <v>41264</v>
      </c>
      <c r="H19" s="24">
        <v>20976</v>
      </c>
      <c r="I19" s="23">
        <v>87055</v>
      </c>
      <c r="J19" s="24">
        <v>65278</v>
      </c>
      <c r="K19" s="24">
        <v>44521</v>
      </c>
      <c r="L19" s="24">
        <v>23330</v>
      </c>
      <c r="M19" s="23">
        <v>104161</v>
      </c>
      <c r="N19" s="24">
        <v>77181</v>
      </c>
      <c r="O19" s="24">
        <v>51678</v>
      </c>
      <c r="P19" s="24">
        <v>26821</v>
      </c>
      <c r="Q19" s="23">
        <v>104445</v>
      </c>
      <c r="R19" s="24">
        <v>78345</v>
      </c>
      <c r="S19" s="24">
        <v>52245</v>
      </c>
      <c r="T19" s="24">
        <v>26145</v>
      </c>
    </row>
    <row r="20" spans="1:20" ht="13.5">
      <c r="A20" s="6" t="s">
        <v>61</v>
      </c>
      <c r="B20" s="24">
        <v>27691</v>
      </c>
      <c r="C20" s="24">
        <v>23187</v>
      </c>
      <c r="D20" s="24">
        <v>9016</v>
      </c>
      <c r="E20" s="23">
        <v>42829</v>
      </c>
      <c r="F20" s="24">
        <v>36684</v>
      </c>
      <c r="G20" s="24">
        <v>15363</v>
      </c>
      <c r="H20" s="24">
        <v>4265</v>
      </c>
      <c r="I20" s="23">
        <v>30292</v>
      </c>
      <c r="J20" s="24">
        <v>26944</v>
      </c>
      <c r="K20" s="24">
        <v>10147</v>
      </c>
      <c r="L20" s="24">
        <v>6278</v>
      </c>
      <c r="M20" s="23">
        <v>20219</v>
      </c>
      <c r="N20" s="24">
        <v>13929</v>
      </c>
      <c r="O20" s="24">
        <v>14685</v>
      </c>
      <c r="P20" s="24">
        <v>8065</v>
      </c>
      <c r="Q20" s="23">
        <v>28898</v>
      </c>
      <c r="R20" s="24">
        <v>25591</v>
      </c>
      <c r="S20" s="24">
        <v>20591</v>
      </c>
      <c r="T20" s="24">
        <v>11680</v>
      </c>
    </row>
    <row r="21" spans="1:20" ht="13.5">
      <c r="A21" s="6" t="s">
        <v>207</v>
      </c>
      <c r="B21" s="24">
        <v>164938</v>
      </c>
      <c r="C21" s="24">
        <v>131764</v>
      </c>
      <c r="D21" s="24">
        <v>70568</v>
      </c>
      <c r="E21" s="23">
        <v>260970</v>
      </c>
      <c r="F21" s="24">
        <v>236124</v>
      </c>
      <c r="G21" s="24">
        <v>153681</v>
      </c>
      <c r="H21" s="24">
        <v>56627</v>
      </c>
      <c r="I21" s="23">
        <v>238497</v>
      </c>
      <c r="J21" s="24">
        <v>166902</v>
      </c>
      <c r="K21" s="24">
        <v>107803</v>
      </c>
      <c r="L21" s="24">
        <v>44115</v>
      </c>
      <c r="M21" s="23">
        <v>212561</v>
      </c>
      <c r="N21" s="24">
        <v>162794</v>
      </c>
      <c r="O21" s="24">
        <v>122086</v>
      </c>
      <c r="P21" s="24">
        <v>55095</v>
      </c>
      <c r="Q21" s="23">
        <v>236875</v>
      </c>
      <c r="R21" s="24">
        <v>172293</v>
      </c>
      <c r="S21" s="24">
        <v>124030</v>
      </c>
      <c r="T21" s="24">
        <v>55863</v>
      </c>
    </row>
    <row r="22" spans="1:20" ht="13.5">
      <c r="A22" s="6" t="s">
        <v>135</v>
      </c>
      <c r="B22" s="24">
        <v>3654</v>
      </c>
      <c r="C22" s="24">
        <v>3360</v>
      </c>
      <c r="D22" s="24">
        <v>2780</v>
      </c>
      <c r="E22" s="23">
        <v>16983</v>
      </c>
      <c r="F22" s="24">
        <v>12598</v>
      </c>
      <c r="G22" s="24">
        <v>8929</v>
      </c>
      <c r="H22" s="24">
        <v>4506</v>
      </c>
      <c r="I22" s="23">
        <v>11354</v>
      </c>
      <c r="J22" s="24">
        <v>8693</v>
      </c>
      <c r="K22" s="24">
        <v>6031</v>
      </c>
      <c r="L22" s="24">
        <v>3012</v>
      </c>
      <c r="M22" s="23">
        <v>18489</v>
      </c>
      <c r="N22" s="24">
        <v>15429</v>
      </c>
      <c r="O22" s="24">
        <v>10893</v>
      </c>
      <c r="P22" s="24">
        <v>6135</v>
      </c>
      <c r="Q22" s="23">
        <v>20323</v>
      </c>
      <c r="R22" s="24">
        <v>12552</v>
      </c>
      <c r="S22" s="24">
        <v>9009</v>
      </c>
      <c r="T22" s="24">
        <v>4909</v>
      </c>
    </row>
    <row r="23" spans="1:20" ht="13.5">
      <c r="A23" s="6" t="s">
        <v>20</v>
      </c>
      <c r="B23" s="24">
        <v>64682</v>
      </c>
      <c r="C23" s="24">
        <v>54878</v>
      </c>
      <c r="D23" s="24">
        <v>30102</v>
      </c>
      <c r="E23" s="23">
        <v>60485</v>
      </c>
      <c r="F23" s="24">
        <v>43290</v>
      </c>
      <c r="G23" s="24">
        <v>23826</v>
      </c>
      <c r="H23" s="24">
        <v>23998</v>
      </c>
      <c r="I23" s="23"/>
      <c r="J23" s="24"/>
      <c r="K23" s="24">
        <v>125</v>
      </c>
      <c r="L23" s="24">
        <v>713</v>
      </c>
      <c r="M23" s="23"/>
      <c r="N23" s="24"/>
      <c r="O23" s="24"/>
      <c r="P23" s="24"/>
      <c r="Q23" s="23"/>
      <c r="R23" s="24"/>
      <c r="S23" s="24"/>
      <c r="T23" s="24"/>
    </row>
    <row r="24" spans="1:20" ht="13.5">
      <c r="A24" s="6" t="s">
        <v>137</v>
      </c>
      <c r="B24" s="24">
        <v>27891</v>
      </c>
      <c r="C24" s="24">
        <v>17015</v>
      </c>
      <c r="D24" s="24">
        <v>8077</v>
      </c>
      <c r="E24" s="23">
        <v>43680</v>
      </c>
      <c r="F24" s="24">
        <v>27218</v>
      </c>
      <c r="G24" s="24">
        <v>17918</v>
      </c>
      <c r="H24" s="24">
        <v>8702</v>
      </c>
      <c r="I24" s="23">
        <v>36967</v>
      </c>
      <c r="J24" s="24">
        <v>21259</v>
      </c>
      <c r="K24" s="24">
        <v>13700</v>
      </c>
      <c r="L24" s="24">
        <v>6370</v>
      </c>
      <c r="M24" s="23">
        <v>37946</v>
      </c>
      <c r="N24" s="24">
        <v>20119</v>
      </c>
      <c r="O24" s="24">
        <v>13515</v>
      </c>
      <c r="P24" s="24">
        <v>6803</v>
      </c>
      <c r="Q24" s="23">
        <v>34436</v>
      </c>
      <c r="R24" s="24">
        <v>20857</v>
      </c>
      <c r="S24" s="24">
        <v>14203</v>
      </c>
      <c r="T24" s="24">
        <v>7323</v>
      </c>
    </row>
    <row r="25" spans="1:20" ht="13.5">
      <c r="A25" s="6" t="s">
        <v>61</v>
      </c>
      <c r="B25" s="24">
        <v>1404</v>
      </c>
      <c r="C25" s="24">
        <v>1036</v>
      </c>
      <c r="D25" s="24">
        <v>840</v>
      </c>
      <c r="E25" s="23">
        <v>1928</v>
      </c>
      <c r="F25" s="24">
        <v>1883</v>
      </c>
      <c r="G25" s="24">
        <v>1679</v>
      </c>
      <c r="H25" s="24">
        <v>664</v>
      </c>
      <c r="I25" s="23">
        <v>5580</v>
      </c>
      <c r="J25" s="24">
        <v>6016</v>
      </c>
      <c r="K25" s="24">
        <v>4298</v>
      </c>
      <c r="L25" s="24">
        <v>1203</v>
      </c>
      <c r="M25" s="23">
        <v>3238</v>
      </c>
      <c r="N25" s="24">
        <v>2547</v>
      </c>
      <c r="O25" s="24">
        <v>2547</v>
      </c>
      <c r="P25" s="24">
        <v>736</v>
      </c>
      <c r="Q25" s="23">
        <v>7218</v>
      </c>
      <c r="R25" s="24">
        <v>5502</v>
      </c>
      <c r="S25" s="24">
        <v>2733</v>
      </c>
      <c r="T25" s="24">
        <v>1917</v>
      </c>
    </row>
    <row r="26" spans="1:20" ht="13.5">
      <c r="A26" s="6" t="s">
        <v>208</v>
      </c>
      <c r="B26" s="24">
        <v>97632</v>
      </c>
      <c r="C26" s="24">
        <v>76290</v>
      </c>
      <c r="D26" s="24">
        <v>41801</v>
      </c>
      <c r="E26" s="23">
        <v>123077</v>
      </c>
      <c r="F26" s="24">
        <v>84990</v>
      </c>
      <c r="G26" s="24">
        <v>52354</v>
      </c>
      <c r="H26" s="24">
        <v>37872</v>
      </c>
      <c r="I26" s="23">
        <v>53903</v>
      </c>
      <c r="J26" s="24">
        <v>35968</v>
      </c>
      <c r="K26" s="24">
        <v>24155</v>
      </c>
      <c r="L26" s="24">
        <v>11299</v>
      </c>
      <c r="M26" s="23">
        <v>98373</v>
      </c>
      <c r="N26" s="24">
        <v>38576</v>
      </c>
      <c r="O26" s="24">
        <v>34756</v>
      </c>
      <c r="P26" s="24">
        <v>19045</v>
      </c>
      <c r="Q26" s="23">
        <v>102088</v>
      </c>
      <c r="R26" s="24">
        <v>59462</v>
      </c>
      <c r="S26" s="24">
        <v>52616</v>
      </c>
      <c r="T26" s="24">
        <v>31910</v>
      </c>
    </row>
    <row r="27" spans="1:20" ht="14.25" thickBot="1">
      <c r="A27" s="29" t="s">
        <v>209</v>
      </c>
      <c r="B27" s="26">
        <v>2158151</v>
      </c>
      <c r="C27" s="26">
        <v>2043211</v>
      </c>
      <c r="D27" s="26">
        <v>641141</v>
      </c>
      <c r="E27" s="25">
        <v>3718813</v>
      </c>
      <c r="F27" s="26">
        <v>2348336</v>
      </c>
      <c r="G27" s="26">
        <v>2189992</v>
      </c>
      <c r="H27" s="26">
        <v>763213</v>
      </c>
      <c r="I27" s="25">
        <v>3727632</v>
      </c>
      <c r="J27" s="26">
        <v>2231631</v>
      </c>
      <c r="K27" s="26">
        <v>2002015</v>
      </c>
      <c r="L27" s="26">
        <v>583334</v>
      </c>
      <c r="M27" s="25">
        <v>3477621</v>
      </c>
      <c r="N27" s="26">
        <v>2257953</v>
      </c>
      <c r="O27" s="26">
        <v>2091676</v>
      </c>
      <c r="P27" s="26">
        <v>657104</v>
      </c>
      <c r="Q27" s="25">
        <v>3243233</v>
      </c>
      <c r="R27" s="26">
        <v>1955276</v>
      </c>
      <c r="S27" s="26">
        <v>1839449</v>
      </c>
      <c r="T27" s="26">
        <v>600763</v>
      </c>
    </row>
    <row r="28" spans="1:20" ht="14.25" thickTop="1">
      <c r="A28" s="6" t="s">
        <v>210</v>
      </c>
      <c r="B28" s="24">
        <v>111110</v>
      </c>
      <c r="C28" s="24">
        <v>111110</v>
      </c>
      <c r="D28" s="24"/>
      <c r="E28" s="23"/>
      <c r="F28" s="24"/>
      <c r="G28" s="24"/>
      <c r="H28" s="24"/>
      <c r="I28" s="23">
        <v>14028</v>
      </c>
      <c r="J28" s="24"/>
      <c r="K28" s="24"/>
      <c r="L28" s="24"/>
      <c r="M28" s="23">
        <v>25621</v>
      </c>
      <c r="N28" s="24">
        <v>25621</v>
      </c>
      <c r="O28" s="24">
        <v>25621</v>
      </c>
      <c r="P28" s="24">
        <v>120</v>
      </c>
      <c r="Q28" s="23">
        <v>27155</v>
      </c>
      <c r="R28" s="24">
        <v>20429</v>
      </c>
      <c r="S28" s="24">
        <v>5029</v>
      </c>
      <c r="T28" s="24">
        <v>2779</v>
      </c>
    </row>
    <row r="29" spans="1:20" ht="13.5">
      <c r="A29" s="6" t="s">
        <v>211</v>
      </c>
      <c r="B29" s="24">
        <v>111110</v>
      </c>
      <c r="C29" s="24">
        <v>111110</v>
      </c>
      <c r="D29" s="24"/>
      <c r="E29" s="23"/>
      <c r="F29" s="24"/>
      <c r="G29" s="24"/>
      <c r="H29" s="24"/>
      <c r="I29" s="23">
        <v>24871</v>
      </c>
      <c r="J29" s="24"/>
      <c r="K29" s="24"/>
      <c r="L29" s="24"/>
      <c r="M29" s="23">
        <v>26103</v>
      </c>
      <c r="N29" s="24">
        <v>25918</v>
      </c>
      <c r="O29" s="24">
        <v>25918</v>
      </c>
      <c r="P29" s="24">
        <v>417</v>
      </c>
      <c r="Q29" s="23">
        <v>47736</v>
      </c>
      <c r="R29" s="24">
        <v>41010</v>
      </c>
      <c r="S29" s="24">
        <v>25610</v>
      </c>
      <c r="T29" s="24">
        <v>23360</v>
      </c>
    </row>
    <row r="30" spans="1:20" ht="13.5">
      <c r="A30" s="6" t="s">
        <v>21</v>
      </c>
      <c r="B30" s="24">
        <v>17636</v>
      </c>
      <c r="C30" s="24">
        <v>17636</v>
      </c>
      <c r="D30" s="24"/>
      <c r="E30" s="23"/>
      <c r="F30" s="24"/>
      <c r="G30" s="24"/>
      <c r="H30" s="24"/>
      <c r="I30" s="23"/>
      <c r="J30" s="24"/>
      <c r="K30" s="24"/>
      <c r="L30" s="24"/>
      <c r="M30" s="23"/>
      <c r="N30" s="24"/>
      <c r="O30" s="24"/>
      <c r="P30" s="24"/>
      <c r="Q30" s="23"/>
      <c r="R30" s="24"/>
      <c r="S30" s="24"/>
      <c r="T30" s="24"/>
    </row>
    <row r="31" spans="1:20" ht="13.5">
      <c r="A31" s="6" t="s">
        <v>215</v>
      </c>
      <c r="B31" s="24"/>
      <c r="C31" s="24"/>
      <c r="D31" s="24"/>
      <c r="E31" s="23">
        <v>5067</v>
      </c>
      <c r="F31" s="24">
        <v>5067</v>
      </c>
      <c r="G31" s="24">
        <v>5067</v>
      </c>
      <c r="H31" s="24"/>
      <c r="I31" s="23">
        <v>9519</v>
      </c>
      <c r="J31" s="24"/>
      <c r="K31" s="24"/>
      <c r="L31" s="24"/>
      <c r="M31" s="23"/>
      <c r="N31" s="24"/>
      <c r="O31" s="24"/>
      <c r="P31" s="24"/>
      <c r="Q31" s="23"/>
      <c r="R31" s="24"/>
      <c r="S31" s="24"/>
      <c r="T31" s="24"/>
    </row>
    <row r="32" spans="1:20" ht="13.5">
      <c r="A32" s="6" t="s">
        <v>219</v>
      </c>
      <c r="B32" s="24">
        <v>17636</v>
      </c>
      <c r="C32" s="24">
        <v>17636</v>
      </c>
      <c r="D32" s="24"/>
      <c r="E32" s="23">
        <v>110470</v>
      </c>
      <c r="F32" s="24">
        <v>5067</v>
      </c>
      <c r="G32" s="24">
        <v>5067</v>
      </c>
      <c r="H32" s="24"/>
      <c r="I32" s="23">
        <v>166948</v>
      </c>
      <c r="J32" s="24"/>
      <c r="K32" s="24"/>
      <c r="L32" s="24"/>
      <c r="M32" s="23">
        <v>169342</v>
      </c>
      <c r="N32" s="24">
        <v>138211</v>
      </c>
      <c r="O32" s="24">
        <v>114319</v>
      </c>
      <c r="P32" s="24">
        <v>91578</v>
      </c>
      <c r="Q32" s="23">
        <v>81100</v>
      </c>
      <c r="R32" s="24">
        <v>20506</v>
      </c>
      <c r="S32" s="24">
        <v>15428</v>
      </c>
      <c r="T32" s="24">
        <v>1125</v>
      </c>
    </row>
    <row r="33" spans="1:20" ht="13.5">
      <c r="A33" s="7" t="s">
        <v>128</v>
      </c>
      <c r="B33" s="24">
        <v>2251624</v>
      </c>
      <c r="C33" s="24">
        <v>2136684</v>
      </c>
      <c r="D33" s="24">
        <v>641141</v>
      </c>
      <c r="E33" s="23">
        <v>3608342</v>
      </c>
      <c r="F33" s="24">
        <v>2343269</v>
      </c>
      <c r="G33" s="24">
        <v>2184925</v>
      </c>
      <c r="H33" s="24">
        <v>763213</v>
      </c>
      <c r="I33" s="23">
        <v>3585555</v>
      </c>
      <c r="J33" s="24">
        <v>2231631</v>
      </c>
      <c r="K33" s="24">
        <v>2002015</v>
      </c>
      <c r="L33" s="24">
        <v>583334</v>
      </c>
      <c r="M33" s="23">
        <v>3334382</v>
      </c>
      <c r="N33" s="24">
        <v>2145660</v>
      </c>
      <c r="O33" s="24">
        <v>2003275</v>
      </c>
      <c r="P33" s="24">
        <v>565942</v>
      </c>
      <c r="Q33" s="23">
        <v>3209869</v>
      </c>
      <c r="R33" s="24">
        <v>1975780</v>
      </c>
      <c r="S33" s="24">
        <v>1849631</v>
      </c>
      <c r="T33" s="24">
        <v>622998</v>
      </c>
    </row>
    <row r="34" spans="1:20" ht="13.5">
      <c r="A34" s="7" t="s">
        <v>220</v>
      </c>
      <c r="B34" s="24">
        <v>851209</v>
      </c>
      <c r="C34" s="24">
        <v>789611</v>
      </c>
      <c r="D34" s="24">
        <v>270570</v>
      </c>
      <c r="E34" s="23">
        <v>1432539</v>
      </c>
      <c r="F34" s="24">
        <v>891267</v>
      </c>
      <c r="G34" s="24">
        <v>807257</v>
      </c>
      <c r="H34" s="24">
        <v>307023</v>
      </c>
      <c r="I34" s="23">
        <v>1579748</v>
      </c>
      <c r="J34" s="24">
        <v>968730</v>
      </c>
      <c r="K34" s="24">
        <v>841193</v>
      </c>
      <c r="L34" s="24">
        <v>280104</v>
      </c>
      <c r="M34" s="23">
        <v>1382568</v>
      </c>
      <c r="N34" s="24">
        <v>881635</v>
      </c>
      <c r="O34" s="24">
        <v>812630</v>
      </c>
      <c r="P34" s="24">
        <v>292768</v>
      </c>
      <c r="Q34" s="23">
        <v>1295045</v>
      </c>
      <c r="R34" s="24">
        <v>851277</v>
      </c>
      <c r="S34" s="24">
        <v>793418</v>
      </c>
      <c r="T34" s="24">
        <v>283502</v>
      </c>
    </row>
    <row r="35" spans="1:20" ht="13.5">
      <c r="A35" s="7" t="s">
        <v>221</v>
      </c>
      <c r="B35" s="24">
        <v>23102</v>
      </c>
      <c r="C35" s="24">
        <v>29843</v>
      </c>
      <c r="D35" s="24">
        <v>-11787</v>
      </c>
      <c r="E35" s="23">
        <v>1249</v>
      </c>
      <c r="F35" s="24">
        <v>38939</v>
      </c>
      <c r="G35" s="24">
        <v>43021</v>
      </c>
      <c r="H35" s="24">
        <v>-2796</v>
      </c>
      <c r="I35" s="23">
        <v>36697</v>
      </c>
      <c r="J35" s="24">
        <v>29203</v>
      </c>
      <c r="K35" s="24">
        <v>37902</v>
      </c>
      <c r="L35" s="24">
        <v>-29962</v>
      </c>
      <c r="M35" s="23">
        <v>28856</v>
      </c>
      <c r="N35" s="24">
        <v>36817</v>
      </c>
      <c r="O35" s="24">
        <v>35419</v>
      </c>
      <c r="P35" s="24">
        <v>-55608</v>
      </c>
      <c r="Q35" s="23">
        <v>17720</v>
      </c>
      <c r="R35" s="24">
        <v>-30469</v>
      </c>
      <c r="S35" s="24">
        <v>-31857</v>
      </c>
      <c r="T35" s="24">
        <v>-39173</v>
      </c>
    </row>
    <row r="36" spans="1:20" ht="13.5">
      <c r="A36" s="7" t="s">
        <v>222</v>
      </c>
      <c r="B36" s="24">
        <v>874312</v>
      </c>
      <c r="C36" s="24">
        <v>819455</v>
      </c>
      <c r="D36" s="24">
        <v>258782</v>
      </c>
      <c r="E36" s="23">
        <v>1433788</v>
      </c>
      <c r="F36" s="24">
        <v>930207</v>
      </c>
      <c r="G36" s="24">
        <v>850279</v>
      </c>
      <c r="H36" s="24">
        <v>304226</v>
      </c>
      <c r="I36" s="23">
        <v>1616446</v>
      </c>
      <c r="J36" s="24">
        <v>997934</v>
      </c>
      <c r="K36" s="24">
        <v>879095</v>
      </c>
      <c r="L36" s="24">
        <v>250142</v>
      </c>
      <c r="M36" s="23">
        <v>1411424</v>
      </c>
      <c r="N36" s="24">
        <v>918453</v>
      </c>
      <c r="O36" s="24">
        <v>848049</v>
      </c>
      <c r="P36" s="24">
        <v>237160</v>
      </c>
      <c r="Q36" s="23">
        <v>1312766</v>
      </c>
      <c r="R36" s="24">
        <v>820807</v>
      </c>
      <c r="S36" s="24">
        <v>761561</v>
      </c>
      <c r="T36" s="24">
        <v>244328</v>
      </c>
    </row>
    <row r="37" spans="1:20" ht="13.5">
      <c r="A37" s="7" t="s">
        <v>22</v>
      </c>
      <c r="B37" s="24">
        <v>1377312</v>
      </c>
      <c r="C37" s="24">
        <v>1317228</v>
      </c>
      <c r="D37" s="24">
        <v>382358</v>
      </c>
      <c r="E37" s="23">
        <v>2174554</v>
      </c>
      <c r="F37" s="24">
        <v>1413062</v>
      </c>
      <c r="G37" s="24">
        <v>1334646</v>
      </c>
      <c r="H37" s="24">
        <v>458987</v>
      </c>
      <c r="I37" s="23">
        <v>1969109</v>
      </c>
      <c r="J37" s="24">
        <v>1233696</v>
      </c>
      <c r="K37" s="24">
        <v>1122920</v>
      </c>
      <c r="L37" s="24">
        <v>333191</v>
      </c>
      <c r="M37" s="23">
        <v>1922958</v>
      </c>
      <c r="N37" s="24">
        <v>1227206</v>
      </c>
      <c r="O37" s="24">
        <v>1155226</v>
      </c>
      <c r="P37" s="24">
        <v>328782</v>
      </c>
      <c r="Q37" s="23"/>
      <c r="R37" s="24"/>
      <c r="S37" s="24"/>
      <c r="T37" s="24"/>
    </row>
    <row r="38" spans="1:20" ht="13.5">
      <c r="A38" s="7" t="s">
        <v>23</v>
      </c>
      <c r="B38" s="24">
        <v>5505</v>
      </c>
      <c r="C38" s="24">
        <v>-4392</v>
      </c>
      <c r="D38" s="24">
        <v>-175</v>
      </c>
      <c r="E38" s="23">
        <v>5154</v>
      </c>
      <c r="F38" s="24">
        <v>-1284</v>
      </c>
      <c r="G38" s="24">
        <v>3189</v>
      </c>
      <c r="H38" s="24">
        <v>2843</v>
      </c>
      <c r="I38" s="23"/>
      <c r="J38" s="24"/>
      <c r="K38" s="24"/>
      <c r="L38" s="24"/>
      <c r="M38" s="23"/>
      <c r="N38" s="24"/>
      <c r="O38" s="24"/>
      <c r="P38" s="24"/>
      <c r="Q38" s="23"/>
      <c r="R38" s="24"/>
      <c r="S38" s="24"/>
      <c r="T38" s="24"/>
    </row>
    <row r="39" spans="1:20" ht="14.25" thickBot="1">
      <c r="A39" s="7" t="s">
        <v>223</v>
      </c>
      <c r="B39" s="24">
        <v>1371807</v>
      </c>
      <c r="C39" s="24">
        <v>1321620</v>
      </c>
      <c r="D39" s="24">
        <v>382533</v>
      </c>
      <c r="E39" s="23">
        <v>2169399</v>
      </c>
      <c r="F39" s="24">
        <v>1414346</v>
      </c>
      <c r="G39" s="24">
        <v>1331457</v>
      </c>
      <c r="H39" s="24">
        <v>456143</v>
      </c>
      <c r="I39" s="23">
        <v>1969109</v>
      </c>
      <c r="J39" s="24">
        <v>1233696</v>
      </c>
      <c r="K39" s="24">
        <v>1122920</v>
      </c>
      <c r="L39" s="24">
        <v>333191</v>
      </c>
      <c r="M39" s="23">
        <v>1922958</v>
      </c>
      <c r="N39" s="24">
        <v>1227206</v>
      </c>
      <c r="O39" s="24">
        <v>1155226</v>
      </c>
      <c r="P39" s="24">
        <v>328782</v>
      </c>
      <c r="Q39" s="23">
        <v>1897103</v>
      </c>
      <c r="R39" s="24">
        <v>1154972</v>
      </c>
      <c r="S39" s="24">
        <v>1088070</v>
      </c>
      <c r="T39" s="24">
        <v>378669</v>
      </c>
    </row>
    <row r="40" spans="1:20" ht="14.25" thickTop="1">
      <c r="A40" s="8"/>
      <c r="B40" s="27"/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  <c r="S40" s="27"/>
      <c r="T40" s="27"/>
    </row>
    <row r="42" ht="13.5">
      <c r="A42" s="20" t="s">
        <v>120</v>
      </c>
    </row>
    <row r="43" ht="13.5">
      <c r="A43" s="20" t="s">
        <v>121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8"/>
  <dimension ref="A2:N6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4" width="17.625" style="0" customWidth="1"/>
  </cols>
  <sheetData>
    <row r="1" ht="14.25" thickBot="1"/>
    <row r="2" spans="1:14" ht="14.25" thickTop="1">
      <c r="A2" s="10" t="s">
        <v>116</v>
      </c>
      <c r="B2" s="14">
        <v>4668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4.25" thickTop="1">
      <c r="A4" s="10" t="s">
        <v>25</v>
      </c>
      <c r="B4" s="15" t="str">
        <f>HYPERLINK("http://www.kabupro.jp/mark/20140411/S1001MEL.htm","四半期報告書")</f>
        <v>四半期報告書</v>
      </c>
      <c r="C4" s="15" t="str">
        <f>HYPERLINK("http://www.kabupro.jp/mark/20131125/S1000KZ4.htm","有価証券報告書")</f>
        <v>有価証券報告書</v>
      </c>
      <c r="D4" s="15" t="str">
        <f>HYPERLINK("http://www.kabupro.jp/mark/20140411/S1001MEL.htm","四半期報告書")</f>
        <v>四半期報告書</v>
      </c>
      <c r="E4" s="15" t="str">
        <f>HYPERLINK("http://www.kabupro.jp/mark/20131125/S1000KZ4.htm","有価証券報告書")</f>
        <v>有価証券報告書</v>
      </c>
      <c r="F4" s="15" t="str">
        <f>HYPERLINK("http://www.kabupro.jp/mark/20130412/S000D8G9.htm","四半期報告書")</f>
        <v>四半期報告書</v>
      </c>
      <c r="G4" s="15" t="str">
        <f>HYPERLINK("http://www.kabupro.jp/mark/20121126/S000CDKM.htm","有価証券報告書")</f>
        <v>有価証券報告書</v>
      </c>
      <c r="H4" s="15" t="str">
        <f>HYPERLINK("http://www.kabupro.jp/mark/20110713/S0008VPN.htm","四半期報告書")</f>
        <v>四半期報告書</v>
      </c>
      <c r="I4" s="15" t="str">
        <f>HYPERLINK("http://www.kabupro.jp/mark/20120413/S000APB1.htm","四半期報告書")</f>
        <v>四半期報告書</v>
      </c>
      <c r="J4" s="15" t="str">
        <f>HYPERLINK("http://www.kabupro.jp/mark/20110111/S0007IO3.htm","四半期報告書")</f>
        <v>四半期報告書</v>
      </c>
      <c r="K4" s="15" t="str">
        <f>HYPERLINK("http://www.kabupro.jp/mark/20111121/S0009SRL.htm","有価証券報告書")</f>
        <v>有価証券報告書</v>
      </c>
      <c r="L4" s="15" t="str">
        <f>HYPERLINK("http://www.kabupro.jp/mark/20110713/S0008VPN.htm","四半期報告書")</f>
        <v>四半期報告書</v>
      </c>
      <c r="M4" s="15" t="str">
        <f>HYPERLINK("http://www.kabupro.jp/mark/20110413/S00084X3.htm","四半期報告書")</f>
        <v>四半期報告書</v>
      </c>
      <c r="N4" s="15" t="str">
        <f>HYPERLINK("http://www.kabupro.jp/mark/20110111/S0007IO3.htm","四半期報告書")</f>
        <v>四半期報告書</v>
      </c>
    </row>
    <row r="5" spans="1:14" ht="14.25" thickBot="1">
      <c r="A5" s="11" t="s">
        <v>26</v>
      </c>
      <c r="B5" s="1" t="s">
        <v>227</v>
      </c>
      <c r="C5" s="1" t="s">
        <v>32</v>
      </c>
      <c r="D5" s="1" t="s">
        <v>227</v>
      </c>
      <c r="E5" s="1" t="s">
        <v>32</v>
      </c>
      <c r="F5" s="1" t="s">
        <v>233</v>
      </c>
      <c r="G5" s="1" t="s">
        <v>36</v>
      </c>
      <c r="H5" s="1" t="s">
        <v>243</v>
      </c>
      <c r="I5" s="1" t="s">
        <v>239</v>
      </c>
      <c r="J5" s="1" t="s">
        <v>247</v>
      </c>
      <c r="K5" s="1" t="s">
        <v>38</v>
      </c>
      <c r="L5" s="1" t="s">
        <v>243</v>
      </c>
      <c r="M5" s="1" t="s">
        <v>245</v>
      </c>
      <c r="N5" s="1" t="s">
        <v>247</v>
      </c>
    </row>
    <row r="6" spans="1:14" ht="15" thickBot="1" thickTop="1">
      <c r="A6" s="10" t="s">
        <v>27</v>
      </c>
      <c r="B6" s="18" t="s">
        <v>19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4.25" thickTop="1">
      <c r="A7" s="12" t="s">
        <v>28</v>
      </c>
      <c r="B7" s="14" t="s">
        <v>124</v>
      </c>
      <c r="C7" s="16" t="s">
        <v>33</v>
      </c>
      <c r="D7" s="14" t="s">
        <v>124</v>
      </c>
      <c r="E7" s="16" t="s">
        <v>33</v>
      </c>
      <c r="F7" s="14" t="s">
        <v>124</v>
      </c>
      <c r="G7" s="16" t="s">
        <v>33</v>
      </c>
      <c r="H7" s="14" t="s">
        <v>124</v>
      </c>
      <c r="I7" s="14" t="s">
        <v>124</v>
      </c>
      <c r="J7" s="14" t="s">
        <v>124</v>
      </c>
      <c r="K7" s="16" t="s">
        <v>33</v>
      </c>
      <c r="L7" s="14" t="s">
        <v>124</v>
      </c>
      <c r="M7" s="14" t="s">
        <v>124</v>
      </c>
      <c r="N7" s="14" t="s">
        <v>124</v>
      </c>
    </row>
    <row r="8" spans="1:14" ht="13.5">
      <c r="A8" s="13" t="s">
        <v>29</v>
      </c>
      <c r="B8" s="1" t="s">
        <v>9</v>
      </c>
      <c r="C8" s="17" t="s">
        <v>177</v>
      </c>
      <c r="D8" s="1" t="s">
        <v>177</v>
      </c>
      <c r="E8" s="17" t="s">
        <v>178</v>
      </c>
      <c r="F8" s="1" t="s">
        <v>178</v>
      </c>
      <c r="G8" s="17" t="s">
        <v>179</v>
      </c>
      <c r="H8" s="1" t="s">
        <v>179</v>
      </c>
      <c r="I8" s="1" t="s">
        <v>179</v>
      </c>
      <c r="J8" s="1" t="s">
        <v>179</v>
      </c>
      <c r="K8" s="17" t="s">
        <v>180</v>
      </c>
      <c r="L8" s="1" t="s">
        <v>180</v>
      </c>
      <c r="M8" s="1" t="s">
        <v>180</v>
      </c>
      <c r="N8" s="1" t="s">
        <v>180</v>
      </c>
    </row>
    <row r="9" spans="1:14" ht="13.5">
      <c r="A9" s="13" t="s">
        <v>30</v>
      </c>
      <c r="B9" s="1" t="s">
        <v>228</v>
      </c>
      <c r="C9" s="17" t="s">
        <v>34</v>
      </c>
      <c r="D9" s="1" t="s">
        <v>234</v>
      </c>
      <c r="E9" s="17" t="s">
        <v>35</v>
      </c>
      <c r="F9" s="1" t="s">
        <v>240</v>
      </c>
      <c r="G9" s="17" t="s">
        <v>37</v>
      </c>
      <c r="H9" s="1" t="s">
        <v>244</v>
      </c>
      <c r="I9" s="1" t="s">
        <v>246</v>
      </c>
      <c r="J9" s="1" t="s">
        <v>248</v>
      </c>
      <c r="K9" s="17" t="s">
        <v>39</v>
      </c>
      <c r="L9" s="1" t="s">
        <v>249</v>
      </c>
      <c r="M9" s="1" t="s">
        <v>250</v>
      </c>
      <c r="N9" s="1" t="s">
        <v>251</v>
      </c>
    </row>
    <row r="10" spans="1:14" ht="14.25" thickBot="1">
      <c r="A10" s="13" t="s">
        <v>31</v>
      </c>
      <c r="B10" s="1" t="s">
        <v>52</v>
      </c>
      <c r="C10" s="17" t="s">
        <v>52</v>
      </c>
      <c r="D10" s="1" t="s">
        <v>52</v>
      </c>
      <c r="E10" s="17" t="s">
        <v>52</v>
      </c>
      <c r="F10" s="1" t="s">
        <v>52</v>
      </c>
      <c r="G10" s="17" t="s">
        <v>52</v>
      </c>
      <c r="H10" s="1" t="s">
        <v>52</v>
      </c>
      <c r="I10" s="1" t="s">
        <v>52</v>
      </c>
      <c r="J10" s="1" t="s">
        <v>52</v>
      </c>
      <c r="K10" s="17" t="s">
        <v>52</v>
      </c>
      <c r="L10" s="1" t="s">
        <v>52</v>
      </c>
      <c r="M10" s="1" t="s">
        <v>52</v>
      </c>
      <c r="N10" s="1" t="s">
        <v>52</v>
      </c>
    </row>
    <row r="11" spans="1:14" ht="14.25" thickTop="1">
      <c r="A11" s="28" t="s">
        <v>128</v>
      </c>
      <c r="B11" s="22">
        <v>2136684</v>
      </c>
      <c r="C11" s="21">
        <v>3608342</v>
      </c>
      <c r="D11" s="22">
        <v>2184925</v>
      </c>
      <c r="E11" s="21">
        <v>3585555</v>
      </c>
      <c r="F11" s="22">
        <v>2002015</v>
      </c>
      <c r="G11" s="21">
        <v>3334382</v>
      </c>
      <c r="H11" s="22">
        <v>2145660</v>
      </c>
      <c r="I11" s="22">
        <v>2003275</v>
      </c>
      <c r="J11" s="22">
        <v>565942</v>
      </c>
      <c r="K11" s="21">
        <v>3209869</v>
      </c>
      <c r="L11" s="22">
        <v>1975780</v>
      </c>
      <c r="M11" s="22">
        <v>1849631</v>
      </c>
      <c r="N11" s="22">
        <v>622998</v>
      </c>
    </row>
    <row r="12" spans="1:14" ht="13.5">
      <c r="A12" s="6" t="s">
        <v>129</v>
      </c>
      <c r="B12" s="24">
        <v>73790</v>
      </c>
      <c r="C12" s="23">
        <v>187279</v>
      </c>
      <c r="D12" s="24">
        <v>83049</v>
      </c>
      <c r="E12" s="23">
        <v>153034</v>
      </c>
      <c r="F12" s="24">
        <v>72529</v>
      </c>
      <c r="G12" s="23">
        <v>164597</v>
      </c>
      <c r="H12" s="24">
        <v>124161</v>
      </c>
      <c r="I12" s="24">
        <v>80335</v>
      </c>
      <c r="J12" s="24">
        <v>39181</v>
      </c>
      <c r="K12" s="23">
        <v>198619</v>
      </c>
      <c r="L12" s="24">
        <v>157363</v>
      </c>
      <c r="M12" s="24">
        <v>116334</v>
      </c>
      <c r="N12" s="24">
        <v>30079</v>
      </c>
    </row>
    <row r="13" spans="1:14" ht="13.5">
      <c r="A13" s="6" t="s">
        <v>10</v>
      </c>
      <c r="B13" s="24">
        <v>10080</v>
      </c>
      <c r="C13" s="23">
        <v>20161</v>
      </c>
      <c r="D13" s="24">
        <v>10080</v>
      </c>
      <c r="E13" s="23">
        <v>74552</v>
      </c>
      <c r="F13" s="24">
        <v>37276</v>
      </c>
      <c r="G13" s="23">
        <v>74552</v>
      </c>
      <c r="H13" s="24">
        <v>55914</v>
      </c>
      <c r="I13" s="24">
        <v>37276</v>
      </c>
      <c r="J13" s="24">
        <v>18638</v>
      </c>
      <c r="K13" s="23">
        <v>74552</v>
      </c>
      <c r="L13" s="24">
        <v>55914</v>
      </c>
      <c r="M13" s="24">
        <v>37276</v>
      </c>
      <c r="N13" s="24">
        <v>18638</v>
      </c>
    </row>
    <row r="14" spans="1:14" ht="13.5">
      <c r="A14" s="6" t="s">
        <v>130</v>
      </c>
      <c r="B14" s="24">
        <v>-1163</v>
      </c>
      <c r="C14" s="23">
        <v>7662</v>
      </c>
      <c r="D14" s="24">
        <v>-2527</v>
      </c>
      <c r="E14" s="23">
        <v>13396</v>
      </c>
      <c r="F14" s="24">
        <v>2537</v>
      </c>
      <c r="G14" s="23">
        <v>-2602</v>
      </c>
      <c r="H14" s="24">
        <v>5166</v>
      </c>
      <c r="I14" s="24">
        <v>-3401</v>
      </c>
      <c r="J14" s="24">
        <v>3747</v>
      </c>
      <c r="K14" s="23">
        <v>5602</v>
      </c>
      <c r="L14" s="24">
        <v>13553</v>
      </c>
      <c r="M14" s="24">
        <v>6208</v>
      </c>
      <c r="N14" s="24">
        <v>9000</v>
      </c>
    </row>
    <row r="15" spans="1:14" ht="13.5">
      <c r="A15" s="6" t="s">
        <v>131</v>
      </c>
      <c r="B15" s="24">
        <v>-27955</v>
      </c>
      <c r="C15" s="23">
        <v>6757</v>
      </c>
      <c r="D15" s="24">
        <v>-34640</v>
      </c>
      <c r="E15" s="23">
        <v>5083</v>
      </c>
      <c r="F15" s="24">
        <v>-29735</v>
      </c>
      <c r="G15" s="23">
        <v>21556</v>
      </c>
      <c r="H15" s="24">
        <v>118777</v>
      </c>
      <c r="I15" s="24">
        <v>-18909</v>
      </c>
      <c r="J15" s="24">
        <v>130988</v>
      </c>
      <c r="K15" s="23">
        <v>68481</v>
      </c>
      <c r="L15" s="24">
        <v>157653</v>
      </c>
      <c r="M15" s="24">
        <v>28739</v>
      </c>
      <c r="N15" s="24">
        <v>121749</v>
      </c>
    </row>
    <row r="16" spans="1:14" ht="13.5">
      <c r="A16" s="6" t="s">
        <v>132</v>
      </c>
      <c r="B16" s="24">
        <v>1120</v>
      </c>
      <c r="C16" s="23">
        <v>297</v>
      </c>
      <c r="D16" s="24">
        <v>1670</v>
      </c>
      <c r="E16" s="23">
        <v>1556</v>
      </c>
      <c r="F16" s="24">
        <v>1354</v>
      </c>
      <c r="G16" s="23">
        <v>997</v>
      </c>
      <c r="H16" s="24">
        <v>705</v>
      </c>
      <c r="I16" s="24">
        <v>878</v>
      </c>
      <c r="J16" s="24">
        <v>1111</v>
      </c>
      <c r="K16" s="23">
        <v>2031</v>
      </c>
      <c r="L16" s="24">
        <v>2285</v>
      </c>
      <c r="M16" s="24">
        <v>1951</v>
      </c>
      <c r="N16" s="24">
        <v>2193</v>
      </c>
    </row>
    <row r="17" spans="1:14" ht="13.5">
      <c r="A17" s="6" t="s">
        <v>134</v>
      </c>
      <c r="B17" s="24">
        <v>-45212</v>
      </c>
      <c r="C17" s="23">
        <v>-80403</v>
      </c>
      <c r="D17" s="24">
        <v>-49983</v>
      </c>
      <c r="E17" s="23">
        <v>-78497</v>
      </c>
      <c r="F17" s="24">
        <v>-44974</v>
      </c>
      <c r="G17" s="23">
        <v>-82229</v>
      </c>
      <c r="H17" s="24">
        <v>-56395</v>
      </c>
      <c r="I17" s="24">
        <v>-43315</v>
      </c>
      <c r="J17" s="24">
        <v>-11816</v>
      </c>
      <c r="K17" s="23">
        <v>-93959</v>
      </c>
      <c r="L17" s="24">
        <v>-62549</v>
      </c>
      <c r="M17" s="24">
        <v>-46693</v>
      </c>
      <c r="N17" s="24">
        <v>-15354</v>
      </c>
    </row>
    <row r="18" spans="1:14" ht="13.5">
      <c r="A18" s="6" t="s">
        <v>135</v>
      </c>
      <c r="B18" s="24">
        <v>3360</v>
      </c>
      <c r="C18" s="23">
        <v>16983</v>
      </c>
      <c r="D18" s="24">
        <v>8929</v>
      </c>
      <c r="E18" s="23">
        <v>11354</v>
      </c>
      <c r="F18" s="24">
        <v>6031</v>
      </c>
      <c r="G18" s="23">
        <v>18489</v>
      </c>
      <c r="H18" s="24">
        <v>15429</v>
      </c>
      <c r="I18" s="24">
        <v>10893</v>
      </c>
      <c r="J18" s="24">
        <v>6135</v>
      </c>
      <c r="K18" s="23">
        <v>20323</v>
      </c>
      <c r="L18" s="24">
        <v>12552</v>
      </c>
      <c r="M18" s="24">
        <v>9009</v>
      </c>
      <c r="N18" s="24">
        <v>4909</v>
      </c>
    </row>
    <row r="19" spans="1:14" ht="13.5">
      <c r="A19" s="6" t="s">
        <v>11</v>
      </c>
      <c r="B19" s="24">
        <v>54878</v>
      </c>
      <c r="C19" s="23">
        <v>60485</v>
      </c>
      <c r="D19" s="24">
        <v>23826</v>
      </c>
      <c r="E19" s="23">
        <v>-21172</v>
      </c>
      <c r="F19" s="24">
        <v>125</v>
      </c>
      <c r="G19" s="23">
        <v>-5950</v>
      </c>
      <c r="H19" s="24">
        <v>-15287</v>
      </c>
      <c r="I19" s="24">
        <v>-12406</v>
      </c>
      <c r="J19" s="24">
        <v>-8392</v>
      </c>
      <c r="K19" s="23">
        <v>-9571</v>
      </c>
      <c r="L19" s="24">
        <v>-5806</v>
      </c>
      <c r="M19" s="24">
        <v>-4500</v>
      </c>
      <c r="N19" s="24">
        <v>-2683</v>
      </c>
    </row>
    <row r="20" spans="1:14" ht="13.5">
      <c r="A20" s="6" t="s">
        <v>136</v>
      </c>
      <c r="B20" s="24">
        <v>-32163</v>
      </c>
      <c r="C20" s="23">
        <v>-80166</v>
      </c>
      <c r="D20" s="24">
        <v>-41264</v>
      </c>
      <c r="E20" s="23">
        <v>-87055</v>
      </c>
      <c r="F20" s="24">
        <v>-44521</v>
      </c>
      <c r="G20" s="23">
        <v>-104161</v>
      </c>
      <c r="H20" s="24">
        <v>-77181</v>
      </c>
      <c r="I20" s="24">
        <v>-51678</v>
      </c>
      <c r="J20" s="24">
        <v>-26821</v>
      </c>
      <c r="K20" s="23">
        <v>-104445</v>
      </c>
      <c r="L20" s="24">
        <v>-78345</v>
      </c>
      <c r="M20" s="24">
        <v>-52245</v>
      </c>
      <c r="N20" s="24">
        <v>-26145</v>
      </c>
    </row>
    <row r="21" spans="1:14" ht="13.5">
      <c r="A21" s="6" t="s">
        <v>137</v>
      </c>
      <c r="B21" s="24">
        <v>17015</v>
      </c>
      <c r="C21" s="23">
        <v>43680</v>
      </c>
      <c r="D21" s="24">
        <v>17918</v>
      </c>
      <c r="E21" s="23">
        <v>36967</v>
      </c>
      <c r="F21" s="24">
        <v>13700</v>
      </c>
      <c r="G21" s="23">
        <v>37946</v>
      </c>
      <c r="H21" s="24">
        <v>20119</v>
      </c>
      <c r="I21" s="24">
        <v>13515</v>
      </c>
      <c r="J21" s="24">
        <v>6803</v>
      </c>
      <c r="K21" s="23">
        <v>34436</v>
      </c>
      <c r="L21" s="24">
        <v>20857</v>
      </c>
      <c r="M21" s="24">
        <v>14203</v>
      </c>
      <c r="N21" s="24">
        <v>7323</v>
      </c>
    </row>
    <row r="22" spans="1:14" ht="13.5">
      <c r="A22" s="6" t="s">
        <v>12</v>
      </c>
      <c r="B22" s="24">
        <v>-111110</v>
      </c>
      <c r="C22" s="23"/>
      <c r="D22" s="24"/>
      <c r="E22" s="23">
        <v>-14028</v>
      </c>
      <c r="F22" s="24"/>
      <c r="G22" s="23">
        <v>4426</v>
      </c>
      <c r="H22" s="24">
        <v>4426</v>
      </c>
      <c r="I22" s="24">
        <v>4426</v>
      </c>
      <c r="J22" s="24">
        <v>7187</v>
      </c>
      <c r="K22" s="23">
        <v>18993</v>
      </c>
      <c r="L22" s="24">
        <v>-15814</v>
      </c>
      <c r="M22" s="24">
        <v>-3754</v>
      </c>
      <c r="N22" s="24">
        <v>-2779</v>
      </c>
    </row>
    <row r="23" spans="1:14" ht="13.5">
      <c r="A23" s="6" t="s">
        <v>141</v>
      </c>
      <c r="B23" s="24">
        <v>-31200</v>
      </c>
      <c r="C23" s="23">
        <v>-46611</v>
      </c>
      <c r="D23" s="24">
        <v>-47070</v>
      </c>
      <c r="E23" s="23">
        <v>-21480</v>
      </c>
      <c r="F23" s="24">
        <v>-8160</v>
      </c>
      <c r="G23" s="23">
        <v>38700</v>
      </c>
      <c r="H23" s="24">
        <v>480</v>
      </c>
      <c r="I23" s="24">
        <v>7800</v>
      </c>
      <c r="J23" s="24">
        <v>5370</v>
      </c>
      <c r="K23" s="23">
        <v>58375</v>
      </c>
      <c r="L23" s="24">
        <v>21675</v>
      </c>
      <c r="M23" s="24">
        <v>27795</v>
      </c>
      <c r="N23" s="24">
        <v>18885</v>
      </c>
    </row>
    <row r="24" spans="1:14" ht="13.5">
      <c r="A24" s="6" t="s">
        <v>13</v>
      </c>
      <c r="B24" s="24"/>
      <c r="C24" s="23">
        <v>5067</v>
      </c>
      <c r="D24" s="24">
        <v>5067</v>
      </c>
      <c r="E24" s="23">
        <v>9519</v>
      </c>
      <c r="F24" s="24"/>
      <c r="G24" s="23"/>
      <c r="H24" s="24"/>
      <c r="I24" s="24"/>
      <c r="J24" s="24"/>
      <c r="K24" s="23"/>
      <c r="L24" s="24"/>
      <c r="M24" s="24"/>
      <c r="N24" s="24"/>
    </row>
    <row r="25" spans="1:14" ht="13.5">
      <c r="A25" s="6" t="s">
        <v>14</v>
      </c>
      <c r="B25" s="24">
        <v>17636</v>
      </c>
      <c r="C25" s="23"/>
      <c r="D25" s="24"/>
      <c r="E25" s="23"/>
      <c r="F25" s="24"/>
      <c r="G25" s="23"/>
      <c r="H25" s="24"/>
      <c r="I25" s="24"/>
      <c r="J25" s="24"/>
      <c r="K25" s="23"/>
      <c r="L25" s="24"/>
      <c r="M25" s="24"/>
      <c r="N25" s="24"/>
    </row>
    <row r="26" spans="1:14" ht="13.5">
      <c r="A26" s="6" t="s">
        <v>142</v>
      </c>
      <c r="B26" s="24">
        <v>-60131</v>
      </c>
      <c r="C26" s="23">
        <v>-46947</v>
      </c>
      <c r="D26" s="24">
        <v>-45557</v>
      </c>
      <c r="E26" s="23">
        <v>-66411</v>
      </c>
      <c r="F26" s="24">
        <v>-65921</v>
      </c>
      <c r="G26" s="23">
        <v>-45580</v>
      </c>
      <c r="H26" s="24">
        <v>132499</v>
      </c>
      <c r="I26" s="24">
        <v>-124826</v>
      </c>
      <c r="J26" s="24">
        <v>-39372</v>
      </c>
      <c r="K26" s="23">
        <v>-22377</v>
      </c>
      <c r="L26" s="24">
        <v>110507</v>
      </c>
      <c r="M26" s="24">
        <v>-61498</v>
      </c>
      <c r="N26" s="24">
        <v>343</v>
      </c>
    </row>
    <row r="27" spans="1:14" ht="13.5">
      <c r="A27" s="6" t="s">
        <v>143</v>
      </c>
      <c r="B27" s="24">
        <v>-32479</v>
      </c>
      <c r="C27" s="23">
        <v>-15302</v>
      </c>
      <c r="D27" s="24">
        <v>-37769</v>
      </c>
      <c r="E27" s="23">
        <v>-20097</v>
      </c>
      <c r="F27" s="24">
        <v>-29633</v>
      </c>
      <c r="G27" s="23">
        <v>14430</v>
      </c>
      <c r="H27" s="24">
        <v>-16573</v>
      </c>
      <c r="I27" s="24">
        <v>-33309</v>
      </c>
      <c r="J27" s="24">
        <v>-9921</v>
      </c>
      <c r="K27" s="23">
        <v>-17812</v>
      </c>
      <c r="L27" s="24">
        <v>-32320</v>
      </c>
      <c r="M27" s="24">
        <v>-42162</v>
      </c>
      <c r="N27" s="24">
        <v>-16576</v>
      </c>
    </row>
    <row r="28" spans="1:14" ht="13.5">
      <c r="A28" s="6" t="s">
        <v>144</v>
      </c>
      <c r="B28" s="24">
        <v>137690</v>
      </c>
      <c r="C28" s="23">
        <v>-28231</v>
      </c>
      <c r="D28" s="24">
        <v>92134</v>
      </c>
      <c r="E28" s="23">
        <v>15332</v>
      </c>
      <c r="F28" s="24">
        <v>103839</v>
      </c>
      <c r="G28" s="23">
        <v>16280</v>
      </c>
      <c r="H28" s="24">
        <v>9655</v>
      </c>
      <c r="I28" s="24">
        <v>135426</v>
      </c>
      <c r="J28" s="24">
        <v>62191</v>
      </c>
      <c r="K28" s="23">
        <v>334</v>
      </c>
      <c r="L28" s="24">
        <v>11731</v>
      </c>
      <c r="M28" s="24">
        <v>106062</v>
      </c>
      <c r="N28" s="24">
        <v>44274</v>
      </c>
    </row>
    <row r="29" spans="1:14" ht="13.5">
      <c r="A29" s="6" t="s">
        <v>145</v>
      </c>
      <c r="B29" s="24">
        <v>1406</v>
      </c>
      <c r="C29" s="23">
        <v>-5420</v>
      </c>
      <c r="D29" s="24">
        <v>685</v>
      </c>
      <c r="E29" s="23">
        <v>-12476</v>
      </c>
      <c r="F29" s="24">
        <v>-7612</v>
      </c>
      <c r="G29" s="23">
        <v>15202</v>
      </c>
      <c r="H29" s="24">
        <v>-21757</v>
      </c>
      <c r="I29" s="24">
        <v>9960</v>
      </c>
      <c r="J29" s="24">
        <v>8905</v>
      </c>
      <c r="K29" s="23">
        <v>10434</v>
      </c>
      <c r="L29" s="24">
        <v>-30484</v>
      </c>
      <c r="M29" s="24">
        <v>3811</v>
      </c>
      <c r="N29" s="24">
        <v>10750</v>
      </c>
    </row>
    <row r="30" spans="1:14" ht="13.5">
      <c r="A30" s="6" t="s">
        <v>146</v>
      </c>
      <c r="B30" s="24">
        <v>-77508</v>
      </c>
      <c r="C30" s="23">
        <v>69941</v>
      </c>
      <c r="D30" s="24">
        <v>-12457</v>
      </c>
      <c r="E30" s="23">
        <v>-124869</v>
      </c>
      <c r="F30" s="24">
        <v>-118723</v>
      </c>
      <c r="G30" s="23">
        <v>96898</v>
      </c>
      <c r="H30" s="24">
        <v>-181503</v>
      </c>
      <c r="I30" s="24">
        <v>-62303</v>
      </c>
      <c r="J30" s="24">
        <v>-146959</v>
      </c>
      <c r="K30" s="23">
        <v>86080</v>
      </c>
      <c r="L30" s="24">
        <v>-92691</v>
      </c>
      <c r="M30" s="24">
        <v>36390</v>
      </c>
      <c r="N30" s="24">
        <v>-103902</v>
      </c>
    </row>
    <row r="31" spans="1:14" ht="13.5">
      <c r="A31" s="6" t="s">
        <v>147</v>
      </c>
      <c r="B31" s="24">
        <v>-7295</v>
      </c>
      <c r="C31" s="23">
        <v>15574</v>
      </c>
      <c r="D31" s="24">
        <v>24501</v>
      </c>
      <c r="E31" s="23">
        <v>7667</v>
      </c>
      <c r="F31" s="24">
        <v>11629</v>
      </c>
      <c r="G31" s="23">
        <v>-31624</v>
      </c>
      <c r="H31" s="24">
        <v>-100137</v>
      </c>
      <c r="I31" s="24">
        <v>-94447</v>
      </c>
      <c r="J31" s="24">
        <v>5935</v>
      </c>
      <c r="K31" s="23">
        <v>6001</v>
      </c>
      <c r="L31" s="24">
        <v>6771</v>
      </c>
      <c r="M31" s="24">
        <v>-2914</v>
      </c>
      <c r="N31" s="24">
        <v>-59364</v>
      </c>
    </row>
    <row r="32" spans="1:14" ht="13.5">
      <c r="A32" s="6" t="s">
        <v>148</v>
      </c>
      <c r="B32" s="24">
        <v>-196372</v>
      </c>
      <c r="C32" s="23">
        <v>35370</v>
      </c>
      <c r="D32" s="24">
        <v>-91689</v>
      </c>
      <c r="E32" s="23">
        <v>12990</v>
      </c>
      <c r="F32" s="24">
        <v>-81334</v>
      </c>
      <c r="G32" s="23">
        <v>-53071</v>
      </c>
      <c r="H32" s="24">
        <v>33916</v>
      </c>
      <c r="I32" s="24">
        <v>-116450</v>
      </c>
      <c r="J32" s="24">
        <v>-21537</v>
      </c>
      <c r="K32" s="23">
        <v>-52223</v>
      </c>
      <c r="L32" s="24">
        <v>37590</v>
      </c>
      <c r="M32" s="24">
        <v>-149833</v>
      </c>
      <c r="N32" s="24">
        <v>-2369</v>
      </c>
    </row>
    <row r="33" spans="1:14" ht="13.5">
      <c r="A33" s="6" t="s">
        <v>149</v>
      </c>
      <c r="B33" s="24">
        <v>1831070</v>
      </c>
      <c r="C33" s="23">
        <v>3871216</v>
      </c>
      <c r="D33" s="24">
        <v>2089829</v>
      </c>
      <c r="E33" s="23">
        <v>3627507</v>
      </c>
      <c r="F33" s="24">
        <v>1820420</v>
      </c>
      <c r="G33" s="23">
        <v>3652052</v>
      </c>
      <c r="H33" s="24">
        <v>2282049</v>
      </c>
      <c r="I33" s="24">
        <v>1826713</v>
      </c>
      <c r="J33" s="24">
        <v>681292</v>
      </c>
      <c r="K33" s="23">
        <v>3482179</v>
      </c>
      <c r="L33" s="24">
        <v>2252738</v>
      </c>
      <c r="M33" s="24">
        <v>1869689</v>
      </c>
      <c r="N33" s="24">
        <v>645818</v>
      </c>
    </row>
    <row r="34" spans="1:14" ht="13.5">
      <c r="A34" s="6" t="s">
        <v>150</v>
      </c>
      <c r="B34" s="24">
        <v>46508</v>
      </c>
      <c r="C34" s="23">
        <v>82642</v>
      </c>
      <c r="D34" s="24">
        <v>50793</v>
      </c>
      <c r="E34" s="23">
        <v>79402</v>
      </c>
      <c r="F34" s="24">
        <v>45794</v>
      </c>
      <c r="G34" s="23">
        <v>80677</v>
      </c>
      <c r="H34" s="24">
        <v>54684</v>
      </c>
      <c r="I34" s="24">
        <v>42456</v>
      </c>
      <c r="J34" s="24">
        <v>10854</v>
      </c>
      <c r="K34" s="23">
        <v>119702</v>
      </c>
      <c r="L34" s="24">
        <v>75435</v>
      </c>
      <c r="M34" s="24">
        <v>67961</v>
      </c>
      <c r="N34" s="24">
        <v>28663</v>
      </c>
    </row>
    <row r="35" spans="1:14" ht="13.5">
      <c r="A35" s="6" t="s">
        <v>151</v>
      </c>
      <c r="B35" s="24">
        <v>-2782</v>
      </c>
      <c r="C35" s="23">
        <v>-14543</v>
      </c>
      <c r="D35" s="24">
        <v>-8255</v>
      </c>
      <c r="E35" s="23">
        <v>-11227</v>
      </c>
      <c r="F35" s="24">
        <v>-5933</v>
      </c>
      <c r="G35" s="23">
        <v>-16359</v>
      </c>
      <c r="H35" s="24">
        <v>-13300</v>
      </c>
      <c r="I35" s="24">
        <v>-9158</v>
      </c>
      <c r="J35" s="24">
        <v>-6232</v>
      </c>
      <c r="K35" s="23">
        <v>-25215</v>
      </c>
      <c r="L35" s="24">
        <v>-18743</v>
      </c>
      <c r="M35" s="24">
        <v>-10759</v>
      </c>
      <c r="N35" s="24">
        <v>-6457</v>
      </c>
    </row>
    <row r="36" spans="1:14" ht="13.5">
      <c r="A36" s="6" t="s">
        <v>152</v>
      </c>
      <c r="B36" s="24">
        <v>-639552</v>
      </c>
      <c r="C36" s="23">
        <v>-1669439</v>
      </c>
      <c r="D36" s="24">
        <v>-885115</v>
      </c>
      <c r="E36" s="23">
        <v>-1252373</v>
      </c>
      <c r="F36" s="24">
        <v>-566672</v>
      </c>
      <c r="G36" s="23">
        <v>-1305430</v>
      </c>
      <c r="H36" s="24">
        <v>-1305430</v>
      </c>
      <c r="I36" s="24">
        <v>-493739</v>
      </c>
      <c r="J36" s="24">
        <v>-493739</v>
      </c>
      <c r="K36" s="23">
        <v>-1366893</v>
      </c>
      <c r="L36" s="24">
        <v>-1367424</v>
      </c>
      <c r="M36" s="24">
        <v>-560215</v>
      </c>
      <c r="N36" s="24">
        <v>-566099</v>
      </c>
    </row>
    <row r="37" spans="1:14" ht="14.25" thickBot="1">
      <c r="A37" s="5" t="s">
        <v>153</v>
      </c>
      <c r="B37" s="26">
        <v>1235244</v>
      </c>
      <c r="C37" s="25">
        <v>2269875</v>
      </c>
      <c r="D37" s="26">
        <v>1247251</v>
      </c>
      <c r="E37" s="25">
        <v>2443308</v>
      </c>
      <c r="F37" s="26">
        <v>1293609</v>
      </c>
      <c r="G37" s="25">
        <v>2375253</v>
      </c>
      <c r="H37" s="26">
        <v>1018002</v>
      </c>
      <c r="I37" s="26">
        <v>1366272</v>
      </c>
      <c r="J37" s="26">
        <v>192175</v>
      </c>
      <c r="K37" s="25">
        <v>2237362</v>
      </c>
      <c r="L37" s="26">
        <v>969594</v>
      </c>
      <c r="M37" s="26">
        <v>1394265</v>
      </c>
      <c r="N37" s="26">
        <v>129513</v>
      </c>
    </row>
    <row r="38" spans="1:14" ht="14.25" thickTop="1">
      <c r="A38" s="6" t="s">
        <v>154</v>
      </c>
      <c r="B38" s="24">
        <v>-100000</v>
      </c>
      <c r="C38" s="23"/>
      <c r="D38" s="24"/>
      <c r="E38" s="23">
        <v>-100000</v>
      </c>
      <c r="F38" s="24"/>
      <c r="G38" s="23"/>
      <c r="H38" s="24"/>
      <c r="I38" s="24"/>
      <c r="J38" s="24"/>
      <c r="K38" s="23">
        <v>-359283</v>
      </c>
      <c r="L38" s="24">
        <v>-359283</v>
      </c>
      <c r="M38" s="24">
        <v>-299283</v>
      </c>
      <c r="N38" s="24"/>
    </row>
    <row r="39" spans="1:14" ht="13.5">
      <c r="A39" s="6" t="s">
        <v>156</v>
      </c>
      <c r="B39" s="24">
        <v>-19858</v>
      </c>
      <c r="C39" s="23">
        <v>-59939</v>
      </c>
      <c r="D39" s="24">
        <v>-21538</v>
      </c>
      <c r="E39" s="23">
        <v>-164221</v>
      </c>
      <c r="F39" s="24">
        <v>-33645</v>
      </c>
      <c r="G39" s="23">
        <v>-49117</v>
      </c>
      <c r="H39" s="24">
        <v>-25531</v>
      </c>
      <c r="I39" s="24">
        <v>-16170</v>
      </c>
      <c r="J39" s="24">
        <v>-2609</v>
      </c>
      <c r="K39" s="23">
        <v>-132491</v>
      </c>
      <c r="L39" s="24">
        <v>-127288</v>
      </c>
      <c r="M39" s="24">
        <v>-95827</v>
      </c>
      <c r="N39" s="24">
        <v>-1696</v>
      </c>
    </row>
    <row r="40" spans="1:14" ht="13.5">
      <c r="A40" s="6" t="s">
        <v>157</v>
      </c>
      <c r="B40" s="24"/>
      <c r="C40" s="23">
        <v>13747</v>
      </c>
      <c r="D40" s="24">
        <v>1747</v>
      </c>
      <c r="E40" s="23">
        <v>418</v>
      </c>
      <c r="F40" s="24">
        <v>87</v>
      </c>
      <c r="G40" s="23">
        <v>778</v>
      </c>
      <c r="H40" s="24">
        <v>778</v>
      </c>
      <c r="I40" s="24">
        <v>778</v>
      </c>
      <c r="J40" s="24">
        <v>476</v>
      </c>
      <c r="K40" s="23">
        <v>39</v>
      </c>
      <c r="L40" s="24">
        <v>39</v>
      </c>
      <c r="M40" s="24">
        <v>39</v>
      </c>
      <c r="N40" s="24">
        <v>39</v>
      </c>
    </row>
    <row r="41" spans="1:14" ht="13.5">
      <c r="A41" s="6" t="s">
        <v>158</v>
      </c>
      <c r="B41" s="24">
        <v>-151256</v>
      </c>
      <c r="C41" s="23">
        <v>-118162</v>
      </c>
      <c r="D41" s="24">
        <v>-74688</v>
      </c>
      <c r="E41" s="23">
        <v>-59188</v>
      </c>
      <c r="F41" s="24">
        <v>-26476</v>
      </c>
      <c r="G41" s="23">
        <v>-4584</v>
      </c>
      <c r="H41" s="24">
        <v>-4584</v>
      </c>
      <c r="I41" s="24">
        <v>-3423</v>
      </c>
      <c r="J41" s="24">
        <v>-820</v>
      </c>
      <c r="K41" s="23">
        <v>-105505</v>
      </c>
      <c r="L41" s="24">
        <v>-105302</v>
      </c>
      <c r="M41" s="24">
        <v>-74044</v>
      </c>
      <c r="N41" s="24">
        <v>-8029</v>
      </c>
    </row>
    <row r="42" spans="1:14" ht="13.5">
      <c r="A42" s="6" t="s">
        <v>159</v>
      </c>
      <c r="B42" s="24"/>
      <c r="C42" s="23">
        <v>655</v>
      </c>
      <c r="D42" s="24">
        <v>655</v>
      </c>
      <c r="E42" s="23">
        <v>218</v>
      </c>
      <c r="F42" s="24">
        <v>72</v>
      </c>
      <c r="G42" s="23"/>
      <c r="H42" s="24"/>
      <c r="I42" s="24"/>
      <c r="J42" s="24"/>
      <c r="K42" s="23">
        <v>72</v>
      </c>
      <c r="L42" s="24">
        <v>72</v>
      </c>
      <c r="M42" s="24">
        <v>72</v>
      </c>
      <c r="N42" s="24">
        <v>72</v>
      </c>
    </row>
    <row r="43" spans="1:14" ht="13.5">
      <c r="A43" s="6" t="s">
        <v>160</v>
      </c>
      <c r="B43" s="24">
        <v>-248939</v>
      </c>
      <c r="C43" s="23">
        <v>-520787</v>
      </c>
      <c r="D43" s="24">
        <v>-314304</v>
      </c>
      <c r="E43" s="23">
        <v>-1367256</v>
      </c>
      <c r="F43" s="24">
        <v>-418705</v>
      </c>
      <c r="G43" s="23">
        <v>-804587</v>
      </c>
      <c r="H43" s="24">
        <v>-774989</v>
      </c>
      <c r="I43" s="24">
        <v>-481224</v>
      </c>
      <c r="J43" s="24">
        <v>-227034</v>
      </c>
      <c r="K43" s="23">
        <v>-726688</v>
      </c>
      <c r="L43" s="24">
        <v>-526188</v>
      </c>
      <c r="M43" s="24">
        <v>-486188</v>
      </c>
      <c r="N43" s="24">
        <v>-197602</v>
      </c>
    </row>
    <row r="44" spans="1:14" ht="13.5">
      <c r="A44" s="6" t="s">
        <v>161</v>
      </c>
      <c r="B44" s="24">
        <v>100000</v>
      </c>
      <c r="C44" s="23">
        <v>507701</v>
      </c>
      <c r="D44" s="24">
        <v>212768</v>
      </c>
      <c r="E44" s="23">
        <v>665974</v>
      </c>
      <c r="F44" s="24">
        <v>104025</v>
      </c>
      <c r="G44" s="23">
        <v>8772</v>
      </c>
      <c r="H44" s="24">
        <v>6579</v>
      </c>
      <c r="I44" s="24">
        <v>4025</v>
      </c>
      <c r="J44" s="24">
        <v>1832</v>
      </c>
      <c r="K44" s="23">
        <v>8842</v>
      </c>
      <c r="L44" s="24">
        <v>6649</v>
      </c>
      <c r="M44" s="24">
        <v>4075</v>
      </c>
      <c r="N44" s="24">
        <v>1882</v>
      </c>
    </row>
    <row r="45" spans="1:14" ht="13.5">
      <c r="A45" s="6" t="s">
        <v>15</v>
      </c>
      <c r="B45" s="24">
        <v>520000</v>
      </c>
      <c r="C45" s="23"/>
      <c r="D45" s="24"/>
      <c r="E45" s="23">
        <v>30937</v>
      </c>
      <c r="F45" s="24"/>
      <c r="G45" s="23">
        <v>201681</v>
      </c>
      <c r="H45" s="24">
        <v>201681</v>
      </c>
      <c r="I45" s="24">
        <v>201681</v>
      </c>
      <c r="J45" s="24">
        <v>53852</v>
      </c>
      <c r="K45" s="23">
        <v>464995</v>
      </c>
      <c r="L45" s="24">
        <v>128588</v>
      </c>
      <c r="M45" s="24">
        <v>24588</v>
      </c>
      <c r="N45" s="24">
        <v>22233</v>
      </c>
    </row>
    <row r="46" spans="1:14" ht="13.5">
      <c r="A46" s="6" t="s">
        <v>16</v>
      </c>
      <c r="B46" s="24"/>
      <c r="C46" s="23">
        <v>-1000</v>
      </c>
      <c r="D46" s="24">
        <v>-1000</v>
      </c>
      <c r="E46" s="23">
        <v>-500</v>
      </c>
      <c r="F46" s="24">
        <v>-500</v>
      </c>
      <c r="G46" s="23">
        <v>-207732</v>
      </c>
      <c r="H46" s="24">
        <v>-206982</v>
      </c>
      <c r="I46" s="24">
        <v>-206982</v>
      </c>
      <c r="J46" s="24"/>
      <c r="K46" s="23"/>
      <c r="L46" s="24"/>
      <c r="M46" s="24"/>
      <c r="N46" s="24"/>
    </row>
    <row r="47" spans="1:14" ht="13.5">
      <c r="A47" s="6" t="s">
        <v>17</v>
      </c>
      <c r="B47" s="24">
        <v>41556</v>
      </c>
      <c r="C47" s="23">
        <v>31548</v>
      </c>
      <c r="D47" s="24">
        <v>31390</v>
      </c>
      <c r="E47" s="23">
        <v>21552</v>
      </c>
      <c r="F47" s="24">
        <v>21210</v>
      </c>
      <c r="G47" s="23"/>
      <c r="H47" s="24"/>
      <c r="I47" s="24"/>
      <c r="J47" s="24"/>
      <c r="K47" s="23">
        <v>116709</v>
      </c>
      <c r="L47" s="24">
        <v>116679</v>
      </c>
      <c r="M47" s="24">
        <v>116605</v>
      </c>
      <c r="N47" s="24">
        <v>116531</v>
      </c>
    </row>
    <row r="48" spans="1:14" ht="13.5">
      <c r="A48" s="6" t="s">
        <v>164</v>
      </c>
      <c r="B48" s="24">
        <v>-8876</v>
      </c>
      <c r="C48" s="23">
        <v>-29952</v>
      </c>
      <c r="D48" s="24">
        <v>-15038</v>
      </c>
      <c r="E48" s="23">
        <v>-20103</v>
      </c>
      <c r="F48" s="24">
        <v>-9408</v>
      </c>
      <c r="G48" s="23">
        <v>-62319</v>
      </c>
      <c r="H48" s="24">
        <v>-41857</v>
      </c>
      <c r="I48" s="24">
        <v>-33229</v>
      </c>
      <c r="J48" s="24">
        <v>-17025</v>
      </c>
      <c r="K48" s="23">
        <v>-167295</v>
      </c>
      <c r="L48" s="24">
        <v>-164868</v>
      </c>
      <c r="M48" s="24">
        <v>-162024</v>
      </c>
      <c r="N48" s="24">
        <v>-5539</v>
      </c>
    </row>
    <row r="49" spans="1:14" ht="13.5">
      <c r="A49" s="6" t="s">
        <v>165</v>
      </c>
      <c r="B49" s="24">
        <v>3900</v>
      </c>
      <c r="C49" s="23">
        <v>44521</v>
      </c>
      <c r="D49" s="24">
        <v>6044</v>
      </c>
      <c r="E49" s="23">
        <v>20490</v>
      </c>
      <c r="F49" s="24">
        <v>3136</v>
      </c>
      <c r="G49" s="23">
        <v>26950</v>
      </c>
      <c r="H49" s="24">
        <v>22057</v>
      </c>
      <c r="I49" s="24">
        <v>5278</v>
      </c>
      <c r="J49" s="24">
        <v>5170</v>
      </c>
      <c r="K49" s="23">
        <v>188067</v>
      </c>
      <c r="L49" s="24">
        <v>171306</v>
      </c>
      <c r="M49" s="24">
        <v>5258</v>
      </c>
      <c r="N49" s="24">
        <v>3120</v>
      </c>
    </row>
    <row r="50" spans="1:14" ht="13.5">
      <c r="A50" s="6" t="s">
        <v>166</v>
      </c>
      <c r="B50" s="24">
        <v>-220000</v>
      </c>
      <c r="C50" s="23">
        <v>-224000</v>
      </c>
      <c r="D50" s="24">
        <v>88000</v>
      </c>
      <c r="E50" s="23">
        <v>-624000</v>
      </c>
      <c r="F50" s="24">
        <v>88000</v>
      </c>
      <c r="G50" s="23">
        <v>-123000</v>
      </c>
      <c r="H50" s="24">
        <v>-117000</v>
      </c>
      <c r="I50" s="24">
        <v>-11000</v>
      </c>
      <c r="J50" s="24">
        <v>-9000</v>
      </c>
      <c r="K50" s="23">
        <v>1073100</v>
      </c>
      <c r="L50" s="24">
        <v>1376100</v>
      </c>
      <c r="M50" s="24">
        <v>87100</v>
      </c>
      <c r="N50" s="24">
        <v>-203900</v>
      </c>
    </row>
    <row r="51" spans="1:14" ht="13.5">
      <c r="A51" s="6" t="s">
        <v>61</v>
      </c>
      <c r="B51" s="24">
        <v>27185</v>
      </c>
      <c r="C51" s="23">
        <v>62522</v>
      </c>
      <c r="D51" s="24">
        <v>36331</v>
      </c>
      <c r="E51" s="23">
        <v>68561</v>
      </c>
      <c r="F51" s="24">
        <v>38160</v>
      </c>
      <c r="G51" s="23">
        <v>-4984</v>
      </c>
      <c r="H51" s="24">
        <v>68300</v>
      </c>
      <c r="I51" s="24">
        <v>45656</v>
      </c>
      <c r="J51" s="24">
        <v>23764</v>
      </c>
      <c r="K51" s="23">
        <v>137509</v>
      </c>
      <c r="L51" s="24">
        <v>121044</v>
      </c>
      <c r="M51" s="24">
        <v>97673</v>
      </c>
      <c r="N51" s="24">
        <v>74740</v>
      </c>
    </row>
    <row r="52" spans="1:14" ht="14.25" thickBot="1">
      <c r="A52" s="5" t="s">
        <v>167</v>
      </c>
      <c r="B52" s="26">
        <v>-56287</v>
      </c>
      <c r="C52" s="25">
        <v>-293146</v>
      </c>
      <c r="D52" s="26">
        <v>-49633</v>
      </c>
      <c r="E52" s="25">
        <v>-1026815</v>
      </c>
      <c r="F52" s="26">
        <v>5958</v>
      </c>
      <c r="G52" s="25">
        <v>-758294</v>
      </c>
      <c r="H52" s="26">
        <v>-611697</v>
      </c>
      <c r="I52" s="26">
        <v>-234761</v>
      </c>
      <c r="J52" s="26">
        <v>28455</v>
      </c>
      <c r="K52" s="25">
        <v>882315</v>
      </c>
      <c r="L52" s="26">
        <v>722507</v>
      </c>
      <c r="M52" s="26">
        <v>-677964</v>
      </c>
      <c r="N52" s="26">
        <v>-74710</v>
      </c>
    </row>
    <row r="53" spans="1:14" ht="14.25" thickTop="1">
      <c r="A53" s="6" t="s">
        <v>18</v>
      </c>
      <c r="B53" s="24">
        <v>-1600000</v>
      </c>
      <c r="C53" s="23">
        <v>-394155</v>
      </c>
      <c r="D53" s="24">
        <v>-6006</v>
      </c>
      <c r="E53" s="23">
        <v>-500000</v>
      </c>
      <c r="F53" s="24">
        <v>-500000</v>
      </c>
      <c r="G53" s="23">
        <v>-3000000</v>
      </c>
      <c r="H53" s="24">
        <v>-3000000</v>
      </c>
      <c r="I53" s="24">
        <v>-1500000</v>
      </c>
      <c r="J53" s="24"/>
      <c r="K53" s="23">
        <v>-1481906</v>
      </c>
      <c r="L53" s="24">
        <v>-981906</v>
      </c>
      <c r="M53" s="24">
        <v>-839506</v>
      </c>
      <c r="N53" s="24">
        <v>-647906</v>
      </c>
    </row>
    <row r="54" spans="1:14" ht="13.5">
      <c r="A54" s="6" t="s">
        <v>169</v>
      </c>
      <c r="B54" s="24"/>
      <c r="C54" s="23">
        <v>10585</v>
      </c>
      <c r="D54" s="24">
        <v>10585</v>
      </c>
      <c r="E54" s="23">
        <v>2432</v>
      </c>
      <c r="F54" s="24">
        <v>2432</v>
      </c>
      <c r="G54" s="23"/>
      <c r="H54" s="24"/>
      <c r="I54" s="24"/>
      <c r="J54" s="24"/>
      <c r="K54" s="23">
        <v>1671</v>
      </c>
      <c r="L54" s="24">
        <v>1671</v>
      </c>
      <c r="M54" s="24">
        <v>1671</v>
      </c>
      <c r="N54" s="24">
        <v>1671</v>
      </c>
    </row>
    <row r="55" spans="1:14" ht="13.5">
      <c r="A55" s="6" t="s">
        <v>172</v>
      </c>
      <c r="B55" s="24">
        <v>-386051</v>
      </c>
      <c r="C55" s="23">
        <v>-720279</v>
      </c>
      <c r="D55" s="24">
        <v>-361191</v>
      </c>
      <c r="E55" s="23">
        <v>-661222</v>
      </c>
      <c r="F55" s="24">
        <v>-330610</v>
      </c>
      <c r="G55" s="23">
        <v>-577870</v>
      </c>
      <c r="H55" s="24">
        <v>-572405</v>
      </c>
      <c r="I55" s="24">
        <v>-301746</v>
      </c>
      <c r="J55" s="24">
        <v>-278830</v>
      </c>
      <c r="K55" s="23">
        <v>-598483</v>
      </c>
      <c r="L55" s="24">
        <v>-593026</v>
      </c>
      <c r="M55" s="24">
        <v>-298992</v>
      </c>
      <c r="N55" s="24">
        <v>-268387</v>
      </c>
    </row>
    <row r="56" spans="1:14" ht="14.25" thickBot="1">
      <c r="A56" s="5" t="s">
        <v>173</v>
      </c>
      <c r="B56" s="26">
        <v>-1986051</v>
      </c>
      <c r="C56" s="25">
        <v>-1033849</v>
      </c>
      <c r="D56" s="26">
        <v>-356611</v>
      </c>
      <c r="E56" s="25">
        <v>-1158832</v>
      </c>
      <c r="F56" s="26">
        <v>-828220</v>
      </c>
      <c r="G56" s="25">
        <v>-904529</v>
      </c>
      <c r="H56" s="26">
        <v>-899064</v>
      </c>
      <c r="I56" s="26">
        <v>371594</v>
      </c>
      <c r="J56" s="26">
        <v>-61959</v>
      </c>
      <c r="K56" s="25">
        <v>-3043075</v>
      </c>
      <c r="L56" s="26">
        <v>-1929076</v>
      </c>
      <c r="M56" s="26">
        <v>-1136827</v>
      </c>
      <c r="N56" s="26">
        <v>-914622</v>
      </c>
    </row>
    <row r="57" spans="1:14" ht="14.25" thickTop="1">
      <c r="A57" s="7" t="s">
        <v>174</v>
      </c>
      <c r="B57" s="24">
        <v>-807094</v>
      </c>
      <c r="C57" s="23">
        <v>942878</v>
      </c>
      <c r="D57" s="24">
        <v>841005</v>
      </c>
      <c r="E57" s="23">
        <v>257660</v>
      </c>
      <c r="F57" s="24">
        <v>471348</v>
      </c>
      <c r="G57" s="23">
        <v>712429</v>
      </c>
      <c r="H57" s="24">
        <v>-492759</v>
      </c>
      <c r="I57" s="24">
        <v>1503105</v>
      </c>
      <c r="J57" s="24">
        <v>158670</v>
      </c>
      <c r="K57" s="23">
        <v>76601</v>
      </c>
      <c r="L57" s="24">
        <v>-236974</v>
      </c>
      <c r="M57" s="24">
        <v>-420527</v>
      </c>
      <c r="N57" s="24">
        <v>-859819</v>
      </c>
    </row>
    <row r="58" spans="1:14" ht="13.5">
      <c r="A58" s="7" t="s">
        <v>175</v>
      </c>
      <c r="B58" s="24">
        <v>5434505</v>
      </c>
      <c r="C58" s="23">
        <v>4431048</v>
      </c>
      <c r="D58" s="24">
        <v>4431048</v>
      </c>
      <c r="E58" s="23">
        <v>4173387</v>
      </c>
      <c r="F58" s="24">
        <v>4173387</v>
      </c>
      <c r="G58" s="23">
        <v>3460958</v>
      </c>
      <c r="H58" s="24">
        <v>3460958</v>
      </c>
      <c r="I58" s="24">
        <v>3460958</v>
      </c>
      <c r="J58" s="24">
        <v>3460958</v>
      </c>
      <c r="K58" s="23">
        <v>3384356</v>
      </c>
      <c r="L58" s="24">
        <v>3384356</v>
      </c>
      <c r="M58" s="24">
        <v>3384356</v>
      </c>
      <c r="N58" s="24">
        <v>3384356</v>
      </c>
    </row>
    <row r="59" spans="1:14" ht="14.25" thickBot="1">
      <c r="A59" s="7" t="s">
        <v>175</v>
      </c>
      <c r="B59" s="24">
        <v>4627410</v>
      </c>
      <c r="C59" s="23">
        <v>5434505</v>
      </c>
      <c r="D59" s="24">
        <v>5272054</v>
      </c>
      <c r="E59" s="23">
        <v>4431048</v>
      </c>
      <c r="F59" s="24">
        <v>4644735</v>
      </c>
      <c r="G59" s="23">
        <v>4173387</v>
      </c>
      <c r="H59" s="24">
        <v>2968198</v>
      </c>
      <c r="I59" s="24">
        <v>4964064</v>
      </c>
      <c r="J59" s="24">
        <v>3619629</v>
      </c>
      <c r="K59" s="23">
        <v>3460958</v>
      </c>
      <c r="L59" s="24">
        <v>3147382</v>
      </c>
      <c r="M59" s="24">
        <v>2963829</v>
      </c>
      <c r="N59" s="24">
        <v>2524537</v>
      </c>
    </row>
    <row r="60" spans="1:14" ht="14.25" thickTop="1">
      <c r="A60" s="8"/>
      <c r="B60" s="27"/>
      <c r="C60" s="27"/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</row>
    <row r="62" ht="13.5">
      <c r="A62" s="20" t="s">
        <v>120</v>
      </c>
    </row>
    <row r="63" ht="13.5">
      <c r="A63" s="20" t="s">
        <v>121</v>
      </c>
    </row>
  </sheetData>
  <mergeCells count="1">
    <mergeCell ref="B6:N6"/>
  </mergeCells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7"/>
  <dimension ref="A2:T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20" width="17.625" style="0" customWidth="1"/>
  </cols>
  <sheetData>
    <row r="1" ht="14.25" thickBot="1"/>
    <row r="2" spans="1:20" ht="14.25" thickTop="1">
      <c r="A2" s="10" t="s">
        <v>116</v>
      </c>
      <c r="B2" s="14">
        <v>4668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</row>
    <row r="3" spans="1:20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</row>
    <row r="4" spans="1:20" ht="14.25" thickTop="1">
      <c r="A4" s="10" t="s">
        <v>25</v>
      </c>
      <c r="B4" s="15" t="str">
        <f>HYPERLINK("http://www.kabupro.jp/mark/20140711/S1002IHU.htm","四半期報告書")</f>
        <v>四半期報告書</v>
      </c>
      <c r="C4" s="15" t="str">
        <f>HYPERLINK("http://www.kabupro.jp/mark/20140411/S1001MEL.htm","四半期報告書")</f>
        <v>四半期報告書</v>
      </c>
      <c r="D4" s="15" t="str">
        <f>HYPERLINK("http://www.kabupro.jp/mark/20140110/S1000WLY.htm","四半期報告書")</f>
        <v>四半期報告書</v>
      </c>
      <c r="E4" s="15" t="str">
        <f>HYPERLINK("http://www.kabupro.jp/mark/20140711/S1002IHU.htm","四半期報告書")</f>
        <v>四半期報告書</v>
      </c>
      <c r="F4" s="15" t="str">
        <f>HYPERLINK("http://www.kabupro.jp/mark/20130711/S000DZZM.htm","四半期報告書")</f>
        <v>四半期報告書</v>
      </c>
      <c r="G4" s="15" t="str">
        <f>HYPERLINK("http://www.kabupro.jp/mark/20130412/S000D8G9.htm","四半期報告書")</f>
        <v>四半期報告書</v>
      </c>
      <c r="H4" s="15" t="str">
        <f>HYPERLINK("http://www.kabupro.jp/mark/20130111/S000CM5H.htm","四半期報告書")</f>
        <v>四半期報告書</v>
      </c>
      <c r="I4" s="15" t="str">
        <f>HYPERLINK("http://www.kabupro.jp/mark/20131125/S1000KZ4.htm","有価証券報告書")</f>
        <v>有価証券報告書</v>
      </c>
      <c r="J4" s="15" t="str">
        <f>HYPERLINK("http://www.kabupro.jp/mark/20120713/S000BGI2.htm","四半期報告書")</f>
        <v>四半期報告書</v>
      </c>
      <c r="K4" s="15" t="str">
        <f>HYPERLINK("http://www.kabupro.jp/mark/20120413/S000APB1.htm","四半期報告書")</f>
        <v>四半期報告書</v>
      </c>
      <c r="L4" s="15" t="str">
        <f>HYPERLINK("http://www.kabupro.jp/mark/20120113/S000A2CJ.htm","四半期報告書")</f>
        <v>四半期報告書</v>
      </c>
      <c r="M4" s="15" t="str">
        <f>HYPERLINK("http://www.kabupro.jp/mark/20121126/S000CDKM.htm","有価証券報告書")</f>
        <v>有価証券報告書</v>
      </c>
      <c r="N4" s="15" t="str">
        <f>HYPERLINK("http://www.kabupro.jp/mark/20110713/S0008VPN.htm","四半期報告書")</f>
        <v>四半期報告書</v>
      </c>
      <c r="O4" s="15" t="str">
        <f>HYPERLINK("http://www.kabupro.jp/mark/20110413/S00084X3.htm","四半期報告書")</f>
        <v>四半期報告書</v>
      </c>
      <c r="P4" s="15" t="str">
        <f>HYPERLINK("http://www.kabupro.jp/mark/20110111/S0007IO3.htm","四半期報告書")</f>
        <v>四半期報告書</v>
      </c>
      <c r="Q4" s="15" t="str">
        <f>HYPERLINK("http://www.kabupro.jp/mark/20111121/S0009SRL.htm","有価証券報告書")</f>
        <v>有価証券報告書</v>
      </c>
      <c r="R4" s="15" t="str">
        <f>HYPERLINK("http://www.kabupro.jp/mark/20100713/S0006BUM.htm","四半期報告書")</f>
        <v>四半期報告書</v>
      </c>
      <c r="S4" s="15" t="str">
        <f>HYPERLINK("http://www.kabupro.jp/mark/20100413/S0005J1S.htm","四半期報告書")</f>
        <v>四半期報告書</v>
      </c>
      <c r="T4" s="15" t="str">
        <f>HYPERLINK("http://www.kabupro.jp/mark/20100113/S0004XDQ.htm","四半期報告書")</f>
        <v>四半期報告書</v>
      </c>
    </row>
    <row r="5" spans="1:20" ht="14.25" thickBot="1">
      <c r="A5" s="11" t="s">
        <v>26</v>
      </c>
      <c r="B5" s="1" t="s">
        <v>225</v>
      </c>
      <c r="C5" s="1" t="s">
        <v>227</v>
      </c>
      <c r="D5" s="1" t="s">
        <v>229</v>
      </c>
      <c r="E5" s="1" t="s">
        <v>225</v>
      </c>
      <c r="F5" s="1" t="s">
        <v>231</v>
      </c>
      <c r="G5" s="1" t="s">
        <v>233</v>
      </c>
      <c r="H5" s="1" t="s">
        <v>235</v>
      </c>
      <c r="I5" s="1" t="s">
        <v>32</v>
      </c>
      <c r="J5" s="1" t="s">
        <v>237</v>
      </c>
      <c r="K5" s="1" t="s">
        <v>239</v>
      </c>
      <c r="L5" s="1" t="s">
        <v>241</v>
      </c>
      <c r="M5" s="1" t="s">
        <v>36</v>
      </c>
      <c r="N5" s="1" t="s">
        <v>243</v>
      </c>
      <c r="O5" s="1" t="s">
        <v>245</v>
      </c>
      <c r="P5" s="1" t="s">
        <v>247</v>
      </c>
      <c r="Q5" s="1" t="s">
        <v>38</v>
      </c>
      <c r="R5" s="1" t="s">
        <v>123</v>
      </c>
      <c r="S5" s="1" t="s">
        <v>125</v>
      </c>
      <c r="T5" s="1" t="s">
        <v>126</v>
      </c>
    </row>
    <row r="6" spans="1:20" ht="15" thickBot="1" thickTop="1">
      <c r="A6" s="10" t="s">
        <v>27</v>
      </c>
      <c r="B6" s="18" t="s">
        <v>8</v>
      </c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</row>
    <row r="7" spans="1:20" ht="14.25" thickTop="1">
      <c r="A7" s="12" t="s">
        <v>28</v>
      </c>
      <c r="B7" s="14" t="s">
        <v>43</v>
      </c>
      <c r="C7" s="14" t="s">
        <v>43</v>
      </c>
      <c r="D7" s="14" t="s">
        <v>43</v>
      </c>
      <c r="E7" s="16" t="s">
        <v>33</v>
      </c>
      <c r="F7" s="14" t="s">
        <v>43</v>
      </c>
      <c r="G7" s="14" t="s">
        <v>43</v>
      </c>
      <c r="H7" s="14" t="s">
        <v>43</v>
      </c>
      <c r="I7" s="16" t="s">
        <v>33</v>
      </c>
      <c r="J7" s="14" t="s">
        <v>43</v>
      </c>
      <c r="K7" s="14" t="s">
        <v>43</v>
      </c>
      <c r="L7" s="14" t="s">
        <v>43</v>
      </c>
      <c r="M7" s="16" t="s">
        <v>33</v>
      </c>
      <c r="N7" s="14" t="s">
        <v>43</v>
      </c>
      <c r="O7" s="14" t="s">
        <v>43</v>
      </c>
      <c r="P7" s="14" t="s">
        <v>43</v>
      </c>
      <c r="Q7" s="16" t="s">
        <v>33</v>
      </c>
      <c r="R7" s="14" t="s">
        <v>43</v>
      </c>
      <c r="S7" s="14" t="s">
        <v>43</v>
      </c>
      <c r="T7" s="14" t="s">
        <v>43</v>
      </c>
    </row>
    <row r="8" spans="1:20" ht="13.5">
      <c r="A8" s="13" t="s">
        <v>29</v>
      </c>
      <c r="B8" s="1"/>
      <c r="C8" s="1"/>
      <c r="D8" s="1"/>
      <c r="E8" s="17"/>
      <c r="F8" s="1"/>
      <c r="G8" s="1"/>
      <c r="H8" s="1"/>
      <c r="I8" s="17"/>
      <c r="J8" s="1"/>
      <c r="K8" s="1"/>
      <c r="L8" s="1"/>
      <c r="M8" s="17"/>
      <c r="N8" s="1"/>
      <c r="O8" s="1"/>
      <c r="P8" s="1"/>
      <c r="Q8" s="17"/>
      <c r="R8" s="1"/>
      <c r="S8" s="1"/>
      <c r="T8" s="1"/>
    </row>
    <row r="9" spans="1:20" ht="13.5">
      <c r="A9" s="13" t="s">
        <v>30</v>
      </c>
      <c r="B9" s="1" t="s">
        <v>226</v>
      </c>
      <c r="C9" s="1" t="s">
        <v>228</v>
      </c>
      <c r="D9" s="1" t="s">
        <v>230</v>
      </c>
      <c r="E9" s="17" t="s">
        <v>34</v>
      </c>
      <c r="F9" s="1" t="s">
        <v>232</v>
      </c>
      <c r="G9" s="1" t="s">
        <v>234</v>
      </c>
      <c r="H9" s="1" t="s">
        <v>236</v>
      </c>
      <c r="I9" s="17" t="s">
        <v>35</v>
      </c>
      <c r="J9" s="1" t="s">
        <v>238</v>
      </c>
      <c r="K9" s="1" t="s">
        <v>240</v>
      </c>
      <c r="L9" s="1" t="s">
        <v>242</v>
      </c>
      <c r="M9" s="17" t="s">
        <v>37</v>
      </c>
      <c r="N9" s="1" t="s">
        <v>244</v>
      </c>
      <c r="O9" s="1" t="s">
        <v>246</v>
      </c>
      <c r="P9" s="1" t="s">
        <v>248</v>
      </c>
      <c r="Q9" s="17" t="s">
        <v>39</v>
      </c>
      <c r="R9" s="1" t="s">
        <v>249</v>
      </c>
      <c r="S9" s="1" t="s">
        <v>250</v>
      </c>
      <c r="T9" s="1" t="s">
        <v>251</v>
      </c>
    </row>
    <row r="10" spans="1:20" ht="14.25" thickBot="1">
      <c r="A10" s="13" t="s">
        <v>31</v>
      </c>
      <c r="B10" s="1" t="s">
        <v>52</v>
      </c>
      <c r="C10" s="1" t="s">
        <v>52</v>
      </c>
      <c r="D10" s="1" t="s">
        <v>52</v>
      </c>
      <c r="E10" s="17" t="s">
        <v>52</v>
      </c>
      <c r="F10" s="1" t="s">
        <v>52</v>
      </c>
      <c r="G10" s="1" t="s">
        <v>52</v>
      </c>
      <c r="H10" s="1" t="s">
        <v>52</v>
      </c>
      <c r="I10" s="17" t="s">
        <v>52</v>
      </c>
      <c r="J10" s="1" t="s">
        <v>52</v>
      </c>
      <c r="K10" s="1" t="s">
        <v>52</v>
      </c>
      <c r="L10" s="1" t="s">
        <v>52</v>
      </c>
      <c r="M10" s="17" t="s">
        <v>52</v>
      </c>
      <c r="N10" s="1" t="s">
        <v>52</v>
      </c>
      <c r="O10" s="1" t="s">
        <v>52</v>
      </c>
      <c r="P10" s="1" t="s">
        <v>52</v>
      </c>
      <c r="Q10" s="17" t="s">
        <v>52</v>
      </c>
      <c r="R10" s="1" t="s">
        <v>52</v>
      </c>
      <c r="S10" s="1" t="s">
        <v>52</v>
      </c>
      <c r="T10" s="1" t="s">
        <v>52</v>
      </c>
    </row>
    <row r="11" spans="1:20" ht="14.25" thickTop="1">
      <c r="A11" s="9" t="s">
        <v>51</v>
      </c>
      <c r="B11" s="22">
        <v>6055613</v>
      </c>
      <c r="C11" s="22">
        <v>6627418</v>
      </c>
      <c r="D11" s="22">
        <v>6813581</v>
      </c>
      <c r="E11" s="21">
        <v>7122513</v>
      </c>
      <c r="F11" s="22">
        <v>5844538</v>
      </c>
      <c r="G11" s="22">
        <v>6848075</v>
      </c>
      <c r="H11" s="22">
        <v>5581777</v>
      </c>
      <c r="I11" s="21">
        <v>5931073</v>
      </c>
      <c r="J11" s="22">
        <v>4741975</v>
      </c>
      <c r="K11" s="22">
        <v>5444758</v>
      </c>
      <c r="L11" s="22">
        <v>4618748</v>
      </c>
      <c r="M11" s="21">
        <v>4973409</v>
      </c>
      <c r="N11" s="22">
        <v>3868213</v>
      </c>
      <c r="O11" s="22">
        <v>5864077</v>
      </c>
      <c r="P11" s="22">
        <v>4523643</v>
      </c>
      <c r="Q11" s="21">
        <v>4361975</v>
      </c>
      <c r="R11" s="22">
        <v>3751401</v>
      </c>
      <c r="S11" s="22">
        <v>5064829</v>
      </c>
      <c r="T11" s="22">
        <v>4418798</v>
      </c>
    </row>
    <row r="12" spans="1:20" ht="13.5">
      <c r="A12" s="2" t="s">
        <v>53</v>
      </c>
      <c r="B12" s="24">
        <v>933263</v>
      </c>
      <c r="C12" s="24">
        <v>1153213</v>
      </c>
      <c r="D12" s="24">
        <v>1037727</v>
      </c>
      <c r="E12" s="23">
        <v>1093081</v>
      </c>
      <c r="F12" s="24">
        <v>818125</v>
      </c>
      <c r="G12" s="24">
        <v>1013405</v>
      </c>
      <c r="H12" s="24">
        <v>1003942</v>
      </c>
      <c r="I12" s="23">
        <v>967848</v>
      </c>
      <c r="J12" s="24">
        <v>766357</v>
      </c>
      <c r="K12" s="24">
        <v>848760</v>
      </c>
      <c r="L12" s="24">
        <v>813275</v>
      </c>
      <c r="M12" s="23">
        <v>782838</v>
      </c>
      <c r="N12" s="24">
        <v>619730</v>
      </c>
      <c r="O12" s="24">
        <v>877057</v>
      </c>
      <c r="P12" s="24">
        <v>791602</v>
      </c>
      <c r="Q12" s="23">
        <v>752230</v>
      </c>
      <c r="R12" s="24">
        <v>619344</v>
      </c>
      <c r="S12" s="24">
        <v>791350</v>
      </c>
      <c r="T12" s="24">
        <v>729508</v>
      </c>
    </row>
    <row r="13" spans="1:20" ht="13.5">
      <c r="A13" s="2" t="s">
        <v>54</v>
      </c>
      <c r="B13" s="24">
        <v>599992</v>
      </c>
      <c r="C13" s="24">
        <v>499992</v>
      </c>
      <c r="D13" s="24">
        <v>499984</v>
      </c>
      <c r="E13" s="23">
        <v>399991</v>
      </c>
      <c r="F13" s="24">
        <v>400008</v>
      </c>
      <c r="G13" s="24">
        <v>399985</v>
      </c>
      <c r="H13" s="24">
        <v>599933</v>
      </c>
      <c r="I13" s="23">
        <v>499916</v>
      </c>
      <c r="J13" s="24">
        <v>499976</v>
      </c>
      <c r="K13" s="24">
        <v>499977</v>
      </c>
      <c r="L13" s="24">
        <v>639978</v>
      </c>
      <c r="M13" s="23">
        <v>639977</v>
      </c>
      <c r="N13" s="24">
        <v>339985</v>
      </c>
      <c r="O13" s="24">
        <v>339986</v>
      </c>
      <c r="P13" s="24">
        <v>159985</v>
      </c>
      <c r="Q13" s="23">
        <v>359832</v>
      </c>
      <c r="R13" s="24">
        <v>659113</v>
      </c>
      <c r="S13" s="24">
        <v>499026</v>
      </c>
      <c r="T13" s="24">
        <v>399481</v>
      </c>
    </row>
    <row r="14" spans="1:20" ht="13.5">
      <c r="A14" s="2" t="s">
        <v>55</v>
      </c>
      <c r="B14" s="24">
        <v>330440</v>
      </c>
      <c r="C14" s="24">
        <v>328043</v>
      </c>
      <c r="D14" s="24">
        <v>305879</v>
      </c>
      <c r="E14" s="23">
        <v>306195</v>
      </c>
      <c r="F14" s="24">
        <v>145215</v>
      </c>
      <c r="G14" s="24">
        <v>141295</v>
      </c>
      <c r="H14" s="24">
        <v>106727</v>
      </c>
      <c r="I14" s="23">
        <v>113328</v>
      </c>
      <c r="J14" s="24">
        <v>95771</v>
      </c>
      <c r="K14" s="24">
        <v>82985</v>
      </c>
      <c r="L14" s="24">
        <v>74516</v>
      </c>
      <c r="M14" s="23">
        <v>73534</v>
      </c>
      <c r="N14" s="24">
        <v>86021</v>
      </c>
      <c r="O14" s="24">
        <v>97010</v>
      </c>
      <c r="P14" s="24">
        <v>97025</v>
      </c>
      <c r="Q14" s="23">
        <v>89252</v>
      </c>
      <c r="R14" s="24">
        <v>98568</v>
      </c>
      <c r="S14" s="24">
        <v>106174</v>
      </c>
      <c r="T14" s="24">
        <v>90627</v>
      </c>
    </row>
    <row r="15" spans="1:20" ht="13.5">
      <c r="A15" s="2" t="s">
        <v>56</v>
      </c>
      <c r="B15" s="24">
        <v>18978</v>
      </c>
      <c r="C15" s="24">
        <v>24934</v>
      </c>
      <c r="D15" s="24">
        <v>17935</v>
      </c>
      <c r="E15" s="23">
        <v>14302</v>
      </c>
      <c r="F15" s="24">
        <v>18492</v>
      </c>
      <c r="G15" s="24">
        <v>28259</v>
      </c>
      <c r="H15" s="24">
        <v>19140</v>
      </c>
      <c r="I15" s="23">
        <v>18456</v>
      </c>
      <c r="J15" s="24">
        <v>15677</v>
      </c>
      <c r="K15" s="24">
        <v>33914</v>
      </c>
      <c r="L15" s="24">
        <v>27031</v>
      </c>
      <c r="M15" s="23">
        <v>13732</v>
      </c>
      <c r="N15" s="24">
        <v>32250</v>
      </c>
      <c r="O15" s="24">
        <v>37996</v>
      </c>
      <c r="P15" s="24">
        <v>14593</v>
      </c>
      <c r="Q15" s="23">
        <v>12445</v>
      </c>
      <c r="R15" s="24">
        <v>17637</v>
      </c>
      <c r="S15" s="24">
        <v>19873</v>
      </c>
      <c r="T15" s="24">
        <v>9834</v>
      </c>
    </row>
    <row r="16" spans="1:20" ht="13.5">
      <c r="A16" s="2" t="s">
        <v>57</v>
      </c>
      <c r="B16" s="24">
        <v>28489</v>
      </c>
      <c r="C16" s="24">
        <v>20016</v>
      </c>
      <c r="D16" s="24">
        <v>10061</v>
      </c>
      <c r="E16" s="23">
        <v>10713</v>
      </c>
      <c r="F16" s="24">
        <v>10593</v>
      </c>
      <c r="G16" s="24">
        <v>7263</v>
      </c>
      <c r="H16" s="24">
        <v>18232</v>
      </c>
      <c r="I16" s="23">
        <v>19421</v>
      </c>
      <c r="J16" s="24">
        <v>8391</v>
      </c>
      <c r="K16" s="24">
        <v>29437</v>
      </c>
      <c r="L16" s="24">
        <v>10492</v>
      </c>
      <c r="M16" s="23">
        <v>19919</v>
      </c>
      <c r="N16" s="24">
        <v>18804</v>
      </c>
      <c r="O16" s="24">
        <v>19942</v>
      </c>
      <c r="P16" s="24">
        <v>13306</v>
      </c>
      <c r="Q16" s="23">
        <v>101557</v>
      </c>
      <c r="R16" s="24">
        <v>4215</v>
      </c>
      <c r="S16" s="24">
        <v>13567</v>
      </c>
      <c r="T16" s="24">
        <v>69888</v>
      </c>
    </row>
    <row r="17" spans="1:20" ht="13.5">
      <c r="A17" s="2" t="s">
        <v>58</v>
      </c>
      <c r="B17" s="24">
        <v>131612</v>
      </c>
      <c r="C17" s="24">
        <v>132022</v>
      </c>
      <c r="D17" s="24">
        <v>123024</v>
      </c>
      <c r="E17" s="23">
        <v>126553</v>
      </c>
      <c r="F17" s="24">
        <v>121107</v>
      </c>
      <c r="G17" s="24">
        <v>116188</v>
      </c>
      <c r="H17" s="24">
        <v>120785</v>
      </c>
      <c r="I17" s="23">
        <v>124164</v>
      </c>
      <c r="J17" s="24">
        <v>92986</v>
      </c>
      <c r="K17" s="24">
        <v>107946</v>
      </c>
      <c r="L17" s="24">
        <v>94415</v>
      </c>
      <c r="M17" s="23">
        <v>112121</v>
      </c>
      <c r="N17" s="24">
        <v>109284</v>
      </c>
      <c r="O17" s="24">
        <v>102187</v>
      </c>
      <c r="P17" s="24">
        <v>93265</v>
      </c>
      <c r="Q17" s="23">
        <v>102406</v>
      </c>
      <c r="R17" s="24">
        <v>100515</v>
      </c>
      <c r="S17" s="24">
        <v>106343</v>
      </c>
      <c r="T17" s="24">
        <v>103927</v>
      </c>
    </row>
    <row r="18" spans="1:20" ht="13.5">
      <c r="A18" s="2" t="s">
        <v>59</v>
      </c>
      <c r="B18" s="24">
        <v>226338</v>
      </c>
      <c r="C18" s="24">
        <v>217641</v>
      </c>
      <c r="D18" s="24">
        <v>253983</v>
      </c>
      <c r="E18" s="23">
        <v>229718</v>
      </c>
      <c r="F18" s="24">
        <v>215252</v>
      </c>
      <c r="G18" s="24">
        <v>203655</v>
      </c>
      <c r="H18" s="24">
        <v>237559</v>
      </c>
      <c r="I18" s="23">
        <v>225713</v>
      </c>
      <c r="J18" s="24">
        <v>225350</v>
      </c>
      <c r="K18" s="24">
        <v>209379</v>
      </c>
      <c r="L18" s="24">
        <v>240050</v>
      </c>
      <c r="M18" s="23">
        <v>205733</v>
      </c>
      <c r="N18" s="24">
        <v>208176</v>
      </c>
      <c r="O18" s="24">
        <v>204082</v>
      </c>
      <c r="P18" s="24">
        <v>225513</v>
      </c>
      <c r="Q18" s="23">
        <v>190885</v>
      </c>
      <c r="R18" s="24">
        <v>195929</v>
      </c>
      <c r="S18" s="24">
        <v>190963</v>
      </c>
      <c r="T18" s="24">
        <v>208214</v>
      </c>
    </row>
    <row r="19" spans="1:20" ht="13.5">
      <c r="A19" s="2" t="s">
        <v>61</v>
      </c>
      <c r="B19" s="24">
        <v>79713</v>
      </c>
      <c r="C19" s="24">
        <v>128208</v>
      </c>
      <c r="D19" s="24">
        <v>66284</v>
      </c>
      <c r="E19" s="23">
        <v>72675</v>
      </c>
      <c r="F19" s="24">
        <v>73695</v>
      </c>
      <c r="G19" s="24">
        <v>68460</v>
      </c>
      <c r="H19" s="24">
        <v>58232</v>
      </c>
      <c r="I19" s="23">
        <v>60473</v>
      </c>
      <c r="J19" s="24">
        <v>48953</v>
      </c>
      <c r="K19" s="24">
        <v>50209</v>
      </c>
      <c r="L19" s="24">
        <v>34630</v>
      </c>
      <c r="M19" s="23">
        <v>48778</v>
      </c>
      <c r="N19" s="24">
        <v>33987</v>
      </c>
      <c r="O19" s="24">
        <v>32912</v>
      </c>
      <c r="P19" s="24">
        <v>14014</v>
      </c>
      <c r="Q19" s="23">
        <v>19984</v>
      </c>
      <c r="R19" s="24">
        <v>46593</v>
      </c>
      <c r="S19" s="24">
        <v>18125</v>
      </c>
      <c r="T19" s="24">
        <v>22533</v>
      </c>
    </row>
    <row r="20" spans="1:20" ht="13.5">
      <c r="A20" s="2" t="s">
        <v>62</v>
      </c>
      <c r="B20" s="24">
        <v>-79883</v>
      </c>
      <c r="C20" s="24">
        <v>-76592</v>
      </c>
      <c r="D20" s="24">
        <v>-76052</v>
      </c>
      <c r="E20" s="23">
        <v>-77756</v>
      </c>
      <c r="F20" s="24">
        <v>-71344</v>
      </c>
      <c r="G20" s="24">
        <v>-66963</v>
      </c>
      <c r="H20" s="24">
        <v>-74262</v>
      </c>
      <c r="I20" s="23">
        <v>-69490</v>
      </c>
      <c r="J20" s="24">
        <v>-68949</v>
      </c>
      <c r="K20" s="24">
        <v>-58011</v>
      </c>
      <c r="L20" s="24">
        <v>-58300</v>
      </c>
      <c r="M20" s="23">
        <v>-55474</v>
      </c>
      <c r="N20" s="24">
        <v>-63242</v>
      </c>
      <c r="O20" s="24">
        <v>-54674</v>
      </c>
      <c r="P20" s="24">
        <v>-61823</v>
      </c>
      <c r="Q20" s="23">
        <v>-58076</v>
      </c>
      <c r="R20" s="24">
        <v>-66028</v>
      </c>
      <c r="S20" s="24">
        <v>-58682</v>
      </c>
      <c r="T20" s="24">
        <v>-61474</v>
      </c>
    </row>
    <row r="21" spans="1:20" ht="13.5">
      <c r="A21" s="2" t="s">
        <v>63</v>
      </c>
      <c r="B21" s="24">
        <v>8324558</v>
      </c>
      <c r="C21" s="24">
        <v>9054898</v>
      </c>
      <c r="D21" s="24">
        <v>9052409</v>
      </c>
      <c r="E21" s="23">
        <v>9297989</v>
      </c>
      <c r="F21" s="24">
        <v>7575684</v>
      </c>
      <c r="G21" s="24">
        <v>8759626</v>
      </c>
      <c r="H21" s="24">
        <v>7672069</v>
      </c>
      <c r="I21" s="23">
        <v>7890906</v>
      </c>
      <c r="J21" s="24">
        <v>6426490</v>
      </c>
      <c r="K21" s="24">
        <v>7249357</v>
      </c>
      <c r="L21" s="24">
        <v>6494837</v>
      </c>
      <c r="M21" s="23">
        <v>6814572</v>
      </c>
      <c r="N21" s="24">
        <v>5253212</v>
      </c>
      <c r="O21" s="24">
        <v>7520578</v>
      </c>
      <c r="P21" s="24">
        <v>5871126</v>
      </c>
      <c r="Q21" s="23">
        <v>5932493</v>
      </c>
      <c r="R21" s="24">
        <v>5427291</v>
      </c>
      <c r="S21" s="24">
        <v>6751571</v>
      </c>
      <c r="T21" s="24">
        <v>5991341</v>
      </c>
    </row>
    <row r="22" spans="1:20" ht="13.5">
      <c r="A22" s="3" t="s">
        <v>252</v>
      </c>
      <c r="B22" s="24">
        <v>809191</v>
      </c>
      <c r="C22" s="24">
        <v>779239</v>
      </c>
      <c r="D22" s="24">
        <v>773048</v>
      </c>
      <c r="E22" s="23">
        <v>766912</v>
      </c>
      <c r="F22" s="24">
        <v>782303</v>
      </c>
      <c r="G22" s="24">
        <v>771642</v>
      </c>
      <c r="H22" s="24">
        <v>748885</v>
      </c>
      <c r="I22" s="23">
        <v>752672</v>
      </c>
      <c r="J22" s="24">
        <v>765043</v>
      </c>
      <c r="K22" s="24">
        <v>753883</v>
      </c>
      <c r="L22" s="24">
        <v>751642</v>
      </c>
      <c r="M22" s="23">
        <v>740411</v>
      </c>
      <c r="N22" s="24">
        <v>733100</v>
      </c>
      <c r="O22" s="24">
        <v>724796</v>
      </c>
      <c r="P22" s="24">
        <v>713187</v>
      </c>
      <c r="Q22" s="23">
        <v>572062</v>
      </c>
      <c r="R22" s="24">
        <v>580593</v>
      </c>
      <c r="S22" s="24">
        <v>572608</v>
      </c>
      <c r="T22" s="24">
        <v>491063</v>
      </c>
    </row>
    <row r="23" spans="1:20" ht="13.5">
      <c r="A23" s="4" t="s">
        <v>65</v>
      </c>
      <c r="B23" s="24">
        <v>-403680</v>
      </c>
      <c r="C23" s="24">
        <v>-392669</v>
      </c>
      <c r="D23" s="24">
        <v>-382205</v>
      </c>
      <c r="E23" s="23">
        <v>-371402</v>
      </c>
      <c r="F23" s="24">
        <v>-365268</v>
      </c>
      <c r="G23" s="24">
        <v>-353911</v>
      </c>
      <c r="H23" s="24">
        <v>-342435</v>
      </c>
      <c r="I23" s="23">
        <v>-339757</v>
      </c>
      <c r="J23" s="24">
        <v>-332684</v>
      </c>
      <c r="K23" s="24">
        <v>-320910</v>
      </c>
      <c r="L23" s="24">
        <v>-310193</v>
      </c>
      <c r="M23" s="23">
        <v>-298944</v>
      </c>
      <c r="N23" s="24">
        <v>-302495</v>
      </c>
      <c r="O23" s="24">
        <v>-291086</v>
      </c>
      <c r="P23" s="24">
        <v>-280081</v>
      </c>
      <c r="Q23" s="23">
        <v>-203072</v>
      </c>
      <c r="R23" s="24">
        <v>-198752</v>
      </c>
      <c r="S23" s="24">
        <v>-187094</v>
      </c>
      <c r="T23" s="24">
        <v>-187122</v>
      </c>
    </row>
    <row r="24" spans="1:20" ht="13.5">
      <c r="A24" s="4" t="s">
        <v>253</v>
      </c>
      <c r="B24" s="24">
        <v>405510</v>
      </c>
      <c r="C24" s="24">
        <v>386569</v>
      </c>
      <c r="D24" s="24">
        <v>390843</v>
      </c>
      <c r="E24" s="23">
        <v>395510</v>
      </c>
      <c r="F24" s="24">
        <v>417034</v>
      </c>
      <c r="G24" s="24">
        <v>417731</v>
      </c>
      <c r="H24" s="24">
        <v>406449</v>
      </c>
      <c r="I24" s="23">
        <v>412914</v>
      </c>
      <c r="J24" s="24">
        <v>432359</v>
      </c>
      <c r="K24" s="24">
        <v>432972</v>
      </c>
      <c r="L24" s="24">
        <v>441448</v>
      </c>
      <c r="M24" s="23">
        <v>441466</v>
      </c>
      <c r="N24" s="24">
        <v>430605</v>
      </c>
      <c r="O24" s="24">
        <v>433709</v>
      </c>
      <c r="P24" s="24">
        <v>433105</v>
      </c>
      <c r="Q24" s="23">
        <v>368990</v>
      </c>
      <c r="R24" s="24">
        <v>381840</v>
      </c>
      <c r="S24" s="24">
        <v>385513</v>
      </c>
      <c r="T24" s="24">
        <v>303940</v>
      </c>
    </row>
    <row r="25" spans="1:20" ht="13.5">
      <c r="A25" s="3" t="s">
        <v>67</v>
      </c>
      <c r="B25" s="24">
        <v>237942</v>
      </c>
      <c r="C25" s="24">
        <v>233486</v>
      </c>
      <c r="D25" s="24">
        <v>231966</v>
      </c>
      <c r="E25" s="23">
        <v>225330</v>
      </c>
      <c r="F25" s="24">
        <v>218545</v>
      </c>
      <c r="G25" s="24">
        <v>207062</v>
      </c>
      <c r="H25" s="24">
        <v>204090</v>
      </c>
      <c r="I25" s="23">
        <v>202931</v>
      </c>
      <c r="J25" s="24">
        <v>190749</v>
      </c>
      <c r="K25" s="24">
        <v>177649</v>
      </c>
      <c r="L25" s="24">
        <v>176739</v>
      </c>
      <c r="M25" s="23">
        <v>173527</v>
      </c>
      <c r="N25" s="24">
        <v>175780</v>
      </c>
      <c r="O25" s="24">
        <v>175780</v>
      </c>
      <c r="P25" s="24">
        <v>170394</v>
      </c>
      <c r="Q25" s="23">
        <v>172099</v>
      </c>
      <c r="R25" s="24">
        <v>174791</v>
      </c>
      <c r="S25" s="24">
        <v>170391</v>
      </c>
      <c r="T25" s="24">
        <v>163726</v>
      </c>
    </row>
    <row r="26" spans="1:20" ht="13.5">
      <c r="A26" s="4" t="s">
        <v>65</v>
      </c>
      <c r="B26" s="24">
        <v>-191278</v>
      </c>
      <c r="C26" s="24">
        <v>-185472</v>
      </c>
      <c r="D26" s="24">
        <v>-179998</v>
      </c>
      <c r="E26" s="23">
        <v>-174749</v>
      </c>
      <c r="F26" s="24">
        <v>-168180</v>
      </c>
      <c r="G26" s="24">
        <v>-162822</v>
      </c>
      <c r="H26" s="24">
        <v>-157983</v>
      </c>
      <c r="I26" s="23">
        <v>-155410</v>
      </c>
      <c r="J26" s="24">
        <v>-146348</v>
      </c>
      <c r="K26" s="24">
        <v>-141331</v>
      </c>
      <c r="L26" s="24">
        <v>-136913</v>
      </c>
      <c r="M26" s="23">
        <v>-132789</v>
      </c>
      <c r="N26" s="24">
        <v>-130672</v>
      </c>
      <c r="O26" s="24">
        <v>-124647</v>
      </c>
      <c r="P26" s="24">
        <v>-119340</v>
      </c>
      <c r="Q26" s="23">
        <v>-115997</v>
      </c>
      <c r="R26" s="24">
        <v>-111911</v>
      </c>
      <c r="S26" s="24">
        <v>-104049</v>
      </c>
      <c r="T26" s="24">
        <v>-109184</v>
      </c>
    </row>
    <row r="27" spans="1:20" ht="13.5">
      <c r="A27" s="4" t="s">
        <v>68</v>
      </c>
      <c r="B27" s="24">
        <v>46663</v>
      </c>
      <c r="C27" s="24">
        <v>48014</v>
      </c>
      <c r="D27" s="24">
        <v>51968</v>
      </c>
      <c r="E27" s="23">
        <v>50581</v>
      </c>
      <c r="F27" s="24">
        <v>50364</v>
      </c>
      <c r="G27" s="24">
        <v>44240</v>
      </c>
      <c r="H27" s="24">
        <v>46106</v>
      </c>
      <c r="I27" s="23">
        <v>47520</v>
      </c>
      <c r="J27" s="24">
        <v>44401</v>
      </c>
      <c r="K27" s="24">
        <v>36318</v>
      </c>
      <c r="L27" s="24">
        <v>39826</v>
      </c>
      <c r="M27" s="23">
        <v>40737</v>
      </c>
      <c r="N27" s="24">
        <v>45107</v>
      </c>
      <c r="O27" s="24">
        <v>51133</v>
      </c>
      <c r="P27" s="24">
        <v>51053</v>
      </c>
      <c r="Q27" s="23">
        <v>56102</v>
      </c>
      <c r="R27" s="24">
        <v>62879</v>
      </c>
      <c r="S27" s="24">
        <v>66341</v>
      </c>
      <c r="T27" s="24">
        <v>54542</v>
      </c>
    </row>
    <row r="28" spans="1:20" ht="13.5">
      <c r="A28" s="3" t="s">
        <v>69</v>
      </c>
      <c r="B28" s="24">
        <v>283540</v>
      </c>
      <c r="C28" s="24">
        <v>283540</v>
      </c>
      <c r="D28" s="24">
        <v>283540</v>
      </c>
      <c r="E28" s="23">
        <v>283540</v>
      </c>
      <c r="F28" s="24">
        <v>257986</v>
      </c>
      <c r="G28" s="24">
        <v>257986</v>
      </c>
      <c r="H28" s="24">
        <v>257986</v>
      </c>
      <c r="I28" s="23">
        <v>257986</v>
      </c>
      <c r="J28" s="24">
        <v>240486</v>
      </c>
      <c r="K28" s="24">
        <v>240486</v>
      </c>
      <c r="L28" s="24">
        <v>240486</v>
      </c>
      <c r="M28" s="23">
        <v>240486</v>
      </c>
      <c r="N28" s="24">
        <v>240486</v>
      </c>
      <c r="O28" s="24">
        <v>240486</v>
      </c>
      <c r="P28" s="24">
        <v>240486</v>
      </c>
      <c r="Q28" s="23">
        <v>240486</v>
      </c>
      <c r="R28" s="24">
        <v>240486</v>
      </c>
      <c r="S28" s="24">
        <v>240486</v>
      </c>
      <c r="T28" s="24">
        <v>240486</v>
      </c>
    </row>
    <row r="29" spans="1:20" ht="13.5">
      <c r="A29" s="3" t="s">
        <v>70</v>
      </c>
      <c r="B29" s="24">
        <v>735714</v>
      </c>
      <c r="C29" s="24">
        <v>718124</v>
      </c>
      <c r="D29" s="24">
        <v>726351</v>
      </c>
      <c r="E29" s="23">
        <v>729631</v>
      </c>
      <c r="F29" s="24">
        <v>725385</v>
      </c>
      <c r="G29" s="24">
        <v>719957</v>
      </c>
      <c r="H29" s="24">
        <v>710542</v>
      </c>
      <c r="I29" s="23">
        <v>718421</v>
      </c>
      <c r="J29" s="24">
        <v>717246</v>
      </c>
      <c r="K29" s="24">
        <v>709777</v>
      </c>
      <c r="L29" s="24">
        <v>721760</v>
      </c>
      <c r="M29" s="23">
        <v>722690</v>
      </c>
      <c r="N29" s="24">
        <v>716198</v>
      </c>
      <c r="O29" s="24">
        <v>725328</v>
      </c>
      <c r="P29" s="24">
        <v>724644</v>
      </c>
      <c r="Q29" s="23">
        <v>665578</v>
      </c>
      <c r="R29" s="24">
        <v>685206</v>
      </c>
      <c r="S29" s="24">
        <v>692340</v>
      </c>
      <c r="T29" s="24">
        <v>598969</v>
      </c>
    </row>
    <row r="30" spans="1:20" ht="13.5">
      <c r="A30" s="3" t="s">
        <v>0</v>
      </c>
      <c r="B30" s="24">
        <v>65526</v>
      </c>
      <c r="C30" s="24">
        <v>70566</v>
      </c>
      <c r="D30" s="24">
        <v>75607</v>
      </c>
      <c r="E30" s="23">
        <v>80647</v>
      </c>
      <c r="F30" s="24">
        <v>85688</v>
      </c>
      <c r="G30" s="24">
        <v>90728</v>
      </c>
      <c r="H30" s="24">
        <v>95769</v>
      </c>
      <c r="I30" s="23">
        <v>100809</v>
      </c>
      <c r="J30" s="24">
        <v>167742</v>
      </c>
      <c r="K30" s="24">
        <v>186380</v>
      </c>
      <c r="L30" s="24">
        <v>205018</v>
      </c>
      <c r="M30" s="23">
        <v>223656</v>
      </c>
      <c r="N30" s="24">
        <v>242294</v>
      </c>
      <c r="O30" s="24">
        <v>260932</v>
      </c>
      <c r="P30" s="24">
        <v>279570</v>
      </c>
      <c r="Q30" s="23">
        <v>298208</v>
      </c>
      <c r="R30" s="24">
        <v>316846</v>
      </c>
      <c r="S30" s="24">
        <v>335484</v>
      </c>
      <c r="T30" s="24">
        <v>354122</v>
      </c>
    </row>
    <row r="31" spans="1:20" ht="13.5">
      <c r="A31" s="3" t="s">
        <v>71</v>
      </c>
      <c r="B31" s="24">
        <v>297030</v>
      </c>
      <c r="C31" s="24">
        <v>296746</v>
      </c>
      <c r="D31" s="24">
        <v>163239</v>
      </c>
      <c r="E31" s="23">
        <v>179618</v>
      </c>
      <c r="F31" s="24">
        <v>183370</v>
      </c>
      <c r="G31" s="24">
        <v>195412</v>
      </c>
      <c r="H31" s="24">
        <v>194596</v>
      </c>
      <c r="I31" s="23">
        <v>192969</v>
      </c>
      <c r="J31" s="24">
        <v>160137</v>
      </c>
      <c r="K31" s="24">
        <v>171949</v>
      </c>
      <c r="L31" s="24">
        <v>190859</v>
      </c>
      <c r="M31" s="23">
        <v>183268</v>
      </c>
      <c r="N31" s="24">
        <v>205009</v>
      </c>
      <c r="O31" s="24">
        <v>226569</v>
      </c>
      <c r="P31" s="24">
        <v>246101</v>
      </c>
      <c r="Q31" s="23">
        <v>266889</v>
      </c>
      <c r="R31" s="24">
        <v>288524</v>
      </c>
      <c r="S31" s="24">
        <v>166372</v>
      </c>
      <c r="T31" s="24">
        <v>178224</v>
      </c>
    </row>
    <row r="32" spans="1:20" ht="13.5">
      <c r="A32" s="3" t="s">
        <v>72</v>
      </c>
      <c r="B32" s="24">
        <v>20061</v>
      </c>
      <c r="C32" s="24">
        <v>20282</v>
      </c>
      <c r="D32" s="24">
        <v>20282</v>
      </c>
      <c r="E32" s="23">
        <v>20282</v>
      </c>
      <c r="F32" s="24">
        <v>19675</v>
      </c>
      <c r="G32" s="24">
        <v>19454</v>
      </c>
      <c r="H32" s="24">
        <v>19454</v>
      </c>
      <c r="I32" s="23">
        <v>20109</v>
      </c>
      <c r="J32" s="24">
        <v>18780</v>
      </c>
      <c r="K32" s="24">
        <v>18852</v>
      </c>
      <c r="L32" s="24">
        <v>18925</v>
      </c>
      <c r="M32" s="23">
        <v>18925</v>
      </c>
      <c r="N32" s="24">
        <v>18925</v>
      </c>
      <c r="O32" s="24">
        <v>18925</v>
      </c>
      <c r="P32" s="24">
        <v>18925</v>
      </c>
      <c r="Q32" s="23">
        <v>18925</v>
      </c>
      <c r="R32" s="24">
        <v>18925</v>
      </c>
      <c r="S32" s="24">
        <v>18925</v>
      </c>
      <c r="T32" s="24">
        <v>18197</v>
      </c>
    </row>
    <row r="33" spans="1:20" ht="13.5">
      <c r="A33" s="3" t="s">
        <v>73</v>
      </c>
      <c r="B33" s="24">
        <v>382618</v>
      </c>
      <c r="C33" s="24">
        <v>387595</v>
      </c>
      <c r="D33" s="24">
        <v>259129</v>
      </c>
      <c r="E33" s="23">
        <v>280548</v>
      </c>
      <c r="F33" s="24">
        <v>288733</v>
      </c>
      <c r="G33" s="24">
        <v>305596</v>
      </c>
      <c r="H33" s="24">
        <v>309820</v>
      </c>
      <c r="I33" s="23">
        <v>313889</v>
      </c>
      <c r="J33" s="24">
        <v>346659</v>
      </c>
      <c r="K33" s="24">
        <v>377181</v>
      </c>
      <c r="L33" s="24">
        <v>414802</v>
      </c>
      <c r="M33" s="23">
        <v>425850</v>
      </c>
      <c r="N33" s="24">
        <v>466229</v>
      </c>
      <c r="O33" s="24">
        <v>506427</v>
      </c>
      <c r="P33" s="24">
        <v>544597</v>
      </c>
      <c r="Q33" s="23">
        <v>584023</v>
      </c>
      <c r="R33" s="24">
        <v>624296</v>
      </c>
      <c r="S33" s="24">
        <v>635669</v>
      </c>
      <c r="T33" s="24">
        <v>665024</v>
      </c>
    </row>
    <row r="34" spans="1:20" ht="13.5">
      <c r="A34" s="3" t="s">
        <v>74</v>
      </c>
      <c r="B34" s="24">
        <v>3470372</v>
      </c>
      <c r="C34" s="24">
        <v>3587437</v>
      </c>
      <c r="D34" s="24">
        <v>4112464</v>
      </c>
      <c r="E34" s="23">
        <v>3952540</v>
      </c>
      <c r="F34" s="24">
        <v>4260695</v>
      </c>
      <c r="G34" s="24">
        <v>4273093</v>
      </c>
      <c r="H34" s="24">
        <v>3946412</v>
      </c>
      <c r="I34" s="23">
        <v>3808709</v>
      </c>
      <c r="J34" s="24">
        <v>3360242</v>
      </c>
      <c r="K34" s="24">
        <v>3394630</v>
      </c>
      <c r="L34" s="24">
        <v>3164631</v>
      </c>
      <c r="M34" s="23">
        <v>3134421</v>
      </c>
      <c r="N34" s="24">
        <v>3254644</v>
      </c>
      <c r="O34" s="24">
        <v>3153864</v>
      </c>
      <c r="P34" s="24">
        <v>3172951</v>
      </c>
      <c r="Q34" s="23">
        <v>2953086</v>
      </c>
      <c r="R34" s="24">
        <v>3219028</v>
      </c>
      <c r="S34" s="24">
        <v>3374054</v>
      </c>
      <c r="T34" s="24">
        <v>3175463</v>
      </c>
    </row>
    <row r="35" spans="1:20" ht="13.5">
      <c r="A35" s="3" t="s">
        <v>1</v>
      </c>
      <c r="B35" s="24">
        <v>63055</v>
      </c>
      <c r="C35" s="24">
        <v>62321</v>
      </c>
      <c r="D35" s="24">
        <v>114205</v>
      </c>
      <c r="E35" s="23">
        <v>114232</v>
      </c>
      <c r="F35" s="24">
        <v>164368</v>
      </c>
      <c r="G35" s="24">
        <v>164394</v>
      </c>
      <c r="H35" s="24">
        <v>205926</v>
      </c>
      <c r="I35" s="23">
        <v>205236</v>
      </c>
      <c r="J35" s="24">
        <v>155236</v>
      </c>
      <c r="K35" s="24">
        <v>155236</v>
      </c>
      <c r="L35" s="24">
        <v>186402</v>
      </c>
      <c r="M35" s="23">
        <v>186491</v>
      </c>
      <c r="N35" s="24">
        <v>186283</v>
      </c>
      <c r="O35" s="24">
        <v>186283</v>
      </c>
      <c r="P35" s="24"/>
      <c r="Q35" s="23"/>
      <c r="R35" s="24"/>
      <c r="S35" s="24"/>
      <c r="T35" s="24"/>
    </row>
    <row r="36" spans="1:20" ht="13.5">
      <c r="A36" s="3" t="s">
        <v>77</v>
      </c>
      <c r="B36" s="24">
        <v>11433</v>
      </c>
      <c r="C36" s="24">
        <v>11405</v>
      </c>
      <c r="D36" s="24">
        <v>11326</v>
      </c>
      <c r="E36" s="23">
        <v>11578</v>
      </c>
      <c r="F36" s="24">
        <v>73804</v>
      </c>
      <c r="G36" s="24">
        <v>80144</v>
      </c>
      <c r="H36" s="24">
        <v>81339</v>
      </c>
      <c r="I36" s="23">
        <v>83865</v>
      </c>
      <c r="J36" s="24">
        <v>85750</v>
      </c>
      <c r="K36" s="24">
        <v>88355</v>
      </c>
      <c r="L36" s="24">
        <v>91276</v>
      </c>
      <c r="M36" s="23">
        <v>94381</v>
      </c>
      <c r="N36" s="24">
        <v>94054</v>
      </c>
      <c r="O36" s="24">
        <v>96982</v>
      </c>
      <c r="P36" s="24">
        <v>11788</v>
      </c>
      <c r="Q36" s="23">
        <v>10459</v>
      </c>
      <c r="R36" s="24">
        <v>10751</v>
      </c>
      <c r="S36" s="24">
        <v>10514</v>
      </c>
      <c r="T36" s="24">
        <v>12904</v>
      </c>
    </row>
    <row r="37" spans="1:20" ht="13.5">
      <c r="A37" s="3" t="s">
        <v>59</v>
      </c>
      <c r="B37" s="24">
        <v>199127</v>
      </c>
      <c r="C37" s="24">
        <v>196116</v>
      </c>
      <c r="D37" s="24">
        <v>172160</v>
      </c>
      <c r="E37" s="23">
        <v>203866</v>
      </c>
      <c r="F37" s="24">
        <v>170733</v>
      </c>
      <c r="G37" s="24">
        <v>201394</v>
      </c>
      <c r="H37" s="24">
        <v>282578</v>
      </c>
      <c r="I37" s="23">
        <v>303992</v>
      </c>
      <c r="J37" s="24">
        <v>365799</v>
      </c>
      <c r="K37" s="24">
        <v>349002</v>
      </c>
      <c r="L37" s="24">
        <v>448896</v>
      </c>
      <c r="M37" s="23">
        <v>427506</v>
      </c>
      <c r="N37" s="24">
        <v>457797</v>
      </c>
      <c r="O37" s="24">
        <v>383985</v>
      </c>
      <c r="P37" s="24">
        <v>498651</v>
      </c>
      <c r="Q37" s="23">
        <v>451526</v>
      </c>
      <c r="R37" s="24">
        <v>511140</v>
      </c>
      <c r="S37" s="24">
        <v>472356</v>
      </c>
      <c r="T37" s="24">
        <v>464099</v>
      </c>
    </row>
    <row r="38" spans="1:20" ht="13.5">
      <c r="A38" s="3" t="s">
        <v>78</v>
      </c>
      <c r="B38" s="24">
        <v>522476</v>
      </c>
      <c r="C38" s="24">
        <v>514357</v>
      </c>
      <c r="D38" s="24">
        <v>513878</v>
      </c>
      <c r="E38" s="23">
        <v>511983</v>
      </c>
      <c r="F38" s="24">
        <v>511516</v>
      </c>
      <c r="G38" s="24">
        <v>533469</v>
      </c>
      <c r="H38" s="24">
        <v>522573</v>
      </c>
      <c r="I38" s="23">
        <v>529170</v>
      </c>
      <c r="J38" s="24">
        <v>518661</v>
      </c>
      <c r="K38" s="24">
        <v>522231</v>
      </c>
      <c r="L38" s="24">
        <v>523020</v>
      </c>
      <c r="M38" s="23">
        <v>523173</v>
      </c>
      <c r="N38" s="24">
        <v>513450</v>
      </c>
      <c r="O38" s="24">
        <v>522308</v>
      </c>
      <c r="P38" s="24">
        <v>506654</v>
      </c>
      <c r="Q38" s="23">
        <v>497565</v>
      </c>
      <c r="R38" s="24">
        <v>497586</v>
      </c>
      <c r="S38" s="24">
        <v>674528</v>
      </c>
      <c r="T38" s="24">
        <v>522797</v>
      </c>
    </row>
    <row r="39" spans="1:20" ht="13.5">
      <c r="A39" s="3" t="s">
        <v>79</v>
      </c>
      <c r="B39" s="24">
        <v>968462</v>
      </c>
      <c r="C39" s="24">
        <v>968462</v>
      </c>
      <c r="D39" s="24">
        <v>968162</v>
      </c>
      <c r="E39" s="23">
        <v>967332</v>
      </c>
      <c r="F39" s="24">
        <v>965822</v>
      </c>
      <c r="G39" s="24">
        <v>965822</v>
      </c>
      <c r="H39" s="24">
        <v>965822</v>
      </c>
      <c r="I39" s="23">
        <v>965822</v>
      </c>
      <c r="J39" s="24">
        <v>918722</v>
      </c>
      <c r="K39" s="24">
        <v>887737</v>
      </c>
      <c r="L39" s="24">
        <v>854737</v>
      </c>
      <c r="M39" s="23">
        <v>854737</v>
      </c>
      <c r="N39" s="24">
        <v>854187</v>
      </c>
      <c r="O39" s="24">
        <v>854187</v>
      </c>
      <c r="P39" s="24">
        <v>854187</v>
      </c>
      <c r="Q39" s="23">
        <v>854187</v>
      </c>
      <c r="R39" s="24">
        <v>854187</v>
      </c>
      <c r="S39" s="24">
        <v>851757</v>
      </c>
      <c r="T39" s="24">
        <v>851757</v>
      </c>
    </row>
    <row r="40" spans="1:20" ht="13.5">
      <c r="A40" s="4" t="s">
        <v>65</v>
      </c>
      <c r="B40" s="24">
        <v>-199564</v>
      </c>
      <c r="C40" s="24">
        <v>-193552</v>
      </c>
      <c r="D40" s="24">
        <v>-187549</v>
      </c>
      <c r="E40" s="23">
        <v>-181552</v>
      </c>
      <c r="F40" s="24">
        <v>-174942</v>
      </c>
      <c r="G40" s="24">
        <v>-168407</v>
      </c>
      <c r="H40" s="24">
        <v>-161871</v>
      </c>
      <c r="I40" s="23">
        <v>-155336</v>
      </c>
      <c r="J40" s="24">
        <v>-148768</v>
      </c>
      <c r="K40" s="24">
        <v>-144349</v>
      </c>
      <c r="L40" s="24">
        <v>-140920</v>
      </c>
      <c r="M40" s="23">
        <v>-137636</v>
      </c>
      <c r="N40" s="24">
        <v>-134170</v>
      </c>
      <c r="O40" s="24">
        <v>-130727</v>
      </c>
      <c r="P40" s="24">
        <v>-127284</v>
      </c>
      <c r="Q40" s="23">
        <v>-123842</v>
      </c>
      <c r="R40" s="24">
        <v>-120176</v>
      </c>
      <c r="S40" s="24">
        <v>-116577</v>
      </c>
      <c r="T40" s="24">
        <v>-113013</v>
      </c>
    </row>
    <row r="41" spans="1:20" ht="13.5">
      <c r="A41" s="4" t="s">
        <v>80</v>
      </c>
      <c r="B41" s="24">
        <v>768897</v>
      </c>
      <c r="C41" s="24">
        <v>774910</v>
      </c>
      <c r="D41" s="24">
        <v>780612</v>
      </c>
      <c r="E41" s="23">
        <v>785779</v>
      </c>
      <c r="F41" s="24">
        <v>790879</v>
      </c>
      <c r="G41" s="24">
        <v>797415</v>
      </c>
      <c r="H41" s="24">
        <v>803950</v>
      </c>
      <c r="I41" s="23">
        <v>810485</v>
      </c>
      <c r="J41" s="24">
        <v>769953</v>
      </c>
      <c r="K41" s="24">
        <v>743387</v>
      </c>
      <c r="L41" s="24">
        <v>713816</v>
      </c>
      <c r="M41" s="23">
        <v>717100</v>
      </c>
      <c r="N41" s="24">
        <v>720016</v>
      </c>
      <c r="O41" s="24">
        <v>723459</v>
      </c>
      <c r="P41" s="24">
        <v>726902</v>
      </c>
      <c r="Q41" s="23">
        <v>730345</v>
      </c>
      <c r="R41" s="24">
        <v>734011</v>
      </c>
      <c r="S41" s="24">
        <v>735179</v>
      </c>
      <c r="T41" s="24">
        <v>738743</v>
      </c>
    </row>
    <row r="42" spans="1:20" ht="13.5">
      <c r="A42" s="3" t="s">
        <v>81</v>
      </c>
      <c r="B42" s="24">
        <v>520000</v>
      </c>
      <c r="C42" s="24">
        <v>508000</v>
      </c>
      <c r="D42" s="24">
        <v>500000</v>
      </c>
      <c r="E42" s="23">
        <v>600000</v>
      </c>
      <c r="F42" s="24">
        <v>500000</v>
      </c>
      <c r="G42" s="24">
        <v>300000</v>
      </c>
      <c r="H42" s="24">
        <v>270000</v>
      </c>
      <c r="I42" s="23">
        <v>464000</v>
      </c>
      <c r="J42" s="24">
        <v>458000</v>
      </c>
      <c r="K42" s="24">
        <v>452000</v>
      </c>
      <c r="L42" s="24">
        <v>446000</v>
      </c>
      <c r="M42" s="23">
        <v>540000</v>
      </c>
      <c r="N42" s="24">
        <v>534000</v>
      </c>
      <c r="O42" s="24">
        <v>428000</v>
      </c>
      <c r="P42" s="24">
        <v>422000</v>
      </c>
      <c r="Q42" s="23">
        <v>416000</v>
      </c>
      <c r="R42" s="24">
        <v>410000</v>
      </c>
      <c r="S42" s="24">
        <v>302000</v>
      </c>
      <c r="T42" s="24">
        <v>500000</v>
      </c>
    </row>
    <row r="43" spans="1:20" ht="13.5">
      <c r="A43" s="3" t="s">
        <v>61</v>
      </c>
      <c r="B43" s="24">
        <v>70659</v>
      </c>
      <c r="C43" s="24">
        <v>70319</v>
      </c>
      <c r="D43" s="24">
        <v>70078</v>
      </c>
      <c r="E43" s="23">
        <v>69437</v>
      </c>
      <c r="F43" s="24">
        <v>68636</v>
      </c>
      <c r="G43" s="24">
        <v>67995</v>
      </c>
      <c r="H43" s="24">
        <v>67326</v>
      </c>
      <c r="I43" s="23">
        <v>66686</v>
      </c>
      <c r="J43" s="24">
        <v>38477</v>
      </c>
      <c r="K43" s="24">
        <v>38477</v>
      </c>
      <c r="L43" s="24">
        <v>38477</v>
      </c>
      <c r="M43" s="23">
        <v>38477</v>
      </c>
      <c r="N43" s="24">
        <v>38577</v>
      </c>
      <c r="O43" s="24">
        <v>38577</v>
      </c>
      <c r="P43" s="24">
        <v>38577</v>
      </c>
      <c r="Q43" s="23">
        <v>38589</v>
      </c>
      <c r="R43" s="24">
        <v>38589</v>
      </c>
      <c r="S43" s="24">
        <v>19559</v>
      </c>
      <c r="T43" s="24">
        <v>112</v>
      </c>
    </row>
    <row r="44" spans="1:20" ht="13.5">
      <c r="A44" s="3" t="s">
        <v>82</v>
      </c>
      <c r="B44" s="24">
        <v>5626023</v>
      </c>
      <c r="C44" s="24">
        <v>5724868</v>
      </c>
      <c r="D44" s="24">
        <v>6274725</v>
      </c>
      <c r="E44" s="23">
        <v>6249418</v>
      </c>
      <c r="F44" s="24">
        <v>6540335</v>
      </c>
      <c r="G44" s="24">
        <v>6417608</v>
      </c>
      <c r="H44" s="24">
        <v>6179809</v>
      </c>
      <c r="I44" s="23">
        <v>6271846</v>
      </c>
      <c r="J44" s="24">
        <v>5752121</v>
      </c>
      <c r="K44" s="24">
        <v>5743319</v>
      </c>
      <c r="L44" s="24">
        <v>5612521</v>
      </c>
      <c r="M44" s="23">
        <v>5661552</v>
      </c>
      <c r="N44" s="24">
        <v>5798825</v>
      </c>
      <c r="O44" s="24">
        <v>5533461</v>
      </c>
      <c r="P44" s="24">
        <v>5377524</v>
      </c>
      <c r="Q44" s="23">
        <v>5097573</v>
      </c>
      <c r="R44" s="24">
        <v>5421108</v>
      </c>
      <c r="S44" s="24">
        <v>5588213</v>
      </c>
      <c r="T44" s="24">
        <v>5414143</v>
      </c>
    </row>
    <row r="45" spans="1:20" ht="13.5">
      <c r="A45" s="2" t="s">
        <v>83</v>
      </c>
      <c r="B45" s="24">
        <v>6744355</v>
      </c>
      <c r="C45" s="24">
        <v>6830588</v>
      </c>
      <c r="D45" s="24">
        <v>7260206</v>
      </c>
      <c r="E45" s="23">
        <v>7259598</v>
      </c>
      <c r="F45" s="24">
        <v>7554455</v>
      </c>
      <c r="G45" s="24">
        <v>7443161</v>
      </c>
      <c r="H45" s="24">
        <v>7200172</v>
      </c>
      <c r="I45" s="23">
        <v>7304157</v>
      </c>
      <c r="J45" s="24">
        <v>6816028</v>
      </c>
      <c r="K45" s="24">
        <v>6830279</v>
      </c>
      <c r="L45" s="24">
        <v>6749085</v>
      </c>
      <c r="M45" s="23">
        <v>6810093</v>
      </c>
      <c r="N45" s="24">
        <v>6981252</v>
      </c>
      <c r="O45" s="24">
        <v>6765218</v>
      </c>
      <c r="P45" s="24">
        <v>6646766</v>
      </c>
      <c r="Q45" s="23">
        <v>6347175</v>
      </c>
      <c r="R45" s="24">
        <v>6730611</v>
      </c>
      <c r="S45" s="24">
        <v>6916223</v>
      </c>
      <c r="T45" s="24">
        <v>6678136</v>
      </c>
    </row>
    <row r="46" spans="1:20" ht="14.25" thickBot="1">
      <c r="A46" s="5" t="s">
        <v>84</v>
      </c>
      <c r="B46" s="26">
        <v>15068914</v>
      </c>
      <c r="C46" s="26">
        <v>15885486</v>
      </c>
      <c r="D46" s="26">
        <v>16312615</v>
      </c>
      <c r="E46" s="25">
        <v>16557587</v>
      </c>
      <c r="F46" s="26">
        <v>15130139</v>
      </c>
      <c r="G46" s="26">
        <v>16202788</v>
      </c>
      <c r="H46" s="26">
        <v>14872241</v>
      </c>
      <c r="I46" s="25">
        <v>15195063</v>
      </c>
      <c r="J46" s="26">
        <v>13242519</v>
      </c>
      <c r="K46" s="26">
        <v>14079636</v>
      </c>
      <c r="L46" s="26">
        <v>13243922</v>
      </c>
      <c r="M46" s="25">
        <v>13624665</v>
      </c>
      <c r="N46" s="26">
        <v>12234465</v>
      </c>
      <c r="O46" s="26">
        <v>14285796</v>
      </c>
      <c r="P46" s="26">
        <v>12517893</v>
      </c>
      <c r="Q46" s="25">
        <v>12279668</v>
      </c>
      <c r="R46" s="26">
        <v>12157903</v>
      </c>
      <c r="S46" s="26">
        <v>13667794</v>
      </c>
      <c r="T46" s="26">
        <v>12669478</v>
      </c>
    </row>
    <row r="47" spans="1:20" ht="14.25" thickTop="1">
      <c r="A47" s="2" t="s">
        <v>85</v>
      </c>
      <c r="B47" s="24">
        <v>150586</v>
      </c>
      <c r="C47" s="24">
        <v>282203</v>
      </c>
      <c r="D47" s="24">
        <v>163766</v>
      </c>
      <c r="E47" s="23">
        <v>144513</v>
      </c>
      <c r="F47" s="24">
        <v>164475</v>
      </c>
      <c r="G47" s="24">
        <v>257582</v>
      </c>
      <c r="H47" s="24">
        <v>178977</v>
      </c>
      <c r="I47" s="23">
        <v>165448</v>
      </c>
      <c r="J47" s="24">
        <v>136041</v>
      </c>
      <c r="K47" s="24">
        <v>190682</v>
      </c>
      <c r="L47" s="24">
        <v>134274</v>
      </c>
      <c r="M47" s="23">
        <v>86843</v>
      </c>
      <c r="N47" s="24">
        <v>80218</v>
      </c>
      <c r="O47" s="24">
        <v>205989</v>
      </c>
      <c r="P47" s="24">
        <v>132754</v>
      </c>
      <c r="Q47" s="23">
        <v>70562</v>
      </c>
      <c r="R47" s="24">
        <v>81959</v>
      </c>
      <c r="S47" s="24">
        <v>176290</v>
      </c>
      <c r="T47" s="24">
        <v>114502</v>
      </c>
    </row>
    <row r="48" spans="1:20" ht="13.5">
      <c r="A48" s="2" t="s">
        <v>2</v>
      </c>
      <c r="B48" s="24">
        <v>70000</v>
      </c>
      <c r="C48" s="24">
        <v>70000</v>
      </c>
      <c r="D48" s="24">
        <v>70000</v>
      </c>
      <c r="E48" s="23">
        <v>70000</v>
      </c>
      <c r="F48" s="24">
        <v>70000</v>
      </c>
      <c r="G48" s="24"/>
      <c r="H48" s="24"/>
      <c r="I48" s="23"/>
      <c r="J48" s="24"/>
      <c r="K48" s="24"/>
      <c r="L48" s="24">
        <v>500000</v>
      </c>
      <c r="M48" s="23">
        <v>500000</v>
      </c>
      <c r="N48" s="24">
        <v>500000</v>
      </c>
      <c r="O48" s="24">
        <v>1500000</v>
      </c>
      <c r="P48" s="24">
        <v>1500000</v>
      </c>
      <c r="Q48" s="23">
        <v>1500000</v>
      </c>
      <c r="R48" s="24">
        <v>1500000</v>
      </c>
      <c r="S48" s="24"/>
      <c r="T48" s="24"/>
    </row>
    <row r="49" spans="1:20" ht="13.5">
      <c r="A49" s="2" t="s">
        <v>86</v>
      </c>
      <c r="B49" s="24"/>
      <c r="C49" s="24"/>
      <c r="D49" s="24">
        <v>1600000</v>
      </c>
      <c r="E49" s="23">
        <v>1600000</v>
      </c>
      <c r="F49" s="24">
        <v>1600000</v>
      </c>
      <c r="G49" s="24">
        <v>1819157</v>
      </c>
      <c r="H49" s="24">
        <v>207753</v>
      </c>
      <c r="I49" s="23">
        <v>207063</v>
      </c>
      <c r="J49" s="24"/>
      <c r="K49" s="24"/>
      <c r="L49" s="24"/>
      <c r="M49" s="23"/>
      <c r="N49" s="24"/>
      <c r="O49" s="24"/>
      <c r="P49" s="24"/>
      <c r="Q49" s="23"/>
      <c r="R49" s="24"/>
      <c r="S49" s="24">
        <v>142400</v>
      </c>
      <c r="T49" s="24">
        <v>284000</v>
      </c>
    </row>
    <row r="50" spans="1:20" ht="13.5">
      <c r="A50" s="2" t="s">
        <v>87</v>
      </c>
      <c r="B50" s="24">
        <v>33309</v>
      </c>
      <c r="C50" s="24">
        <v>117008</v>
      </c>
      <c r="D50" s="24">
        <v>45392</v>
      </c>
      <c r="E50" s="23">
        <v>63759</v>
      </c>
      <c r="F50" s="24">
        <v>62545</v>
      </c>
      <c r="G50" s="24">
        <v>110610</v>
      </c>
      <c r="H50" s="24">
        <v>47835</v>
      </c>
      <c r="I50" s="23">
        <v>49730</v>
      </c>
      <c r="J50" s="24">
        <v>12379</v>
      </c>
      <c r="K50" s="24">
        <v>119587</v>
      </c>
      <c r="L50" s="24">
        <v>19466</v>
      </c>
      <c r="M50" s="23">
        <v>8923</v>
      </c>
      <c r="N50" s="24">
        <v>24017</v>
      </c>
      <c r="O50" s="24">
        <v>105635</v>
      </c>
      <c r="P50" s="24">
        <v>13376</v>
      </c>
      <c r="Q50" s="23">
        <v>14220</v>
      </c>
      <c r="R50" s="24">
        <v>531152</v>
      </c>
      <c r="S50" s="24">
        <v>140752</v>
      </c>
      <c r="T50" s="24">
        <v>58253</v>
      </c>
    </row>
    <row r="51" spans="1:20" ht="13.5">
      <c r="A51" s="2" t="s">
        <v>88</v>
      </c>
      <c r="B51" s="24">
        <v>492392</v>
      </c>
      <c r="C51" s="24">
        <v>554378</v>
      </c>
      <c r="D51" s="24">
        <v>542210</v>
      </c>
      <c r="E51" s="23">
        <v>631207</v>
      </c>
      <c r="F51" s="24">
        <v>390750</v>
      </c>
      <c r="G51" s="24">
        <v>501457</v>
      </c>
      <c r="H51" s="24">
        <v>435598</v>
      </c>
      <c r="I51" s="23">
        <v>511830</v>
      </c>
      <c r="J51" s="24">
        <v>341318</v>
      </c>
      <c r="K51" s="24">
        <v>502044</v>
      </c>
      <c r="L51" s="24">
        <v>380755</v>
      </c>
      <c r="M51" s="23">
        <v>620767</v>
      </c>
      <c r="N51" s="24">
        <v>342365</v>
      </c>
      <c r="O51" s="24">
        <v>461565</v>
      </c>
      <c r="P51" s="24">
        <v>376909</v>
      </c>
      <c r="Q51" s="23">
        <v>523869</v>
      </c>
      <c r="R51" s="24">
        <v>345096</v>
      </c>
      <c r="S51" s="24">
        <v>495977</v>
      </c>
      <c r="T51" s="24">
        <v>334740</v>
      </c>
    </row>
    <row r="52" spans="1:20" ht="13.5">
      <c r="A52" s="2" t="s">
        <v>89</v>
      </c>
      <c r="B52" s="24">
        <v>189850</v>
      </c>
      <c r="C52" s="24">
        <v>805351</v>
      </c>
      <c r="D52" s="24">
        <v>280439</v>
      </c>
      <c r="E52" s="23">
        <v>660365</v>
      </c>
      <c r="F52" s="24">
        <v>113041</v>
      </c>
      <c r="G52" s="24">
        <v>823820</v>
      </c>
      <c r="H52" s="24">
        <v>317054</v>
      </c>
      <c r="I52" s="23">
        <v>906166</v>
      </c>
      <c r="J52" s="24">
        <v>286541</v>
      </c>
      <c r="K52" s="24">
        <v>856530</v>
      </c>
      <c r="L52" s="24">
        <v>288765</v>
      </c>
      <c r="M52" s="23">
        <v>583506</v>
      </c>
      <c r="N52" s="24">
        <v>76840</v>
      </c>
      <c r="O52" s="24">
        <v>831490</v>
      </c>
      <c r="P52" s="24">
        <v>303225</v>
      </c>
      <c r="Q52" s="23">
        <v>510810</v>
      </c>
      <c r="R52" s="24">
        <v>60660</v>
      </c>
      <c r="S52" s="24">
        <v>826615</v>
      </c>
      <c r="T52" s="24">
        <v>304757</v>
      </c>
    </row>
    <row r="53" spans="1:20" ht="13.5">
      <c r="A53" s="2" t="s">
        <v>90</v>
      </c>
      <c r="B53" s="24">
        <v>70180</v>
      </c>
      <c r="C53" s="24">
        <v>83177</v>
      </c>
      <c r="D53" s="24">
        <v>96502</v>
      </c>
      <c r="E53" s="23">
        <v>81770</v>
      </c>
      <c r="F53" s="24">
        <v>42651</v>
      </c>
      <c r="G53" s="24">
        <v>86620</v>
      </c>
      <c r="H53" s="24">
        <v>99209</v>
      </c>
      <c r="I53" s="23">
        <v>85935</v>
      </c>
      <c r="J53" s="24">
        <v>48436</v>
      </c>
      <c r="K53" s="24">
        <v>85120</v>
      </c>
      <c r="L53" s="24">
        <v>88908</v>
      </c>
      <c r="M53" s="23">
        <v>96315</v>
      </c>
      <c r="N53" s="24">
        <v>59355</v>
      </c>
      <c r="O53" s="24">
        <v>91073</v>
      </c>
      <c r="P53" s="24">
        <v>90019</v>
      </c>
      <c r="Q53" s="23">
        <v>81113</v>
      </c>
      <c r="R53" s="24">
        <v>40194</v>
      </c>
      <c r="S53" s="24">
        <v>74490</v>
      </c>
      <c r="T53" s="24">
        <v>81429</v>
      </c>
    </row>
    <row r="54" spans="1:20" ht="13.5">
      <c r="A54" s="2" t="s">
        <v>91</v>
      </c>
      <c r="B54" s="24">
        <v>421525</v>
      </c>
      <c r="C54" s="24">
        <v>145795</v>
      </c>
      <c r="D54" s="24">
        <v>247381</v>
      </c>
      <c r="E54" s="23">
        <v>320842</v>
      </c>
      <c r="F54" s="24">
        <v>413739</v>
      </c>
      <c r="G54" s="24">
        <v>166440</v>
      </c>
      <c r="H54" s="24">
        <v>233890</v>
      </c>
      <c r="I54" s="23">
        <v>310416</v>
      </c>
      <c r="J54" s="24">
        <v>350294</v>
      </c>
      <c r="K54" s="24">
        <v>146974</v>
      </c>
      <c r="L54" s="24">
        <v>201405</v>
      </c>
      <c r="M54" s="23">
        <v>286481</v>
      </c>
      <c r="N54" s="24">
        <v>358961</v>
      </c>
      <c r="O54" s="24">
        <v>132403</v>
      </c>
      <c r="P54" s="24">
        <v>211211</v>
      </c>
      <c r="Q54" s="23">
        <v>308031</v>
      </c>
      <c r="R54" s="24">
        <v>417976</v>
      </c>
      <c r="S54" s="24">
        <v>81722</v>
      </c>
      <c r="T54" s="24">
        <v>229515</v>
      </c>
    </row>
    <row r="55" spans="1:20" ht="13.5">
      <c r="A55" s="2" t="s">
        <v>92</v>
      </c>
      <c r="B55" s="24">
        <v>218415</v>
      </c>
      <c r="C55" s="24">
        <v>179331</v>
      </c>
      <c r="D55" s="24">
        <v>289891</v>
      </c>
      <c r="E55" s="23">
        <v>205052</v>
      </c>
      <c r="F55" s="24">
        <v>161925</v>
      </c>
      <c r="G55" s="24">
        <v>153107</v>
      </c>
      <c r="H55" s="24">
        <v>258428</v>
      </c>
      <c r="I55" s="23">
        <v>151908</v>
      </c>
      <c r="J55" s="24">
        <v>139520</v>
      </c>
      <c r="K55" s="24">
        <v>127657</v>
      </c>
      <c r="L55" s="24">
        <v>240257</v>
      </c>
      <c r="M55" s="23">
        <v>147517</v>
      </c>
      <c r="N55" s="24">
        <v>139604</v>
      </c>
      <c r="O55" s="24">
        <v>123649</v>
      </c>
      <c r="P55" s="24">
        <v>223532</v>
      </c>
      <c r="Q55" s="23">
        <v>133847</v>
      </c>
      <c r="R55" s="24">
        <v>119469</v>
      </c>
      <c r="S55" s="24">
        <v>134948</v>
      </c>
      <c r="T55" s="24">
        <v>216647</v>
      </c>
    </row>
    <row r="56" spans="1:20" ht="13.5">
      <c r="A56" s="2" t="s">
        <v>93</v>
      </c>
      <c r="B56" s="24">
        <v>449235</v>
      </c>
      <c r="C56" s="24">
        <v>292869</v>
      </c>
      <c r="D56" s="24">
        <v>468732</v>
      </c>
      <c r="E56" s="23">
        <v>320825</v>
      </c>
      <c r="F56" s="24">
        <v>418145</v>
      </c>
      <c r="G56" s="24">
        <v>274593</v>
      </c>
      <c r="H56" s="24">
        <v>450073</v>
      </c>
      <c r="I56" s="23">
        <v>309233</v>
      </c>
      <c r="J56" s="24">
        <v>411783</v>
      </c>
      <c r="K56" s="24">
        <v>271348</v>
      </c>
      <c r="L56" s="24">
        <v>438150</v>
      </c>
      <c r="M56" s="23">
        <v>301084</v>
      </c>
      <c r="N56" s="24">
        <v>398305</v>
      </c>
      <c r="O56" s="24">
        <v>260618</v>
      </c>
      <c r="P56" s="24">
        <v>410516</v>
      </c>
      <c r="Q56" s="23">
        <v>279527</v>
      </c>
      <c r="R56" s="24">
        <v>368699</v>
      </c>
      <c r="S56" s="24">
        <v>239785</v>
      </c>
      <c r="T56" s="24">
        <v>332795</v>
      </c>
    </row>
    <row r="57" spans="1:20" ht="13.5">
      <c r="A57" s="2" t="s">
        <v>3</v>
      </c>
      <c r="B57" s="24">
        <v>17750</v>
      </c>
      <c r="C57" s="24">
        <v>17750</v>
      </c>
      <c r="D57" s="24">
        <v>17750</v>
      </c>
      <c r="E57" s="23">
        <v>17750</v>
      </c>
      <c r="F57" s="24"/>
      <c r="G57" s="24"/>
      <c r="H57" s="24"/>
      <c r="I57" s="23"/>
      <c r="J57" s="24"/>
      <c r="K57" s="24"/>
      <c r="L57" s="24"/>
      <c r="M57" s="23"/>
      <c r="N57" s="24"/>
      <c r="O57" s="24"/>
      <c r="P57" s="24"/>
      <c r="Q57" s="23"/>
      <c r="R57" s="24"/>
      <c r="S57" s="24"/>
      <c r="T57" s="24"/>
    </row>
    <row r="58" spans="1:20" ht="13.5">
      <c r="A58" s="2" t="s">
        <v>61</v>
      </c>
      <c r="B58" s="24">
        <v>19817</v>
      </c>
      <c r="C58" s="24">
        <v>11281</v>
      </c>
      <c r="D58" s="24">
        <v>40739</v>
      </c>
      <c r="E58" s="23">
        <v>14784</v>
      </c>
      <c r="F58" s="24">
        <v>19666</v>
      </c>
      <c r="G58" s="24">
        <v>10810</v>
      </c>
      <c r="H58" s="24">
        <v>41383</v>
      </c>
      <c r="I58" s="23">
        <v>16185</v>
      </c>
      <c r="J58" s="24">
        <v>16369</v>
      </c>
      <c r="K58" s="24">
        <v>9743</v>
      </c>
      <c r="L58" s="24">
        <v>25551</v>
      </c>
      <c r="M58" s="23">
        <v>13279</v>
      </c>
      <c r="N58" s="24">
        <v>16770</v>
      </c>
      <c r="O58" s="24">
        <v>9665</v>
      </c>
      <c r="P58" s="24">
        <v>30385</v>
      </c>
      <c r="Q58" s="23">
        <v>12661</v>
      </c>
      <c r="R58" s="24">
        <v>16443</v>
      </c>
      <c r="S58" s="24">
        <v>9806</v>
      </c>
      <c r="T58" s="24">
        <v>42635</v>
      </c>
    </row>
    <row r="59" spans="1:20" ht="13.5">
      <c r="A59" s="2" t="s">
        <v>94</v>
      </c>
      <c r="B59" s="24">
        <v>2133063</v>
      </c>
      <c r="C59" s="24">
        <v>2559149</v>
      </c>
      <c r="D59" s="24">
        <v>3862807</v>
      </c>
      <c r="E59" s="23">
        <v>4130871</v>
      </c>
      <c r="F59" s="24">
        <v>3456940</v>
      </c>
      <c r="G59" s="24">
        <v>4204200</v>
      </c>
      <c r="H59" s="24">
        <v>2270202</v>
      </c>
      <c r="I59" s="23">
        <v>2713918</v>
      </c>
      <c r="J59" s="24">
        <v>1742685</v>
      </c>
      <c r="K59" s="24">
        <v>2309688</v>
      </c>
      <c r="L59" s="24">
        <v>2317535</v>
      </c>
      <c r="M59" s="23">
        <v>2644718</v>
      </c>
      <c r="N59" s="24">
        <v>1996440</v>
      </c>
      <c r="O59" s="24">
        <v>3722092</v>
      </c>
      <c r="P59" s="24">
        <v>3291931</v>
      </c>
      <c r="Q59" s="23">
        <v>3434643</v>
      </c>
      <c r="R59" s="24">
        <v>3481653</v>
      </c>
      <c r="S59" s="24">
        <v>2322789</v>
      </c>
      <c r="T59" s="24">
        <v>1999278</v>
      </c>
    </row>
    <row r="60" spans="1:20" ht="13.5">
      <c r="A60" s="2" t="s">
        <v>4</v>
      </c>
      <c r="B60" s="24">
        <v>15617</v>
      </c>
      <c r="C60" s="24">
        <v>15604</v>
      </c>
      <c r="D60" s="24">
        <v>15615</v>
      </c>
      <c r="E60" s="23">
        <v>14484</v>
      </c>
      <c r="F60" s="24">
        <v>14072</v>
      </c>
      <c r="G60" s="24">
        <v>15857</v>
      </c>
      <c r="H60" s="24">
        <v>15711</v>
      </c>
      <c r="I60" s="23">
        <v>14187</v>
      </c>
      <c r="J60" s="24">
        <v>13815</v>
      </c>
      <c r="K60" s="24">
        <v>13985</v>
      </c>
      <c r="L60" s="24">
        <v>13977</v>
      </c>
      <c r="M60" s="23">
        <v>12631</v>
      </c>
      <c r="N60" s="24">
        <v>12338</v>
      </c>
      <c r="O60" s="24">
        <v>12511</v>
      </c>
      <c r="P60" s="24">
        <v>12744</v>
      </c>
      <c r="Q60" s="23">
        <v>11633</v>
      </c>
      <c r="R60" s="24">
        <v>11886</v>
      </c>
      <c r="S60" s="24">
        <v>11553</v>
      </c>
      <c r="T60" s="24">
        <v>11795</v>
      </c>
    </row>
    <row r="61" spans="1:20" ht="13.5">
      <c r="A61" s="2" t="s">
        <v>96</v>
      </c>
      <c r="B61" s="24">
        <v>172362</v>
      </c>
      <c r="C61" s="24">
        <v>172362</v>
      </c>
      <c r="D61" s="24">
        <v>175570</v>
      </c>
      <c r="E61" s="23">
        <v>178637</v>
      </c>
      <c r="F61" s="24">
        <v>179513</v>
      </c>
      <c r="G61" s="24">
        <v>180777</v>
      </c>
      <c r="H61" s="24">
        <v>187021</v>
      </c>
      <c r="I61" s="23">
        <v>190500</v>
      </c>
      <c r="J61" s="24">
        <v>192550</v>
      </c>
      <c r="K61" s="24">
        <v>201922</v>
      </c>
      <c r="L61" s="24">
        <v>203626</v>
      </c>
      <c r="M61" s="23">
        <v>208966</v>
      </c>
      <c r="N61" s="24">
        <v>214735</v>
      </c>
      <c r="O61" s="24">
        <v>215347</v>
      </c>
      <c r="P61" s="24">
        <v>220049</v>
      </c>
      <c r="Q61" s="23">
        <v>220049</v>
      </c>
      <c r="R61" s="24"/>
      <c r="S61" s="24"/>
      <c r="T61" s="24"/>
    </row>
    <row r="62" spans="1:20" ht="13.5">
      <c r="A62" s="2" t="s">
        <v>97</v>
      </c>
      <c r="B62" s="24">
        <v>161650</v>
      </c>
      <c r="C62" s="24">
        <v>161650</v>
      </c>
      <c r="D62" s="24">
        <v>161650</v>
      </c>
      <c r="E62" s="23">
        <v>161650</v>
      </c>
      <c r="F62" s="24">
        <v>161650</v>
      </c>
      <c r="G62" s="24">
        <v>161650</v>
      </c>
      <c r="H62" s="24">
        <v>161650</v>
      </c>
      <c r="I62" s="23">
        <v>161650</v>
      </c>
      <c r="J62" s="24">
        <v>161650</v>
      </c>
      <c r="K62" s="24">
        <v>161650</v>
      </c>
      <c r="L62" s="24">
        <v>161650</v>
      </c>
      <c r="M62" s="23">
        <v>161650</v>
      </c>
      <c r="N62" s="24">
        <v>161650</v>
      </c>
      <c r="O62" s="24">
        <v>161650</v>
      </c>
      <c r="P62" s="24">
        <v>164850</v>
      </c>
      <c r="Q62" s="23">
        <v>166320</v>
      </c>
      <c r="R62" s="24"/>
      <c r="S62" s="24"/>
      <c r="T62" s="24"/>
    </row>
    <row r="63" spans="1:20" ht="13.5">
      <c r="A63" s="2" t="s">
        <v>5</v>
      </c>
      <c r="B63" s="24">
        <v>31346</v>
      </c>
      <c r="C63" s="24">
        <v>31478</v>
      </c>
      <c r="D63" s="24">
        <v>31474</v>
      </c>
      <c r="E63" s="23">
        <v>31599</v>
      </c>
      <c r="F63" s="24">
        <v>30523</v>
      </c>
      <c r="G63" s="24">
        <v>30597</v>
      </c>
      <c r="H63" s="24">
        <v>30674</v>
      </c>
      <c r="I63" s="23">
        <v>30750</v>
      </c>
      <c r="J63" s="24">
        <v>32379</v>
      </c>
      <c r="K63" s="24">
        <v>32496</v>
      </c>
      <c r="L63" s="24">
        <v>37256</v>
      </c>
      <c r="M63" s="23">
        <v>37375</v>
      </c>
      <c r="N63" s="24">
        <v>37494</v>
      </c>
      <c r="O63" s="24">
        <v>37612</v>
      </c>
      <c r="P63" s="24">
        <v>37185</v>
      </c>
      <c r="Q63" s="23">
        <v>30471</v>
      </c>
      <c r="R63" s="24">
        <v>30471</v>
      </c>
      <c r="S63" s="24">
        <v>30471</v>
      </c>
      <c r="T63" s="24">
        <v>30471</v>
      </c>
    </row>
    <row r="64" spans="1:20" ht="13.5">
      <c r="A64" s="2" t="s">
        <v>98</v>
      </c>
      <c r="B64" s="24">
        <v>156224</v>
      </c>
      <c r="C64" s="24">
        <v>153886</v>
      </c>
      <c r="D64" s="24">
        <v>151421</v>
      </c>
      <c r="E64" s="23">
        <v>150477</v>
      </c>
      <c r="F64" s="24">
        <v>150448</v>
      </c>
      <c r="G64" s="24">
        <v>163136</v>
      </c>
      <c r="H64" s="24">
        <v>160319</v>
      </c>
      <c r="I64" s="23">
        <v>164111</v>
      </c>
      <c r="J64" s="24">
        <v>160880</v>
      </c>
      <c r="K64" s="24">
        <v>162427</v>
      </c>
      <c r="L64" s="24">
        <v>161563</v>
      </c>
      <c r="M64" s="23">
        <v>162539</v>
      </c>
      <c r="N64" s="24">
        <v>160443</v>
      </c>
      <c r="O64" s="24">
        <v>160657</v>
      </c>
      <c r="P64" s="24">
        <v>154780</v>
      </c>
      <c r="Q64" s="23"/>
      <c r="R64" s="24"/>
      <c r="S64" s="24"/>
      <c r="T64" s="24"/>
    </row>
    <row r="65" spans="1:20" ht="13.5">
      <c r="A65" s="2" t="s">
        <v>99</v>
      </c>
      <c r="B65" s="24">
        <v>52522</v>
      </c>
      <c r="C65" s="24">
        <v>52522</v>
      </c>
      <c r="D65" s="24">
        <v>56347</v>
      </c>
      <c r="E65" s="23">
        <v>68060</v>
      </c>
      <c r="F65" s="24">
        <v>64235</v>
      </c>
      <c r="G65" s="24">
        <v>64235</v>
      </c>
      <c r="H65" s="24">
        <v>68935</v>
      </c>
      <c r="I65" s="23">
        <v>68935</v>
      </c>
      <c r="J65" s="24">
        <v>51512</v>
      </c>
      <c r="K65" s="24">
        <v>51212</v>
      </c>
      <c r="L65" s="24">
        <v>51212</v>
      </c>
      <c r="M65" s="23">
        <v>51212</v>
      </c>
      <c r="N65" s="24">
        <v>60774</v>
      </c>
      <c r="O65" s="24">
        <v>60774</v>
      </c>
      <c r="P65" s="24">
        <v>70814</v>
      </c>
      <c r="Q65" s="23">
        <v>65814</v>
      </c>
      <c r="R65" s="24">
        <v>65814</v>
      </c>
      <c r="S65" s="24">
        <v>65814</v>
      </c>
      <c r="T65" s="24">
        <v>65814</v>
      </c>
    </row>
    <row r="66" spans="1:20" ht="13.5">
      <c r="A66" s="2" t="s">
        <v>61</v>
      </c>
      <c r="B66" s="24">
        <v>6050</v>
      </c>
      <c r="C66" s="24">
        <v>6924</v>
      </c>
      <c r="D66" s="24">
        <v>7854</v>
      </c>
      <c r="E66" s="23">
        <v>8783</v>
      </c>
      <c r="F66" s="24">
        <v>7260</v>
      </c>
      <c r="G66" s="24">
        <v>6536</v>
      </c>
      <c r="H66" s="24">
        <v>5692</v>
      </c>
      <c r="I66" s="23">
        <v>6239</v>
      </c>
      <c r="J66" s="24"/>
      <c r="K66" s="24"/>
      <c r="L66" s="24"/>
      <c r="M66" s="23"/>
      <c r="N66" s="24"/>
      <c r="O66" s="24"/>
      <c r="P66" s="24"/>
      <c r="Q66" s="23"/>
      <c r="R66" s="24"/>
      <c r="S66" s="24"/>
      <c r="T66" s="24"/>
    </row>
    <row r="67" spans="1:20" ht="13.5">
      <c r="A67" s="2" t="s">
        <v>100</v>
      </c>
      <c r="B67" s="24">
        <v>595774</v>
      </c>
      <c r="C67" s="24">
        <v>594428</v>
      </c>
      <c r="D67" s="24">
        <v>599932</v>
      </c>
      <c r="E67" s="23">
        <v>613692</v>
      </c>
      <c r="F67" s="24">
        <v>607703</v>
      </c>
      <c r="G67" s="24">
        <v>699903</v>
      </c>
      <c r="H67" s="24">
        <v>2321524</v>
      </c>
      <c r="I67" s="23">
        <v>2331586</v>
      </c>
      <c r="J67" s="24">
        <v>2212789</v>
      </c>
      <c r="K67" s="24">
        <v>2223696</v>
      </c>
      <c r="L67" s="24">
        <v>2229286</v>
      </c>
      <c r="M67" s="23">
        <v>2234375</v>
      </c>
      <c r="N67" s="24">
        <v>2247436</v>
      </c>
      <c r="O67" s="24">
        <v>2248554</v>
      </c>
      <c r="P67" s="24">
        <v>1660423</v>
      </c>
      <c r="Q67" s="23">
        <v>1494287</v>
      </c>
      <c r="R67" s="24">
        <v>1994705</v>
      </c>
      <c r="S67" s="24">
        <v>497298</v>
      </c>
      <c r="T67" s="24">
        <v>552328</v>
      </c>
    </row>
    <row r="68" spans="1:20" ht="14.25" thickBot="1">
      <c r="A68" s="5" t="s">
        <v>101</v>
      </c>
      <c r="B68" s="26">
        <v>2728837</v>
      </c>
      <c r="C68" s="26">
        <v>3153578</v>
      </c>
      <c r="D68" s="26">
        <v>4462740</v>
      </c>
      <c r="E68" s="25">
        <v>4744563</v>
      </c>
      <c r="F68" s="26">
        <v>4064644</v>
      </c>
      <c r="G68" s="26">
        <v>4904103</v>
      </c>
      <c r="H68" s="26">
        <v>4591727</v>
      </c>
      <c r="I68" s="25">
        <v>5045504</v>
      </c>
      <c r="J68" s="26">
        <v>3955475</v>
      </c>
      <c r="K68" s="26">
        <v>4533384</v>
      </c>
      <c r="L68" s="26">
        <v>4546821</v>
      </c>
      <c r="M68" s="25">
        <v>4879094</v>
      </c>
      <c r="N68" s="26">
        <v>4243876</v>
      </c>
      <c r="O68" s="26">
        <v>5970646</v>
      </c>
      <c r="P68" s="26">
        <v>4952355</v>
      </c>
      <c r="Q68" s="25">
        <v>4928931</v>
      </c>
      <c r="R68" s="26">
        <v>5476359</v>
      </c>
      <c r="S68" s="26">
        <v>2820087</v>
      </c>
      <c r="T68" s="26">
        <v>2551606</v>
      </c>
    </row>
    <row r="69" spans="1:20" ht="14.25" thickTop="1">
      <c r="A69" s="2" t="s">
        <v>102</v>
      </c>
      <c r="B69" s="24">
        <v>972512</v>
      </c>
      <c r="C69" s="24">
        <v>972512</v>
      </c>
      <c r="D69" s="24">
        <v>972512</v>
      </c>
      <c r="E69" s="23">
        <v>972512</v>
      </c>
      <c r="F69" s="24">
        <v>972512</v>
      </c>
      <c r="G69" s="24">
        <v>972512</v>
      </c>
      <c r="H69" s="24">
        <v>970515</v>
      </c>
      <c r="I69" s="23">
        <v>966600</v>
      </c>
      <c r="J69" s="24">
        <v>966600</v>
      </c>
      <c r="K69" s="24">
        <v>966600</v>
      </c>
      <c r="L69" s="24">
        <v>965159</v>
      </c>
      <c r="M69" s="23">
        <v>965159</v>
      </c>
      <c r="N69" s="24">
        <v>965159</v>
      </c>
      <c r="O69" s="24">
        <v>965159</v>
      </c>
      <c r="P69" s="24">
        <v>965159</v>
      </c>
      <c r="Q69" s="23">
        <v>965159</v>
      </c>
      <c r="R69" s="24">
        <v>965159</v>
      </c>
      <c r="S69" s="24">
        <v>965159</v>
      </c>
      <c r="T69" s="24">
        <v>965159</v>
      </c>
    </row>
    <row r="70" spans="1:20" ht="13.5">
      <c r="A70" s="2" t="s">
        <v>104</v>
      </c>
      <c r="B70" s="24">
        <v>915503</v>
      </c>
      <c r="C70" s="24">
        <v>915503</v>
      </c>
      <c r="D70" s="24">
        <v>915503</v>
      </c>
      <c r="E70" s="23">
        <v>915503</v>
      </c>
      <c r="F70" s="24">
        <v>915503</v>
      </c>
      <c r="G70" s="24">
        <v>915503</v>
      </c>
      <c r="H70" s="24">
        <v>913506</v>
      </c>
      <c r="I70" s="23">
        <v>909591</v>
      </c>
      <c r="J70" s="24">
        <v>909591</v>
      </c>
      <c r="K70" s="24">
        <v>909590</v>
      </c>
      <c r="L70" s="24">
        <v>908150</v>
      </c>
      <c r="M70" s="23">
        <v>908150</v>
      </c>
      <c r="N70" s="24">
        <v>908150</v>
      </c>
      <c r="O70" s="24">
        <v>908150</v>
      </c>
      <c r="P70" s="24">
        <v>908150</v>
      </c>
      <c r="Q70" s="23">
        <v>1277683</v>
      </c>
      <c r="R70" s="24">
        <v>1277683</v>
      </c>
      <c r="S70" s="24">
        <v>1277683</v>
      </c>
      <c r="T70" s="24">
        <v>1277683</v>
      </c>
    </row>
    <row r="71" spans="1:20" ht="13.5">
      <c r="A71" s="2" t="s">
        <v>108</v>
      </c>
      <c r="B71" s="24">
        <v>10483435</v>
      </c>
      <c r="C71" s="24">
        <v>10874905</v>
      </c>
      <c r="D71" s="24">
        <v>9935818</v>
      </c>
      <c r="E71" s="23">
        <v>9939732</v>
      </c>
      <c r="F71" s="24">
        <v>9193093</v>
      </c>
      <c r="G71" s="24">
        <v>9469049</v>
      </c>
      <c r="H71" s="24">
        <v>8593735</v>
      </c>
      <c r="I71" s="23">
        <v>8496240</v>
      </c>
      <c r="J71" s="24">
        <v>7760828</v>
      </c>
      <c r="K71" s="24">
        <v>7981112</v>
      </c>
      <c r="L71" s="24">
        <v>7191384</v>
      </c>
      <c r="M71" s="23">
        <v>7189205</v>
      </c>
      <c r="N71" s="24">
        <v>6493453</v>
      </c>
      <c r="O71" s="24">
        <v>6697317</v>
      </c>
      <c r="P71" s="24">
        <v>7919480</v>
      </c>
      <c r="Q71" s="23">
        <v>9802923</v>
      </c>
      <c r="R71" s="24">
        <v>9060792</v>
      </c>
      <c r="S71" s="24">
        <v>9293474</v>
      </c>
      <c r="T71" s="24">
        <v>8584074</v>
      </c>
    </row>
    <row r="72" spans="1:20" ht="13.5">
      <c r="A72" s="2" t="s">
        <v>109</v>
      </c>
      <c r="B72" s="24">
        <v>-143612</v>
      </c>
      <c r="C72" s="24">
        <v>-143612</v>
      </c>
      <c r="D72" s="24">
        <v>-143612</v>
      </c>
      <c r="E72" s="23">
        <v>-143612</v>
      </c>
      <c r="F72" s="24">
        <v>-143612</v>
      </c>
      <c r="G72" s="24">
        <v>-143612</v>
      </c>
      <c r="H72" s="24">
        <v>-143612</v>
      </c>
      <c r="I72" s="23">
        <v>-143612</v>
      </c>
      <c r="J72" s="24">
        <v>-143612</v>
      </c>
      <c r="K72" s="24">
        <v>-143612</v>
      </c>
      <c r="L72" s="24">
        <v>-143570</v>
      </c>
      <c r="M72" s="23">
        <v>-143570</v>
      </c>
      <c r="N72" s="24">
        <v>-143570</v>
      </c>
      <c r="O72" s="24">
        <v>-143570</v>
      </c>
      <c r="P72" s="24">
        <v>-2048647</v>
      </c>
      <c r="Q72" s="23">
        <v>-4545470</v>
      </c>
      <c r="R72" s="24">
        <v>-4449038</v>
      </c>
      <c r="S72" s="24">
        <v>-581113</v>
      </c>
      <c r="T72" s="24">
        <v>-581113</v>
      </c>
    </row>
    <row r="73" spans="1:20" ht="13.5">
      <c r="A73" s="2" t="s">
        <v>110</v>
      </c>
      <c r="B73" s="24">
        <v>12227839</v>
      </c>
      <c r="C73" s="24">
        <v>12619308</v>
      </c>
      <c r="D73" s="24">
        <v>11680221</v>
      </c>
      <c r="E73" s="23">
        <v>11684136</v>
      </c>
      <c r="F73" s="24">
        <v>10937497</v>
      </c>
      <c r="G73" s="24">
        <v>11213452</v>
      </c>
      <c r="H73" s="24">
        <v>10334144</v>
      </c>
      <c r="I73" s="23">
        <v>10228819</v>
      </c>
      <c r="J73" s="24">
        <v>9493407</v>
      </c>
      <c r="K73" s="24">
        <v>9713691</v>
      </c>
      <c r="L73" s="24">
        <v>8921123</v>
      </c>
      <c r="M73" s="23">
        <v>8918945</v>
      </c>
      <c r="N73" s="24">
        <v>8223192</v>
      </c>
      <c r="O73" s="24">
        <v>8427056</v>
      </c>
      <c r="P73" s="24">
        <v>7744143</v>
      </c>
      <c r="Q73" s="23">
        <v>7500295</v>
      </c>
      <c r="R73" s="24">
        <v>6854597</v>
      </c>
      <c r="S73" s="24">
        <v>10955204</v>
      </c>
      <c r="T73" s="24">
        <v>10245803</v>
      </c>
    </row>
    <row r="74" spans="1:20" ht="13.5">
      <c r="A74" s="2" t="s">
        <v>111</v>
      </c>
      <c r="B74" s="24">
        <v>62542</v>
      </c>
      <c r="C74" s="24">
        <v>71629</v>
      </c>
      <c r="D74" s="24">
        <v>124763</v>
      </c>
      <c r="E74" s="23">
        <v>89842</v>
      </c>
      <c r="F74" s="24">
        <v>90683</v>
      </c>
      <c r="G74" s="24">
        <v>48715</v>
      </c>
      <c r="H74" s="24">
        <v>-76646</v>
      </c>
      <c r="I74" s="23">
        <v>-99021</v>
      </c>
      <c r="J74" s="24">
        <v>-199744</v>
      </c>
      <c r="K74" s="24">
        <v>-155630</v>
      </c>
      <c r="L74" s="24">
        <v>-210296</v>
      </c>
      <c r="M74" s="23">
        <v>-172521</v>
      </c>
      <c r="N74" s="24">
        <v>-231318</v>
      </c>
      <c r="O74" s="24">
        <v>-115234</v>
      </c>
      <c r="P74" s="24">
        <v>-181932</v>
      </c>
      <c r="Q74" s="23">
        <v>-153894</v>
      </c>
      <c r="R74" s="24">
        <v>-177389</v>
      </c>
      <c r="S74" s="24">
        <v>-111833</v>
      </c>
      <c r="T74" s="24">
        <v>-132205</v>
      </c>
    </row>
    <row r="75" spans="1:20" ht="13.5">
      <c r="A75" s="2" t="s">
        <v>6</v>
      </c>
      <c r="B75" s="24">
        <v>12935</v>
      </c>
      <c r="C75" s="24">
        <v>14098</v>
      </c>
      <c r="D75" s="24">
        <v>13851</v>
      </c>
      <c r="E75" s="23">
        <v>7838</v>
      </c>
      <c r="F75" s="24">
        <v>7708</v>
      </c>
      <c r="G75" s="24">
        <v>2489</v>
      </c>
      <c r="H75" s="24">
        <v>-11458</v>
      </c>
      <c r="I75" s="23">
        <v>-12664</v>
      </c>
      <c r="J75" s="24">
        <v>-8425</v>
      </c>
      <c r="K75" s="24">
        <v>-13614</v>
      </c>
      <c r="L75" s="24">
        <v>-17052</v>
      </c>
      <c r="M75" s="23">
        <v>-4178</v>
      </c>
      <c r="N75" s="24">
        <v>-4613</v>
      </c>
      <c r="O75" s="24"/>
      <c r="P75" s="24"/>
      <c r="Q75" s="23"/>
      <c r="R75" s="24"/>
      <c r="S75" s="24"/>
      <c r="T75" s="24"/>
    </row>
    <row r="76" spans="1:20" ht="13.5">
      <c r="A76" s="2" t="s">
        <v>112</v>
      </c>
      <c r="B76" s="24">
        <v>75478</v>
      </c>
      <c r="C76" s="24">
        <v>85728</v>
      </c>
      <c r="D76" s="24">
        <v>138614</v>
      </c>
      <c r="E76" s="23">
        <v>97681</v>
      </c>
      <c r="F76" s="24">
        <v>98391</v>
      </c>
      <c r="G76" s="24">
        <v>51204</v>
      </c>
      <c r="H76" s="24">
        <v>-88104</v>
      </c>
      <c r="I76" s="23">
        <v>-111685</v>
      </c>
      <c r="J76" s="24">
        <v>-208169</v>
      </c>
      <c r="K76" s="24">
        <v>-169244</v>
      </c>
      <c r="L76" s="24">
        <v>-227349</v>
      </c>
      <c r="M76" s="23">
        <v>-176700</v>
      </c>
      <c r="N76" s="24">
        <v>-235931</v>
      </c>
      <c r="O76" s="24">
        <v>-115234</v>
      </c>
      <c r="P76" s="24">
        <v>-181932</v>
      </c>
      <c r="Q76" s="23">
        <v>-153894</v>
      </c>
      <c r="R76" s="24">
        <v>-177389</v>
      </c>
      <c r="S76" s="24">
        <v>-111833</v>
      </c>
      <c r="T76" s="24">
        <v>-132205</v>
      </c>
    </row>
    <row r="77" spans="1:20" ht="13.5">
      <c r="A77" s="6" t="s">
        <v>7</v>
      </c>
      <c r="B77" s="24">
        <v>36759</v>
      </c>
      <c r="C77" s="24">
        <v>26871</v>
      </c>
      <c r="D77" s="24">
        <v>31039</v>
      </c>
      <c r="E77" s="23">
        <v>31206</v>
      </c>
      <c r="F77" s="24">
        <v>29607</v>
      </c>
      <c r="G77" s="24">
        <v>34027</v>
      </c>
      <c r="H77" s="24">
        <v>33488</v>
      </c>
      <c r="I77" s="23">
        <v>30618</v>
      </c>
      <c r="J77" s="24"/>
      <c r="K77" s="24"/>
      <c r="L77" s="24"/>
      <c r="M77" s="23"/>
      <c r="N77" s="24"/>
      <c r="O77" s="24"/>
      <c r="P77" s="24"/>
      <c r="Q77" s="23"/>
      <c r="R77" s="24"/>
      <c r="S77" s="24"/>
      <c r="T77" s="24"/>
    </row>
    <row r="78" spans="1:20" ht="13.5">
      <c r="A78" s="6" t="s">
        <v>114</v>
      </c>
      <c r="B78" s="24">
        <v>12340077</v>
      </c>
      <c r="C78" s="24">
        <v>12731908</v>
      </c>
      <c r="D78" s="24">
        <v>11849875</v>
      </c>
      <c r="E78" s="23">
        <v>11813023</v>
      </c>
      <c r="F78" s="24">
        <v>11065495</v>
      </c>
      <c r="G78" s="24">
        <v>11298684</v>
      </c>
      <c r="H78" s="24">
        <v>10280514</v>
      </c>
      <c r="I78" s="23">
        <v>10149559</v>
      </c>
      <c r="J78" s="24">
        <v>9287043</v>
      </c>
      <c r="K78" s="24">
        <v>9546251</v>
      </c>
      <c r="L78" s="24">
        <v>8697101</v>
      </c>
      <c r="M78" s="23">
        <v>8745571</v>
      </c>
      <c r="N78" s="24">
        <v>7990588</v>
      </c>
      <c r="O78" s="24">
        <v>8315149</v>
      </c>
      <c r="P78" s="24">
        <v>7565538</v>
      </c>
      <c r="Q78" s="23">
        <v>7350736</v>
      </c>
      <c r="R78" s="24">
        <v>6681544</v>
      </c>
      <c r="S78" s="24">
        <v>10847707</v>
      </c>
      <c r="T78" s="24">
        <v>10117871</v>
      </c>
    </row>
    <row r="79" spans="1:20" ht="14.25" thickBot="1">
      <c r="A79" s="7" t="s">
        <v>115</v>
      </c>
      <c r="B79" s="24">
        <v>15068914</v>
      </c>
      <c r="C79" s="24">
        <v>15885486</v>
      </c>
      <c r="D79" s="24">
        <v>16312615</v>
      </c>
      <c r="E79" s="23">
        <v>16557587</v>
      </c>
      <c r="F79" s="24">
        <v>15130139</v>
      </c>
      <c r="G79" s="24">
        <v>16202788</v>
      </c>
      <c r="H79" s="24">
        <v>14872241</v>
      </c>
      <c r="I79" s="23">
        <v>15195063</v>
      </c>
      <c r="J79" s="24">
        <v>13242519</v>
      </c>
      <c r="K79" s="24">
        <v>14079636</v>
      </c>
      <c r="L79" s="24">
        <v>13243922</v>
      </c>
      <c r="M79" s="23">
        <v>13624665</v>
      </c>
      <c r="N79" s="24">
        <v>12234465</v>
      </c>
      <c r="O79" s="24">
        <v>14285796</v>
      </c>
      <c r="P79" s="24">
        <v>12517893</v>
      </c>
      <c r="Q79" s="23">
        <v>12279668</v>
      </c>
      <c r="R79" s="24">
        <v>12157903</v>
      </c>
      <c r="S79" s="24">
        <v>13667794</v>
      </c>
      <c r="T79" s="24">
        <v>12669478</v>
      </c>
    </row>
    <row r="80" spans="1:20" ht="14.25" thickTop="1">
      <c r="A80" s="8"/>
      <c r="B80" s="27"/>
      <c r="C80" s="27"/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  <c r="S80" s="27"/>
      <c r="T80" s="27"/>
    </row>
    <row r="82" ht="13.5">
      <c r="A82" s="20" t="s">
        <v>120</v>
      </c>
    </row>
    <row r="83" ht="13.5">
      <c r="A83" s="20" t="s">
        <v>121</v>
      </c>
    </row>
  </sheetData>
  <mergeCells count="1">
    <mergeCell ref="B6:T6"/>
  </mergeCells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2:J65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116</v>
      </c>
      <c r="B2" s="14">
        <v>4668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25</v>
      </c>
      <c r="B4" s="15" t="str">
        <f>HYPERLINK("http://www.kabupro.jp/mark/20131125/S1000KZ4.htm","有価証券報告書")</f>
        <v>有価証券報告書</v>
      </c>
      <c r="C4" s="15" t="str">
        <f>HYPERLINK("http://www.kabupro.jp/mark/20131125/S1000KZ4.htm","有価証券報告書")</f>
        <v>有価証券報告書</v>
      </c>
      <c r="D4" s="15" t="str">
        <f>HYPERLINK("http://www.kabupro.jp/mark/20121126/S000CDKM.htm","有価証券報告書")</f>
        <v>有価証券報告書</v>
      </c>
      <c r="E4" s="15" t="str">
        <f>HYPERLINK("http://www.kabupro.jp/mark/20111121/S0009SRL.htm","有価証券報告書")</f>
        <v>有価証券報告書</v>
      </c>
      <c r="F4" s="15" t="str">
        <f>HYPERLINK("http://www.kabupro.jp/mark/20101122/S00078QK.htm","有価証券報告書")</f>
        <v>有価証券報告書</v>
      </c>
      <c r="G4" s="15" t="str">
        <f>HYPERLINK("http://www.kabupro.jp/mark/20100713/S0006BUM.htm","四半期報告書")</f>
        <v>四半期報告書</v>
      </c>
      <c r="H4" s="15" t="str">
        <f>HYPERLINK("http://www.kabupro.jp/mark/20100413/S0005J1S.htm","四半期報告書")</f>
        <v>四半期報告書</v>
      </c>
      <c r="I4" s="15" t="str">
        <f>HYPERLINK("http://www.kabupro.jp/mark/20100113/S0004XDQ.htm","四半期報告書")</f>
        <v>四半期報告書</v>
      </c>
      <c r="J4" s="15" t="str">
        <f>HYPERLINK("http://www.kabupro.jp/mark/20091124/S0004O5C.htm","有価証券報告書")</f>
        <v>有価証券報告書</v>
      </c>
    </row>
    <row r="5" spans="1:10" ht="14.25" thickBot="1">
      <c r="A5" s="11" t="s">
        <v>26</v>
      </c>
      <c r="B5" s="1" t="s">
        <v>32</v>
      </c>
      <c r="C5" s="1" t="s">
        <v>32</v>
      </c>
      <c r="D5" s="1" t="s">
        <v>36</v>
      </c>
      <c r="E5" s="1" t="s">
        <v>38</v>
      </c>
      <c r="F5" s="1" t="s">
        <v>40</v>
      </c>
      <c r="G5" s="1" t="s">
        <v>123</v>
      </c>
      <c r="H5" s="1" t="s">
        <v>125</v>
      </c>
      <c r="I5" s="1" t="s">
        <v>126</v>
      </c>
      <c r="J5" s="1" t="s">
        <v>49</v>
      </c>
    </row>
    <row r="6" spans="1:10" ht="15" thickBot="1" thickTop="1">
      <c r="A6" s="10" t="s">
        <v>27</v>
      </c>
      <c r="B6" s="18" t="s">
        <v>224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28</v>
      </c>
      <c r="B7" s="16" t="s">
        <v>33</v>
      </c>
      <c r="C7" s="16" t="s">
        <v>33</v>
      </c>
      <c r="D7" s="16" t="s">
        <v>33</v>
      </c>
      <c r="E7" s="16" t="s">
        <v>33</v>
      </c>
      <c r="F7" s="16" t="s">
        <v>33</v>
      </c>
      <c r="G7" s="14" t="s">
        <v>124</v>
      </c>
      <c r="H7" s="14" t="s">
        <v>124</v>
      </c>
      <c r="I7" s="14" t="s">
        <v>124</v>
      </c>
      <c r="J7" s="16" t="s">
        <v>33</v>
      </c>
    </row>
    <row r="8" spans="1:10" ht="13.5">
      <c r="A8" s="13" t="s">
        <v>29</v>
      </c>
      <c r="B8" s="17" t="s">
        <v>177</v>
      </c>
      <c r="C8" s="17" t="s">
        <v>178</v>
      </c>
      <c r="D8" s="17" t="s">
        <v>179</v>
      </c>
      <c r="E8" s="17" t="s">
        <v>180</v>
      </c>
      <c r="F8" s="17" t="s">
        <v>122</v>
      </c>
      <c r="G8" s="1" t="s">
        <v>122</v>
      </c>
      <c r="H8" s="1" t="s">
        <v>122</v>
      </c>
      <c r="I8" s="1" t="s">
        <v>122</v>
      </c>
      <c r="J8" s="17" t="s">
        <v>127</v>
      </c>
    </row>
    <row r="9" spans="1:10" ht="13.5">
      <c r="A9" s="13" t="s">
        <v>30</v>
      </c>
      <c r="B9" s="17" t="s">
        <v>34</v>
      </c>
      <c r="C9" s="17" t="s">
        <v>35</v>
      </c>
      <c r="D9" s="17" t="s">
        <v>37</v>
      </c>
      <c r="E9" s="17" t="s">
        <v>39</v>
      </c>
      <c r="F9" s="17" t="s">
        <v>41</v>
      </c>
      <c r="G9" s="1" t="s">
        <v>44</v>
      </c>
      <c r="H9" s="1" t="s">
        <v>46</v>
      </c>
      <c r="I9" s="1" t="s">
        <v>48</v>
      </c>
      <c r="J9" s="17" t="s">
        <v>50</v>
      </c>
    </row>
    <row r="10" spans="1:10" ht="14.25" thickBot="1">
      <c r="A10" s="13" t="s">
        <v>31</v>
      </c>
      <c r="B10" s="17" t="s">
        <v>52</v>
      </c>
      <c r="C10" s="17" t="s">
        <v>52</v>
      </c>
      <c r="D10" s="17" t="s">
        <v>52</v>
      </c>
      <c r="E10" s="17" t="s">
        <v>52</v>
      </c>
      <c r="F10" s="17" t="s">
        <v>52</v>
      </c>
      <c r="G10" s="1" t="s">
        <v>52</v>
      </c>
      <c r="H10" s="1" t="s">
        <v>52</v>
      </c>
      <c r="I10" s="1" t="s">
        <v>52</v>
      </c>
      <c r="J10" s="17" t="s">
        <v>52</v>
      </c>
    </row>
    <row r="11" spans="1:10" ht="14.25" thickTop="1">
      <c r="A11" s="28" t="s">
        <v>181</v>
      </c>
      <c r="B11" s="21">
        <v>6536805</v>
      </c>
      <c r="C11" s="21">
        <v>6353587</v>
      </c>
      <c r="D11" s="21">
        <v>6156513</v>
      </c>
      <c r="E11" s="21">
        <v>5880108</v>
      </c>
      <c r="F11" s="21">
        <v>5608772</v>
      </c>
      <c r="G11" s="22"/>
      <c r="H11" s="22"/>
      <c r="I11" s="22"/>
      <c r="J11" s="21">
        <v>5356028</v>
      </c>
    </row>
    <row r="12" spans="1:10" ht="13.5">
      <c r="A12" s="6" t="s">
        <v>182</v>
      </c>
      <c r="B12" s="23">
        <v>4555047</v>
      </c>
      <c r="C12" s="23">
        <v>4515704</v>
      </c>
      <c r="D12" s="23">
        <v>4427904</v>
      </c>
      <c r="E12" s="23">
        <v>4052281</v>
      </c>
      <c r="F12" s="23">
        <v>3876354</v>
      </c>
      <c r="G12" s="24"/>
      <c r="H12" s="24"/>
      <c r="I12" s="24"/>
      <c r="J12" s="23">
        <v>3682802</v>
      </c>
    </row>
    <row r="13" spans="1:10" ht="13.5">
      <c r="A13" s="6" t="s">
        <v>183</v>
      </c>
      <c r="B13" s="23">
        <v>2658564</v>
      </c>
      <c r="C13" s="23">
        <v>2756946</v>
      </c>
      <c r="D13" s="23">
        <v>2323614</v>
      </c>
      <c r="E13" s="23">
        <v>2135378</v>
      </c>
      <c r="F13" s="23">
        <v>2196470</v>
      </c>
      <c r="G13" s="24"/>
      <c r="H13" s="24"/>
      <c r="I13" s="24"/>
      <c r="J13" s="23">
        <v>2059506</v>
      </c>
    </row>
    <row r="14" spans="1:10" ht="13.5">
      <c r="A14" s="6" t="s">
        <v>184</v>
      </c>
      <c r="B14" s="23">
        <v>103268</v>
      </c>
      <c r="C14" s="23">
        <v>298821</v>
      </c>
      <c r="D14" s="23">
        <v>213400</v>
      </c>
      <c r="E14" s="23">
        <v>154526</v>
      </c>
      <c r="F14" s="23">
        <v>143917</v>
      </c>
      <c r="G14" s="24"/>
      <c r="H14" s="24"/>
      <c r="I14" s="24"/>
      <c r="J14" s="23">
        <v>136815</v>
      </c>
    </row>
    <row r="15" spans="1:10" ht="13.5">
      <c r="A15" s="6" t="s">
        <v>185</v>
      </c>
      <c r="B15" s="23">
        <v>13853686</v>
      </c>
      <c r="C15" s="23">
        <v>13925059</v>
      </c>
      <c r="D15" s="23">
        <v>13121432</v>
      </c>
      <c r="E15" s="23">
        <v>12222295</v>
      </c>
      <c r="F15" s="23">
        <v>11825514</v>
      </c>
      <c r="G15" s="24">
        <v>8267489</v>
      </c>
      <c r="H15" s="24">
        <v>5930934</v>
      </c>
      <c r="I15" s="24">
        <v>2458648</v>
      </c>
      <c r="J15" s="23">
        <v>11235153</v>
      </c>
    </row>
    <row r="16" spans="1:10" ht="13.5">
      <c r="A16" s="7" t="s">
        <v>186</v>
      </c>
      <c r="B16" s="23">
        <v>7900835</v>
      </c>
      <c r="C16" s="23">
        <v>7935888</v>
      </c>
      <c r="D16" s="23">
        <v>7447666</v>
      </c>
      <c r="E16" s="23">
        <v>6836399</v>
      </c>
      <c r="F16" s="23">
        <v>6644562</v>
      </c>
      <c r="G16" s="24">
        <v>4888074</v>
      </c>
      <c r="H16" s="24">
        <v>3258936</v>
      </c>
      <c r="I16" s="24">
        <v>1465507</v>
      </c>
      <c r="J16" s="23">
        <v>6232874</v>
      </c>
    </row>
    <row r="17" spans="1:10" ht="13.5">
      <c r="A17" s="7" t="s">
        <v>187</v>
      </c>
      <c r="B17" s="23">
        <v>5952850</v>
      </c>
      <c r="C17" s="23">
        <v>5989170</v>
      </c>
      <c r="D17" s="23">
        <v>5673766</v>
      </c>
      <c r="E17" s="23">
        <v>5385896</v>
      </c>
      <c r="F17" s="23">
        <v>5180951</v>
      </c>
      <c r="G17" s="24">
        <v>3379415</v>
      </c>
      <c r="H17" s="24">
        <v>2671997</v>
      </c>
      <c r="I17" s="24">
        <v>993140</v>
      </c>
      <c r="J17" s="23">
        <v>5002278</v>
      </c>
    </row>
    <row r="18" spans="1:10" ht="13.5">
      <c r="A18" s="6" t="s">
        <v>188</v>
      </c>
      <c r="B18" s="23">
        <v>518107</v>
      </c>
      <c r="C18" s="23">
        <v>597780</v>
      </c>
      <c r="D18" s="23">
        <v>610341</v>
      </c>
      <c r="E18" s="23">
        <v>535148</v>
      </c>
      <c r="F18" s="23">
        <v>546162</v>
      </c>
      <c r="G18" s="24"/>
      <c r="H18" s="24"/>
      <c r="I18" s="24"/>
      <c r="J18" s="23">
        <v>519116</v>
      </c>
    </row>
    <row r="19" spans="1:10" ht="13.5">
      <c r="A19" s="6" t="s">
        <v>189</v>
      </c>
      <c r="B19" s="23">
        <v>843062</v>
      </c>
      <c r="C19" s="23">
        <v>733484</v>
      </c>
      <c r="D19" s="23">
        <v>665600</v>
      </c>
      <c r="E19" s="23">
        <v>641831</v>
      </c>
      <c r="F19" s="23">
        <v>673758</v>
      </c>
      <c r="G19" s="24"/>
      <c r="H19" s="24"/>
      <c r="I19" s="24"/>
      <c r="J19" s="23">
        <v>620790</v>
      </c>
    </row>
    <row r="20" spans="1:10" ht="13.5">
      <c r="A20" s="6" t="s">
        <v>190</v>
      </c>
      <c r="B20" s="23">
        <v>14058</v>
      </c>
      <c r="C20" s="23">
        <v>21168</v>
      </c>
      <c r="D20" s="23">
        <v>528</v>
      </c>
      <c r="E20" s="23">
        <v>17914</v>
      </c>
      <c r="F20" s="23">
        <v>12191</v>
      </c>
      <c r="G20" s="24"/>
      <c r="H20" s="24"/>
      <c r="I20" s="24"/>
      <c r="J20" s="23">
        <v>26398</v>
      </c>
    </row>
    <row r="21" spans="1:10" ht="13.5">
      <c r="A21" s="6" t="s">
        <v>191</v>
      </c>
      <c r="B21" s="23">
        <v>196416</v>
      </c>
      <c r="C21" s="23">
        <v>196416</v>
      </c>
      <c r="D21" s="23">
        <v>194826</v>
      </c>
      <c r="E21" s="23">
        <v>188691</v>
      </c>
      <c r="F21" s="23">
        <v>186900</v>
      </c>
      <c r="G21" s="24"/>
      <c r="H21" s="24"/>
      <c r="I21" s="24"/>
      <c r="J21" s="23">
        <v>166285</v>
      </c>
    </row>
    <row r="22" spans="1:10" ht="13.5">
      <c r="A22" s="6" t="s">
        <v>192</v>
      </c>
      <c r="B22" s="23">
        <v>156553</v>
      </c>
      <c r="C22" s="23">
        <v>149557</v>
      </c>
      <c r="D22" s="23">
        <v>143755</v>
      </c>
      <c r="E22" s="23">
        <v>176089</v>
      </c>
      <c r="F22" s="23">
        <v>161048</v>
      </c>
      <c r="G22" s="24"/>
      <c r="H22" s="24"/>
      <c r="I22" s="24"/>
      <c r="J22" s="23">
        <v>170582</v>
      </c>
    </row>
    <row r="23" spans="1:10" ht="13.5">
      <c r="A23" s="6" t="s">
        <v>193</v>
      </c>
      <c r="B23" s="23">
        <v>23082</v>
      </c>
      <c r="C23" s="23">
        <v>19803</v>
      </c>
      <c r="D23" s="23">
        <v>28089</v>
      </c>
      <c r="E23" s="23">
        <v>35453</v>
      </c>
      <c r="F23" s="23">
        <v>23738</v>
      </c>
      <c r="G23" s="24"/>
      <c r="H23" s="24"/>
      <c r="I23" s="24"/>
      <c r="J23" s="23">
        <v>32586</v>
      </c>
    </row>
    <row r="24" spans="1:10" ht="13.5">
      <c r="A24" s="6" t="s">
        <v>194</v>
      </c>
      <c r="B24" s="23">
        <v>30271</v>
      </c>
      <c r="C24" s="23">
        <v>28892</v>
      </c>
      <c r="D24" s="23">
        <v>27897</v>
      </c>
      <c r="E24" s="23">
        <v>35142</v>
      </c>
      <c r="F24" s="23">
        <v>22221</v>
      </c>
      <c r="G24" s="24"/>
      <c r="H24" s="24"/>
      <c r="I24" s="24"/>
      <c r="J24" s="23">
        <v>21252</v>
      </c>
    </row>
    <row r="25" spans="1:10" ht="13.5">
      <c r="A25" s="6" t="s">
        <v>195</v>
      </c>
      <c r="B25" s="23">
        <v>48711</v>
      </c>
      <c r="C25" s="23">
        <v>98994</v>
      </c>
      <c r="D25" s="23">
        <v>92073</v>
      </c>
      <c r="E25" s="23">
        <v>69869</v>
      </c>
      <c r="F25" s="23">
        <v>63178</v>
      </c>
      <c r="G25" s="24"/>
      <c r="H25" s="24"/>
      <c r="I25" s="24"/>
      <c r="J25" s="23">
        <v>50984</v>
      </c>
    </row>
    <row r="26" spans="1:10" ht="13.5">
      <c r="A26" s="6" t="s">
        <v>196</v>
      </c>
      <c r="B26" s="23">
        <v>41914</v>
      </c>
      <c r="C26" s="23">
        <v>40070</v>
      </c>
      <c r="D26" s="23">
        <v>38052</v>
      </c>
      <c r="E26" s="23">
        <v>41123</v>
      </c>
      <c r="F26" s="23">
        <v>33642</v>
      </c>
      <c r="G26" s="24"/>
      <c r="H26" s="24"/>
      <c r="I26" s="24"/>
      <c r="J26" s="23">
        <v>35267</v>
      </c>
    </row>
    <row r="27" spans="1:10" ht="13.5">
      <c r="A27" s="6" t="s">
        <v>197</v>
      </c>
      <c r="B27" s="23">
        <v>21122</v>
      </c>
      <c r="C27" s="23">
        <v>27101</v>
      </c>
      <c r="D27" s="23">
        <v>23177</v>
      </c>
      <c r="E27" s="23">
        <v>21666</v>
      </c>
      <c r="F27" s="23">
        <v>24974</v>
      </c>
      <c r="G27" s="24"/>
      <c r="H27" s="24"/>
      <c r="I27" s="24"/>
      <c r="J27" s="23">
        <v>23053</v>
      </c>
    </row>
    <row r="28" spans="1:10" ht="13.5">
      <c r="A28" s="6" t="s">
        <v>198</v>
      </c>
      <c r="B28" s="23">
        <v>9455</v>
      </c>
      <c r="C28" s="23">
        <v>5477</v>
      </c>
      <c r="D28" s="23">
        <v>9422</v>
      </c>
      <c r="E28" s="23">
        <v>41392</v>
      </c>
      <c r="F28" s="23">
        <v>18588</v>
      </c>
      <c r="G28" s="24"/>
      <c r="H28" s="24"/>
      <c r="I28" s="24"/>
      <c r="J28" s="23">
        <v>17056</v>
      </c>
    </row>
    <row r="29" spans="1:10" ht="13.5">
      <c r="A29" s="6" t="s">
        <v>199</v>
      </c>
      <c r="B29" s="23">
        <v>102056</v>
      </c>
      <c r="C29" s="23">
        <v>85966</v>
      </c>
      <c r="D29" s="23">
        <v>97010</v>
      </c>
      <c r="E29" s="23">
        <v>82156</v>
      </c>
      <c r="F29" s="23">
        <v>84049</v>
      </c>
      <c r="G29" s="24"/>
      <c r="H29" s="24"/>
      <c r="I29" s="24"/>
      <c r="J29" s="23">
        <v>137246</v>
      </c>
    </row>
    <row r="30" spans="1:10" ht="13.5">
      <c r="A30" s="6" t="s">
        <v>129</v>
      </c>
      <c r="B30" s="23">
        <v>16571</v>
      </c>
      <c r="C30" s="23">
        <v>19292</v>
      </c>
      <c r="D30" s="23">
        <v>24964</v>
      </c>
      <c r="E30" s="23">
        <v>22885</v>
      </c>
      <c r="F30" s="23">
        <v>10739</v>
      </c>
      <c r="G30" s="24"/>
      <c r="H30" s="24"/>
      <c r="I30" s="24"/>
      <c r="J30" s="23">
        <v>22516</v>
      </c>
    </row>
    <row r="31" spans="1:10" ht="13.5">
      <c r="A31" s="6" t="s">
        <v>200</v>
      </c>
      <c r="B31" s="23">
        <v>162529</v>
      </c>
      <c r="C31" s="23">
        <v>152196</v>
      </c>
      <c r="D31" s="23">
        <v>143795</v>
      </c>
      <c r="E31" s="23">
        <v>149987</v>
      </c>
      <c r="F31" s="23">
        <v>142469</v>
      </c>
      <c r="G31" s="24"/>
      <c r="H31" s="24"/>
      <c r="I31" s="24"/>
      <c r="J31" s="23">
        <v>131708</v>
      </c>
    </row>
    <row r="32" spans="1:10" ht="13.5">
      <c r="A32" s="6" t="s">
        <v>61</v>
      </c>
      <c r="B32" s="23">
        <v>243322</v>
      </c>
      <c r="C32" s="23">
        <v>190211</v>
      </c>
      <c r="D32" s="23">
        <v>145718</v>
      </c>
      <c r="E32" s="23">
        <v>181988</v>
      </c>
      <c r="F32" s="23">
        <v>176333</v>
      </c>
      <c r="G32" s="24"/>
      <c r="H32" s="24"/>
      <c r="I32" s="24"/>
      <c r="J32" s="23">
        <v>181328</v>
      </c>
    </row>
    <row r="33" spans="1:10" ht="13.5">
      <c r="A33" s="6" t="s">
        <v>201</v>
      </c>
      <c r="B33" s="23">
        <v>2427237</v>
      </c>
      <c r="C33" s="23">
        <v>2366416</v>
      </c>
      <c r="D33" s="23">
        <v>2245253</v>
      </c>
      <c r="E33" s="23">
        <v>2245771</v>
      </c>
      <c r="F33" s="23">
        <v>2203410</v>
      </c>
      <c r="G33" s="24">
        <v>1719916</v>
      </c>
      <c r="H33" s="24">
        <v>1086373</v>
      </c>
      <c r="I33" s="24">
        <v>451126</v>
      </c>
      <c r="J33" s="23">
        <v>2183328</v>
      </c>
    </row>
    <row r="34" spans="1:10" ht="14.25" thickBot="1">
      <c r="A34" s="29" t="s">
        <v>202</v>
      </c>
      <c r="B34" s="25">
        <v>3525613</v>
      </c>
      <c r="C34" s="25">
        <v>3622754</v>
      </c>
      <c r="D34" s="25">
        <v>3428512</v>
      </c>
      <c r="E34" s="25">
        <v>3140124</v>
      </c>
      <c r="F34" s="25">
        <v>2977541</v>
      </c>
      <c r="G34" s="26">
        <v>1659498</v>
      </c>
      <c r="H34" s="26">
        <v>1585623</v>
      </c>
      <c r="I34" s="26">
        <v>542013</v>
      </c>
      <c r="J34" s="25">
        <v>2818950</v>
      </c>
    </row>
    <row r="35" spans="1:10" ht="14.25" thickTop="1">
      <c r="A35" s="6" t="s">
        <v>203</v>
      </c>
      <c r="B35" s="23">
        <v>18703</v>
      </c>
      <c r="C35" s="23">
        <v>20096</v>
      </c>
      <c r="D35" s="23">
        <v>20279</v>
      </c>
      <c r="E35" s="23">
        <v>17941</v>
      </c>
      <c r="F35" s="23">
        <v>11314</v>
      </c>
      <c r="G35" s="24">
        <v>8593</v>
      </c>
      <c r="H35" s="24">
        <v>6472</v>
      </c>
      <c r="I35" s="24">
        <v>2295</v>
      </c>
      <c r="J35" s="23">
        <v>14652</v>
      </c>
    </row>
    <row r="36" spans="1:10" ht="13.5">
      <c r="A36" s="6" t="s">
        <v>204</v>
      </c>
      <c r="B36" s="23">
        <v>38275</v>
      </c>
      <c r="C36" s="23">
        <v>41794</v>
      </c>
      <c r="D36" s="23">
        <v>48668</v>
      </c>
      <c r="E36" s="23">
        <v>57044</v>
      </c>
      <c r="F36" s="23">
        <v>44576</v>
      </c>
      <c r="G36" s="24">
        <v>33981</v>
      </c>
      <c r="H36" s="24">
        <v>23369</v>
      </c>
      <c r="I36" s="24">
        <v>11837</v>
      </c>
      <c r="J36" s="23">
        <v>44491</v>
      </c>
    </row>
    <row r="37" spans="1:10" ht="13.5">
      <c r="A37" s="6" t="s">
        <v>205</v>
      </c>
      <c r="B37" s="23">
        <v>31327</v>
      </c>
      <c r="C37" s="23">
        <v>23758</v>
      </c>
      <c r="D37" s="23">
        <v>21553</v>
      </c>
      <c r="E37" s="23">
        <v>27398</v>
      </c>
      <c r="F37" s="23">
        <v>29813</v>
      </c>
      <c r="G37" s="24">
        <v>6560</v>
      </c>
      <c r="H37" s="24">
        <v>6530</v>
      </c>
      <c r="I37" s="24"/>
      <c r="J37" s="23">
        <v>39215</v>
      </c>
    </row>
    <row r="38" spans="1:10" ht="13.5">
      <c r="A38" s="6" t="s">
        <v>206</v>
      </c>
      <c r="B38" s="23">
        <v>57570</v>
      </c>
      <c r="C38" s="23">
        <v>21480</v>
      </c>
      <c r="D38" s="23"/>
      <c r="E38" s="23"/>
      <c r="F38" s="23"/>
      <c r="G38" s="24"/>
      <c r="H38" s="24"/>
      <c r="I38" s="24"/>
      <c r="J38" s="23"/>
    </row>
    <row r="39" spans="1:10" ht="13.5">
      <c r="A39" s="6" t="s">
        <v>136</v>
      </c>
      <c r="B39" s="23">
        <v>74012</v>
      </c>
      <c r="C39" s="23">
        <v>80227</v>
      </c>
      <c r="D39" s="23">
        <v>95987</v>
      </c>
      <c r="E39" s="23">
        <v>96271</v>
      </c>
      <c r="F39" s="23">
        <v>90687</v>
      </c>
      <c r="G39" s="24">
        <v>68396</v>
      </c>
      <c r="H39" s="24">
        <v>45901</v>
      </c>
      <c r="I39" s="24">
        <v>22323</v>
      </c>
      <c r="J39" s="23">
        <v>86727</v>
      </c>
    </row>
    <row r="40" spans="1:10" ht="13.5">
      <c r="A40" s="6" t="s">
        <v>61</v>
      </c>
      <c r="B40" s="23">
        <v>41275</v>
      </c>
      <c r="C40" s="23">
        <v>29361</v>
      </c>
      <c r="D40" s="23">
        <v>19194</v>
      </c>
      <c r="E40" s="23">
        <v>27478</v>
      </c>
      <c r="F40" s="23">
        <v>11128</v>
      </c>
      <c r="G40" s="24">
        <v>8479</v>
      </c>
      <c r="H40" s="24">
        <v>10017</v>
      </c>
      <c r="I40" s="24">
        <v>1423</v>
      </c>
      <c r="J40" s="23">
        <v>18404</v>
      </c>
    </row>
    <row r="41" spans="1:10" ht="13.5">
      <c r="A41" s="6" t="s">
        <v>207</v>
      </c>
      <c r="B41" s="23">
        <v>261165</v>
      </c>
      <c r="C41" s="23">
        <v>216718</v>
      </c>
      <c r="D41" s="23">
        <v>205683</v>
      </c>
      <c r="E41" s="23">
        <v>226134</v>
      </c>
      <c r="F41" s="23">
        <v>187520</v>
      </c>
      <c r="G41" s="24">
        <v>126011</v>
      </c>
      <c r="H41" s="24">
        <v>92291</v>
      </c>
      <c r="I41" s="24">
        <v>37879</v>
      </c>
      <c r="J41" s="23">
        <v>203492</v>
      </c>
    </row>
    <row r="42" spans="1:10" ht="13.5">
      <c r="A42" s="6" t="s">
        <v>135</v>
      </c>
      <c r="B42" s="23">
        <v>10559</v>
      </c>
      <c r="C42" s="23">
        <v>11361</v>
      </c>
      <c r="D42" s="23">
        <v>18482</v>
      </c>
      <c r="E42" s="23">
        <v>13343</v>
      </c>
      <c r="F42" s="23">
        <v>11013</v>
      </c>
      <c r="G42" s="24">
        <v>9114</v>
      </c>
      <c r="H42" s="24">
        <v>6623</v>
      </c>
      <c r="I42" s="24">
        <v>3617</v>
      </c>
      <c r="J42" s="23">
        <v>20410</v>
      </c>
    </row>
    <row r="43" spans="1:10" ht="13.5">
      <c r="A43" s="6" t="s">
        <v>137</v>
      </c>
      <c r="B43" s="23">
        <v>39792</v>
      </c>
      <c r="C43" s="23">
        <v>33070</v>
      </c>
      <c r="D43" s="23">
        <v>33968</v>
      </c>
      <c r="E43" s="23">
        <v>29512</v>
      </c>
      <c r="F43" s="23">
        <v>29325</v>
      </c>
      <c r="G43" s="24">
        <v>17413</v>
      </c>
      <c r="H43" s="24">
        <v>11926</v>
      </c>
      <c r="I43" s="24">
        <v>5708</v>
      </c>
      <c r="J43" s="23">
        <v>32552</v>
      </c>
    </row>
    <row r="44" spans="1:10" ht="13.5">
      <c r="A44" s="6" t="s">
        <v>61</v>
      </c>
      <c r="B44" s="23">
        <v>2217</v>
      </c>
      <c r="C44" s="23">
        <v>4700</v>
      </c>
      <c r="D44" s="23">
        <v>3238</v>
      </c>
      <c r="E44" s="23">
        <v>6460</v>
      </c>
      <c r="F44" s="23">
        <v>6050</v>
      </c>
      <c r="G44" s="24">
        <v>6040</v>
      </c>
      <c r="H44" s="24">
        <v>5891</v>
      </c>
      <c r="I44" s="24">
        <v>1043</v>
      </c>
      <c r="J44" s="23">
        <v>5990</v>
      </c>
    </row>
    <row r="45" spans="1:10" ht="13.5">
      <c r="A45" s="6" t="s">
        <v>208</v>
      </c>
      <c r="B45" s="23">
        <v>52569</v>
      </c>
      <c r="C45" s="23">
        <v>49133</v>
      </c>
      <c r="D45" s="23">
        <v>94389</v>
      </c>
      <c r="E45" s="23">
        <v>89426</v>
      </c>
      <c r="F45" s="23">
        <v>106569</v>
      </c>
      <c r="G45" s="24">
        <v>83988</v>
      </c>
      <c r="H45" s="24">
        <v>83541</v>
      </c>
      <c r="I45" s="24">
        <v>64668</v>
      </c>
      <c r="J45" s="23">
        <v>120633</v>
      </c>
    </row>
    <row r="46" spans="1:10" ht="14.25" thickBot="1">
      <c r="A46" s="29" t="s">
        <v>209</v>
      </c>
      <c r="B46" s="25">
        <v>3734209</v>
      </c>
      <c r="C46" s="25">
        <v>3790339</v>
      </c>
      <c r="D46" s="25">
        <v>3539807</v>
      </c>
      <c r="E46" s="25">
        <v>3276832</v>
      </c>
      <c r="F46" s="25">
        <v>3058492</v>
      </c>
      <c r="G46" s="26">
        <v>1701521</v>
      </c>
      <c r="H46" s="26">
        <v>1594373</v>
      </c>
      <c r="I46" s="26">
        <v>515224</v>
      </c>
      <c r="J46" s="25">
        <v>2901809</v>
      </c>
    </row>
    <row r="47" spans="1:10" ht="14.25" thickTop="1">
      <c r="A47" s="6" t="s">
        <v>210</v>
      </c>
      <c r="B47" s="23"/>
      <c r="C47" s="23">
        <v>14028</v>
      </c>
      <c r="D47" s="23">
        <v>25621</v>
      </c>
      <c r="E47" s="23">
        <v>27155</v>
      </c>
      <c r="F47" s="23"/>
      <c r="G47" s="24"/>
      <c r="H47" s="24"/>
      <c r="I47" s="24"/>
      <c r="J47" s="23"/>
    </row>
    <row r="48" spans="1:10" ht="13.5">
      <c r="A48" s="6" t="s">
        <v>211</v>
      </c>
      <c r="B48" s="23"/>
      <c r="C48" s="23">
        <v>14028</v>
      </c>
      <c r="D48" s="23">
        <v>25621</v>
      </c>
      <c r="E48" s="23">
        <v>27155</v>
      </c>
      <c r="F48" s="23">
        <v>119088</v>
      </c>
      <c r="G48" s="24"/>
      <c r="H48" s="24"/>
      <c r="I48" s="24"/>
      <c r="J48" s="23">
        <v>15000</v>
      </c>
    </row>
    <row r="49" spans="1:10" ht="13.5">
      <c r="A49" s="6" t="s">
        <v>212</v>
      </c>
      <c r="B49" s="23">
        <v>14215</v>
      </c>
      <c r="C49" s="23"/>
      <c r="D49" s="23"/>
      <c r="E49" s="23"/>
      <c r="F49" s="23"/>
      <c r="G49" s="24"/>
      <c r="H49" s="24"/>
      <c r="I49" s="24"/>
      <c r="J49" s="23"/>
    </row>
    <row r="50" spans="1:10" ht="13.5">
      <c r="A50" s="6" t="s">
        <v>213</v>
      </c>
      <c r="B50" s="23">
        <v>2124</v>
      </c>
      <c r="C50" s="23">
        <v>2215</v>
      </c>
      <c r="D50" s="23">
        <v>4365</v>
      </c>
      <c r="E50" s="23">
        <v>3446</v>
      </c>
      <c r="F50" s="23">
        <v>638</v>
      </c>
      <c r="G50" s="24"/>
      <c r="H50" s="24"/>
      <c r="I50" s="24"/>
      <c r="J50" s="23">
        <v>1292</v>
      </c>
    </row>
    <row r="51" spans="1:10" ht="13.5">
      <c r="A51" s="6" t="s">
        <v>214</v>
      </c>
      <c r="B51" s="23">
        <v>10958</v>
      </c>
      <c r="C51" s="23"/>
      <c r="D51" s="23"/>
      <c r="E51" s="23">
        <v>17140</v>
      </c>
      <c r="F51" s="23">
        <v>173124</v>
      </c>
      <c r="G51" s="24">
        <v>173124</v>
      </c>
      <c r="H51" s="24">
        <v>173124</v>
      </c>
      <c r="I51" s="24">
        <v>107749</v>
      </c>
      <c r="J51" s="23">
        <v>187758</v>
      </c>
    </row>
    <row r="52" spans="1:10" ht="13.5">
      <c r="A52" s="6" t="s">
        <v>215</v>
      </c>
      <c r="B52" s="23">
        <v>5067</v>
      </c>
      <c r="C52" s="23">
        <v>9519</v>
      </c>
      <c r="D52" s="23"/>
      <c r="E52" s="23"/>
      <c r="F52" s="23"/>
      <c r="G52" s="24"/>
      <c r="H52" s="24"/>
      <c r="I52" s="24"/>
      <c r="J52" s="23"/>
    </row>
    <row r="53" spans="1:10" ht="13.5">
      <c r="A53" s="6" t="s">
        <v>216</v>
      </c>
      <c r="B53" s="23"/>
      <c r="C53" s="23">
        <v>363131</v>
      </c>
      <c r="D53" s="23"/>
      <c r="E53" s="23"/>
      <c r="F53" s="23"/>
      <c r="G53" s="24"/>
      <c r="H53" s="24"/>
      <c r="I53" s="24"/>
      <c r="J53" s="23"/>
    </row>
    <row r="54" spans="1:10" ht="13.5">
      <c r="A54" s="6" t="s">
        <v>217</v>
      </c>
      <c r="B54" s="23">
        <v>64488</v>
      </c>
      <c r="C54" s="23"/>
      <c r="D54" s="23"/>
      <c r="E54" s="23"/>
      <c r="F54" s="23"/>
      <c r="G54" s="24"/>
      <c r="H54" s="24"/>
      <c r="I54" s="24"/>
      <c r="J54" s="23"/>
    </row>
    <row r="55" spans="1:10" ht="13.5">
      <c r="A55" s="6" t="s">
        <v>218</v>
      </c>
      <c r="B55" s="23">
        <v>13597</v>
      </c>
      <c r="C55" s="23"/>
      <c r="D55" s="23"/>
      <c r="E55" s="23"/>
      <c r="F55" s="23"/>
      <c r="G55" s="24"/>
      <c r="H55" s="24"/>
      <c r="I55" s="24"/>
      <c r="J55" s="23"/>
    </row>
    <row r="56" spans="1:10" ht="13.5">
      <c r="A56" s="6" t="s">
        <v>219</v>
      </c>
      <c r="B56" s="23">
        <v>110451</v>
      </c>
      <c r="C56" s="23">
        <v>374866</v>
      </c>
      <c r="D56" s="23">
        <v>155211</v>
      </c>
      <c r="E56" s="23">
        <v>65460</v>
      </c>
      <c r="F56" s="23">
        <v>241608</v>
      </c>
      <c r="G56" s="24">
        <v>173124</v>
      </c>
      <c r="H56" s="24">
        <v>173124</v>
      </c>
      <c r="I56" s="24">
        <v>107749</v>
      </c>
      <c r="J56" s="23">
        <v>233970</v>
      </c>
    </row>
    <row r="57" spans="1:10" ht="13.5">
      <c r="A57" s="7" t="s">
        <v>128</v>
      </c>
      <c r="B57" s="23">
        <v>3623757</v>
      </c>
      <c r="C57" s="23">
        <v>3429502</v>
      </c>
      <c r="D57" s="23">
        <v>3410217</v>
      </c>
      <c r="E57" s="23">
        <v>3238528</v>
      </c>
      <c r="F57" s="23">
        <v>2935973</v>
      </c>
      <c r="G57" s="24">
        <v>1528397</v>
      </c>
      <c r="H57" s="24">
        <v>1421248</v>
      </c>
      <c r="I57" s="24">
        <v>407475</v>
      </c>
      <c r="J57" s="23">
        <v>2682838</v>
      </c>
    </row>
    <row r="58" spans="1:10" ht="13.5">
      <c r="A58" s="7" t="s">
        <v>220</v>
      </c>
      <c r="B58" s="23">
        <v>1420530</v>
      </c>
      <c r="C58" s="23">
        <v>1578688</v>
      </c>
      <c r="D58" s="23">
        <v>1381561</v>
      </c>
      <c r="E58" s="23">
        <v>1294423</v>
      </c>
      <c r="F58" s="23">
        <v>1258123</v>
      </c>
      <c r="G58" s="24">
        <v>720060</v>
      </c>
      <c r="H58" s="24">
        <v>645105</v>
      </c>
      <c r="I58" s="24">
        <v>274901</v>
      </c>
      <c r="J58" s="23">
        <v>1241275</v>
      </c>
    </row>
    <row r="59" spans="1:10" ht="13.5">
      <c r="A59" s="7" t="s">
        <v>221</v>
      </c>
      <c r="B59" s="23">
        <v>-2696</v>
      </c>
      <c r="C59" s="23">
        <v>43323</v>
      </c>
      <c r="D59" s="23">
        <v>21952</v>
      </c>
      <c r="E59" s="23">
        <v>17720</v>
      </c>
      <c r="F59" s="23">
        <v>-24508</v>
      </c>
      <c r="G59" s="24">
        <v>-40479</v>
      </c>
      <c r="H59" s="24">
        <v>-29443</v>
      </c>
      <c r="I59" s="24">
        <v>-93299</v>
      </c>
      <c r="J59" s="23">
        <v>-86072</v>
      </c>
    </row>
    <row r="60" spans="1:10" ht="13.5">
      <c r="A60" s="7" t="s">
        <v>222</v>
      </c>
      <c r="B60" s="23">
        <v>1417833</v>
      </c>
      <c r="C60" s="23">
        <v>1622011</v>
      </c>
      <c r="D60" s="23">
        <v>1403513</v>
      </c>
      <c r="E60" s="23">
        <v>1312144</v>
      </c>
      <c r="F60" s="23">
        <v>1233615</v>
      </c>
      <c r="G60" s="24">
        <v>679580</v>
      </c>
      <c r="H60" s="24">
        <v>615662</v>
      </c>
      <c r="I60" s="24">
        <v>181602</v>
      </c>
      <c r="J60" s="23">
        <v>1155203</v>
      </c>
    </row>
    <row r="61" spans="1:10" ht="14.25" thickBot="1">
      <c r="A61" s="7" t="s">
        <v>223</v>
      </c>
      <c r="B61" s="23">
        <v>2205924</v>
      </c>
      <c r="C61" s="23">
        <v>1807490</v>
      </c>
      <c r="D61" s="23">
        <v>2006703</v>
      </c>
      <c r="E61" s="23">
        <v>1926383</v>
      </c>
      <c r="F61" s="23">
        <v>1702358</v>
      </c>
      <c r="G61" s="24">
        <v>848816</v>
      </c>
      <c r="H61" s="24">
        <v>805586</v>
      </c>
      <c r="I61" s="24">
        <v>225872</v>
      </c>
      <c r="J61" s="23">
        <v>1527634</v>
      </c>
    </row>
    <row r="62" spans="1:10" ht="14.25" thickTop="1">
      <c r="A62" s="8"/>
      <c r="B62" s="27"/>
      <c r="C62" s="27"/>
      <c r="D62" s="27"/>
      <c r="E62" s="27"/>
      <c r="F62" s="27"/>
      <c r="G62" s="27"/>
      <c r="H62" s="27"/>
      <c r="I62" s="27"/>
      <c r="J62" s="27"/>
    </row>
    <row r="64" ht="13.5">
      <c r="A64" s="20" t="s">
        <v>120</v>
      </c>
    </row>
    <row r="65" ht="13.5">
      <c r="A65" s="20" t="s">
        <v>121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2:F64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6" width="17.625" style="0" customWidth="1"/>
  </cols>
  <sheetData>
    <row r="1" ht="14.25" thickBot="1"/>
    <row r="2" spans="1:6" ht="14.25" thickTop="1">
      <c r="A2" s="10" t="s">
        <v>116</v>
      </c>
      <c r="B2" s="14">
        <v>4668</v>
      </c>
      <c r="C2" s="14"/>
      <c r="D2" s="14"/>
      <c r="E2" s="14"/>
      <c r="F2" s="14"/>
    </row>
    <row r="3" spans="1:6" ht="14.25" thickBot="1">
      <c r="A3" s="11" t="s">
        <v>117</v>
      </c>
      <c r="B3" s="1" t="s">
        <v>118</v>
      </c>
      <c r="C3" s="1"/>
      <c r="D3" s="1"/>
      <c r="E3" s="1"/>
      <c r="F3" s="1"/>
    </row>
    <row r="4" spans="1:6" ht="14.25" thickTop="1">
      <c r="A4" s="10" t="s">
        <v>25</v>
      </c>
      <c r="B4" s="15" t="str">
        <f>HYPERLINK("http://www.kabupro.jp/mark/20101122/S00078QK.htm","有価証券報告書")</f>
        <v>有価証券報告書</v>
      </c>
      <c r="C4" s="15" t="str">
        <f>HYPERLINK("http://www.kabupro.jp/mark/20100713/S0006BUM.htm","四半期報告書")</f>
        <v>四半期報告書</v>
      </c>
      <c r="D4" s="15" t="str">
        <f>HYPERLINK("http://www.kabupro.jp/mark/20100413/S0005J1S.htm","四半期報告書")</f>
        <v>四半期報告書</v>
      </c>
      <c r="E4" s="15" t="str">
        <f>HYPERLINK("http://www.kabupro.jp/mark/20100113/S0004XDQ.htm","四半期報告書")</f>
        <v>四半期報告書</v>
      </c>
      <c r="F4" s="15" t="str">
        <f>HYPERLINK("http://www.kabupro.jp/mark/20091124/S0004O5C.htm","有価証券報告書")</f>
        <v>有価証券報告書</v>
      </c>
    </row>
    <row r="5" spans="1:6" ht="14.25" thickBot="1">
      <c r="A5" s="11" t="s">
        <v>26</v>
      </c>
      <c r="B5" s="1" t="s">
        <v>40</v>
      </c>
      <c r="C5" s="1" t="s">
        <v>123</v>
      </c>
      <c r="D5" s="1" t="s">
        <v>125</v>
      </c>
      <c r="E5" s="1" t="s">
        <v>126</v>
      </c>
      <c r="F5" s="1" t="s">
        <v>49</v>
      </c>
    </row>
    <row r="6" spans="1:6" ht="15" thickBot="1" thickTop="1">
      <c r="A6" s="10" t="s">
        <v>27</v>
      </c>
      <c r="B6" s="18" t="s">
        <v>176</v>
      </c>
      <c r="C6" s="19"/>
      <c r="D6" s="19"/>
      <c r="E6" s="19"/>
      <c r="F6" s="19"/>
    </row>
    <row r="7" spans="1:6" ht="14.25" thickTop="1">
      <c r="A7" s="12" t="s">
        <v>28</v>
      </c>
      <c r="B7" s="16" t="s">
        <v>33</v>
      </c>
      <c r="C7" s="14" t="s">
        <v>124</v>
      </c>
      <c r="D7" s="14" t="s">
        <v>124</v>
      </c>
      <c r="E7" s="14" t="s">
        <v>124</v>
      </c>
      <c r="F7" s="16" t="s">
        <v>33</v>
      </c>
    </row>
    <row r="8" spans="1:6" ht="13.5">
      <c r="A8" s="13" t="s">
        <v>29</v>
      </c>
      <c r="B8" s="17" t="s">
        <v>122</v>
      </c>
      <c r="C8" s="1" t="s">
        <v>122</v>
      </c>
      <c r="D8" s="1" t="s">
        <v>122</v>
      </c>
      <c r="E8" s="1" t="s">
        <v>122</v>
      </c>
      <c r="F8" s="17" t="s">
        <v>127</v>
      </c>
    </row>
    <row r="9" spans="1:6" ht="13.5">
      <c r="A9" s="13" t="s">
        <v>30</v>
      </c>
      <c r="B9" s="17" t="s">
        <v>41</v>
      </c>
      <c r="C9" s="1" t="s">
        <v>44</v>
      </c>
      <c r="D9" s="1" t="s">
        <v>46</v>
      </c>
      <c r="E9" s="1" t="s">
        <v>48</v>
      </c>
      <c r="F9" s="17" t="s">
        <v>50</v>
      </c>
    </row>
    <row r="10" spans="1:6" ht="14.25" thickBot="1">
      <c r="A10" s="13" t="s">
        <v>31</v>
      </c>
      <c r="B10" s="17" t="s">
        <v>52</v>
      </c>
      <c r="C10" s="1" t="s">
        <v>52</v>
      </c>
      <c r="D10" s="1" t="s">
        <v>52</v>
      </c>
      <c r="E10" s="1" t="s">
        <v>52</v>
      </c>
      <c r="F10" s="17" t="s">
        <v>52</v>
      </c>
    </row>
    <row r="11" spans="1:6" ht="14.25" thickTop="1">
      <c r="A11" s="28" t="s">
        <v>128</v>
      </c>
      <c r="B11" s="21">
        <v>2935973</v>
      </c>
      <c r="C11" s="22">
        <v>1528397</v>
      </c>
      <c r="D11" s="22">
        <v>1421248</v>
      </c>
      <c r="E11" s="22">
        <v>407475</v>
      </c>
      <c r="F11" s="21">
        <v>2682838</v>
      </c>
    </row>
    <row r="12" spans="1:6" ht="13.5">
      <c r="A12" s="6" t="s">
        <v>129</v>
      </c>
      <c r="B12" s="23">
        <v>117916</v>
      </c>
      <c r="C12" s="24">
        <v>88308</v>
      </c>
      <c r="D12" s="24">
        <v>58878</v>
      </c>
      <c r="E12" s="24">
        <v>30444</v>
      </c>
      <c r="F12" s="23">
        <v>110370</v>
      </c>
    </row>
    <row r="13" spans="1:6" ht="13.5">
      <c r="A13" s="6" t="s">
        <v>130</v>
      </c>
      <c r="B13" s="23">
        <v>8046</v>
      </c>
      <c r="C13" s="24">
        <v>1869</v>
      </c>
      <c r="D13" s="24">
        <v>-9847</v>
      </c>
      <c r="E13" s="24">
        <v>4823</v>
      </c>
      <c r="F13" s="23">
        <v>12521</v>
      </c>
    </row>
    <row r="14" spans="1:6" ht="13.5">
      <c r="A14" s="6" t="s">
        <v>131</v>
      </c>
      <c r="B14" s="23">
        <v>24115</v>
      </c>
      <c r="C14" s="24">
        <v>115945</v>
      </c>
      <c r="D14" s="24">
        <v>10893</v>
      </c>
      <c r="E14" s="24">
        <v>97037</v>
      </c>
      <c r="F14" s="23">
        <v>2706</v>
      </c>
    </row>
    <row r="15" spans="1:6" ht="13.5">
      <c r="A15" s="6" t="s">
        <v>132</v>
      </c>
      <c r="B15" s="23">
        <v>25477</v>
      </c>
      <c r="C15" s="24">
        <v>18067</v>
      </c>
      <c r="D15" s="24">
        <v>9800</v>
      </c>
      <c r="E15" s="24">
        <v>10052</v>
      </c>
      <c r="F15" s="23">
        <v>36612</v>
      </c>
    </row>
    <row r="16" spans="1:6" ht="13.5">
      <c r="A16" s="6" t="s">
        <v>133</v>
      </c>
      <c r="B16" s="23">
        <v>15920</v>
      </c>
      <c r="C16" s="24">
        <v>11380</v>
      </c>
      <c r="D16" s="24">
        <v>6830</v>
      </c>
      <c r="E16" s="24">
        <v>3960</v>
      </c>
      <c r="F16" s="23">
        <v>11840</v>
      </c>
    </row>
    <row r="17" spans="1:6" ht="13.5">
      <c r="A17" s="6" t="s">
        <v>134</v>
      </c>
      <c r="B17" s="23">
        <v>-85704</v>
      </c>
      <c r="C17" s="24">
        <v>-49135</v>
      </c>
      <c r="D17" s="24">
        <v>-36372</v>
      </c>
      <c r="E17" s="24">
        <v>-14133</v>
      </c>
      <c r="F17" s="23">
        <v>-98359</v>
      </c>
    </row>
    <row r="18" spans="1:6" ht="13.5">
      <c r="A18" s="6" t="s">
        <v>135</v>
      </c>
      <c r="B18" s="23">
        <v>11013</v>
      </c>
      <c r="C18" s="24">
        <v>9114</v>
      </c>
      <c r="D18" s="24">
        <v>6623</v>
      </c>
      <c r="E18" s="24">
        <v>3617</v>
      </c>
      <c r="F18" s="23">
        <v>20410</v>
      </c>
    </row>
    <row r="19" spans="1:6" ht="13.5">
      <c r="A19" s="6" t="s">
        <v>136</v>
      </c>
      <c r="B19" s="23">
        <v>-90687</v>
      </c>
      <c r="C19" s="24">
        <v>-68396</v>
      </c>
      <c r="D19" s="24">
        <v>-45901</v>
      </c>
      <c r="E19" s="24">
        <v>-22323</v>
      </c>
      <c r="F19" s="23">
        <v>-86727</v>
      </c>
    </row>
    <row r="20" spans="1:6" ht="13.5">
      <c r="A20" s="6" t="s">
        <v>137</v>
      </c>
      <c r="B20" s="23">
        <v>29325</v>
      </c>
      <c r="C20" s="24">
        <v>17413</v>
      </c>
      <c r="D20" s="24">
        <v>11926</v>
      </c>
      <c r="E20" s="24">
        <v>5708</v>
      </c>
      <c r="F20" s="23">
        <v>32552</v>
      </c>
    </row>
    <row r="21" spans="1:6" ht="13.5">
      <c r="A21" s="6" t="s">
        <v>138</v>
      </c>
      <c r="B21" s="23">
        <v>-119088</v>
      </c>
      <c r="C21" s="24"/>
      <c r="D21" s="24"/>
      <c r="E21" s="24"/>
      <c r="F21" s="23"/>
    </row>
    <row r="22" spans="1:6" ht="13.5">
      <c r="A22" s="6" t="s">
        <v>139</v>
      </c>
      <c r="B22" s="23">
        <v>638</v>
      </c>
      <c r="C22" s="24"/>
      <c r="D22" s="24"/>
      <c r="E22" s="24"/>
      <c r="F22" s="23">
        <v>46212</v>
      </c>
    </row>
    <row r="23" spans="1:6" ht="13.5">
      <c r="A23" s="6" t="s">
        <v>140</v>
      </c>
      <c r="B23" s="23">
        <v>67845</v>
      </c>
      <c r="C23" s="24"/>
      <c r="D23" s="24"/>
      <c r="E23" s="24"/>
      <c r="F23" s="23"/>
    </row>
    <row r="24" spans="1:6" ht="13.5">
      <c r="A24" s="6" t="s">
        <v>141</v>
      </c>
      <c r="B24" s="23">
        <v>233304</v>
      </c>
      <c r="C24" s="24">
        <v>224544</v>
      </c>
      <c r="D24" s="24">
        <v>232224</v>
      </c>
      <c r="E24" s="24">
        <v>162049</v>
      </c>
      <c r="F24" s="23">
        <v>249438</v>
      </c>
    </row>
    <row r="25" spans="1:6" ht="13.5">
      <c r="A25" s="6" t="s">
        <v>142</v>
      </c>
      <c r="B25" s="23">
        <v>-33966</v>
      </c>
      <c r="C25" s="24">
        <v>120200</v>
      </c>
      <c r="D25" s="24">
        <v>-87640</v>
      </c>
      <c r="E25" s="24">
        <v>24914</v>
      </c>
      <c r="F25" s="23">
        <v>-59017</v>
      </c>
    </row>
    <row r="26" spans="1:6" ht="13.5">
      <c r="A26" s="6" t="s">
        <v>143</v>
      </c>
      <c r="B26" s="23">
        <v>-20863</v>
      </c>
      <c r="C26" s="24">
        <v>-14686</v>
      </c>
      <c r="D26" s="24">
        <v>-36975</v>
      </c>
      <c r="E26" s="24">
        <v>-14712</v>
      </c>
      <c r="F26" s="23">
        <v>16132</v>
      </c>
    </row>
    <row r="27" spans="1:6" ht="13.5">
      <c r="A27" s="6" t="s">
        <v>144</v>
      </c>
      <c r="B27" s="23">
        <v>-11624</v>
      </c>
      <c r="C27" s="24">
        <v>25631</v>
      </c>
      <c r="D27" s="24">
        <v>164496</v>
      </c>
      <c r="E27" s="24">
        <v>27530</v>
      </c>
      <c r="F27" s="23">
        <v>23551</v>
      </c>
    </row>
    <row r="28" spans="1:6" ht="13.5">
      <c r="A28" s="6" t="s">
        <v>145</v>
      </c>
      <c r="B28" s="23">
        <v>-15631</v>
      </c>
      <c r="C28" s="24">
        <v>-52666</v>
      </c>
      <c r="D28" s="24">
        <v>-21162</v>
      </c>
      <c r="E28" s="24">
        <v>-9865</v>
      </c>
      <c r="F28" s="23">
        <v>31935</v>
      </c>
    </row>
    <row r="29" spans="1:6" ht="13.5">
      <c r="A29" s="6" t="s">
        <v>146</v>
      </c>
      <c r="B29" s="23">
        <v>-70621</v>
      </c>
      <c r="C29" s="24">
        <v>-136491</v>
      </c>
      <c r="D29" s="24">
        <v>139821</v>
      </c>
      <c r="E29" s="24">
        <v>-97344</v>
      </c>
      <c r="F29" s="23">
        <v>95248</v>
      </c>
    </row>
    <row r="30" spans="1:6" ht="13.5">
      <c r="A30" s="6" t="s">
        <v>147</v>
      </c>
      <c r="B30" s="23">
        <v>7142</v>
      </c>
      <c r="C30" s="24">
        <v>-25527</v>
      </c>
      <c r="D30" s="24">
        <v>-33923</v>
      </c>
      <c r="E30" s="24">
        <v>-21896</v>
      </c>
      <c r="F30" s="23">
        <v>33685</v>
      </c>
    </row>
    <row r="31" spans="1:6" ht="13.5">
      <c r="A31" s="6" t="s">
        <v>148</v>
      </c>
      <c r="B31" s="23">
        <v>13076</v>
      </c>
      <c r="C31" s="24">
        <v>6802</v>
      </c>
      <c r="D31" s="24">
        <v>34637</v>
      </c>
      <c r="E31" s="24">
        <v>3221</v>
      </c>
      <c r="F31" s="23">
        <v>15692</v>
      </c>
    </row>
    <row r="32" spans="1:6" ht="13.5">
      <c r="A32" s="6" t="s">
        <v>149</v>
      </c>
      <c r="B32" s="23">
        <v>3041606</v>
      </c>
      <c r="C32" s="24">
        <v>1820771</v>
      </c>
      <c r="D32" s="24">
        <v>1825560</v>
      </c>
      <c r="E32" s="24">
        <v>600559</v>
      </c>
      <c r="F32" s="23">
        <v>3141672</v>
      </c>
    </row>
    <row r="33" spans="1:6" ht="13.5">
      <c r="A33" s="6" t="s">
        <v>150</v>
      </c>
      <c r="B33" s="23">
        <v>81342</v>
      </c>
      <c r="C33" s="24">
        <v>37119</v>
      </c>
      <c r="D33" s="24">
        <v>25509</v>
      </c>
      <c r="E33" s="24">
        <v>1765</v>
      </c>
      <c r="F33" s="23">
        <v>101617</v>
      </c>
    </row>
    <row r="34" spans="1:6" ht="13.5">
      <c r="A34" s="6" t="s">
        <v>151</v>
      </c>
      <c r="B34" s="23">
        <v>-12750</v>
      </c>
      <c r="C34" s="24">
        <v>-10431</v>
      </c>
      <c r="D34" s="24">
        <v>-7533</v>
      </c>
      <c r="E34" s="24">
        <v>-4056</v>
      </c>
      <c r="F34" s="23">
        <v>-22236</v>
      </c>
    </row>
    <row r="35" spans="1:6" ht="13.5">
      <c r="A35" s="6" t="s">
        <v>152</v>
      </c>
      <c r="B35" s="23">
        <v>-1164535</v>
      </c>
      <c r="C35" s="24">
        <v>-1134396</v>
      </c>
      <c r="D35" s="24">
        <v>-495503</v>
      </c>
      <c r="E35" s="24">
        <v>-415528</v>
      </c>
      <c r="F35" s="23">
        <v>-1321939</v>
      </c>
    </row>
    <row r="36" spans="1:6" ht="14.25" thickBot="1">
      <c r="A36" s="5" t="s">
        <v>153</v>
      </c>
      <c r="B36" s="25">
        <v>1945662</v>
      </c>
      <c r="C36" s="26">
        <v>713062</v>
      </c>
      <c r="D36" s="26">
        <v>1348033</v>
      </c>
      <c r="E36" s="26">
        <v>182740</v>
      </c>
      <c r="F36" s="25">
        <v>1899113</v>
      </c>
    </row>
    <row r="37" spans="1:6" ht="14.25" thickTop="1">
      <c r="A37" s="6" t="s">
        <v>154</v>
      </c>
      <c r="B37" s="23">
        <v>-598270</v>
      </c>
      <c r="C37" s="24">
        <v>-298740</v>
      </c>
      <c r="D37" s="24">
        <v>-298740</v>
      </c>
      <c r="E37" s="24">
        <v>-298740</v>
      </c>
      <c r="F37" s="23"/>
    </row>
    <row r="38" spans="1:6" ht="13.5">
      <c r="A38" s="6" t="s">
        <v>155</v>
      </c>
      <c r="B38" s="23">
        <v>298740</v>
      </c>
      <c r="C38" s="24">
        <v>298740</v>
      </c>
      <c r="D38" s="24"/>
      <c r="E38" s="24"/>
      <c r="F38" s="23">
        <v>600000</v>
      </c>
    </row>
    <row r="39" spans="1:6" ht="13.5">
      <c r="A39" s="6" t="s">
        <v>156</v>
      </c>
      <c r="B39" s="23">
        <v>-52478</v>
      </c>
      <c r="C39" s="24">
        <v>-50838</v>
      </c>
      <c r="D39" s="24">
        <v>-33932</v>
      </c>
      <c r="E39" s="24">
        <v>-6882</v>
      </c>
      <c r="F39" s="23">
        <v>-28693</v>
      </c>
    </row>
    <row r="40" spans="1:6" ht="13.5">
      <c r="A40" s="6" t="s">
        <v>157</v>
      </c>
      <c r="B40" s="23">
        <v>470</v>
      </c>
      <c r="C40" s="24">
        <v>470</v>
      </c>
      <c r="D40" s="24"/>
      <c r="E40" s="24"/>
      <c r="F40" s="23">
        <v>658</v>
      </c>
    </row>
    <row r="41" spans="1:6" ht="13.5">
      <c r="A41" s="6" t="s">
        <v>158</v>
      </c>
      <c r="B41" s="23">
        <v>-104356</v>
      </c>
      <c r="C41" s="24">
        <v>-103451</v>
      </c>
      <c r="D41" s="24">
        <v>-95611</v>
      </c>
      <c r="E41" s="24">
        <v>-7819</v>
      </c>
      <c r="F41" s="23">
        <v>-103917</v>
      </c>
    </row>
    <row r="42" spans="1:6" ht="13.5">
      <c r="A42" s="6" t="s">
        <v>159</v>
      </c>
      <c r="B42" s="23">
        <v>72</v>
      </c>
      <c r="C42" s="24">
        <v>72</v>
      </c>
      <c r="D42" s="24"/>
      <c r="E42" s="24"/>
      <c r="F42" s="23">
        <v>218</v>
      </c>
    </row>
    <row r="43" spans="1:6" ht="13.5">
      <c r="A43" s="6" t="s">
        <v>160</v>
      </c>
      <c r="B43" s="23">
        <v>-1698270</v>
      </c>
      <c r="C43" s="24">
        <v>-1198270</v>
      </c>
      <c r="D43" s="24">
        <v>-1098270</v>
      </c>
      <c r="E43" s="24">
        <v>-798870</v>
      </c>
      <c r="F43" s="23">
        <v>-202050</v>
      </c>
    </row>
    <row r="44" spans="1:6" ht="13.5">
      <c r="A44" s="6" t="s">
        <v>161</v>
      </c>
      <c r="B44" s="23">
        <v>158772</v>
      </c>
      <c r="C44" s="24">
        <v>6579</v>
      </c>
      <c r="D44" s="24">
        <v>4025</v>
      </c>
      <c r="E44" s="24">
        <v>1832</v>
      </c>
      <c r="F44" s="23"/>
    </row>
    <row r="45" spans="1:6" ht="13.5">
      <c r="A45" s="6" t="s">
        <v>162</v>
      </c>
      <c r="B45" s="23">
        <v>-300</v>
      </c>
      <c r="C45" s="24"/>
      <c r="D45" s="24"/>
      <c r="E45" s="24"/>
      <c r="F45" s="23"/>
    </row>
    <row r="46" spans="1:6" ht="13.5">
      <c r="A46" s="6" t="s">
        <v>163</v>
      </c>
      <c r="B46" s="23">
        <v>48</v>
      </c>
      <c r="C46" s="24"/>
      <c r="D46" s="24"/>
      <c r="E46" s="24"/>
      <c r="F46" s="23"/>
    </row>
    <row r="47" spans="1:6" ht="13.5">
      <c r="A47" s="6" t="s">
        <v>164</v>
      </c>
      <c r="B47" s="23">
        <v>-30745</v>
      </c>
      <c r="C47" s="24">
        <v>-30349</v>
      </c>
      <c r="D47" s="24">
        <v>-27614</v>
      </c>
      <c r="E47" s="24">
        <v>-21701</v>
      </c>
      <c r="F47" s="23">
        <v>-41199</v>
      </c>
    </row>
    <row r="48" spans="1:6" ht="13.5">
      <c r="A48" s="6" t="s">
        <v>165</v>
      </c>
      <c r="B48" s="23">
        <v>6949</v>
      </c>
      <c r="C48" s="24">
        <v>908</v>
      </c>
      <c r="D48" s="24">
        <v>8</v>
      </c>
      <c r="E48" s="24">
        <v>8</v>
      </c>
      <c r="F48" s="23">
        <v>19941</v>
      </c>
    </row>
    <row r="49" spans="1:6" ht="13.5">
      <c r="A49" s="6" t="s">
        <v>166</v>
      </c>
      <c r="B49" s="23">
        <v>-374000</v>
      </c>
      <c r="C49" s="24">
        <v>-218000</v>
      </c>
      <c r="D49" s="24">
        <v>-212000</v>
      </c>
      <c r="E49" s="24">
        <v>-6000</v>
      </c>
      <c r="F49" s="23">
        <v>-224000</v>
      </c>
    </row>
    <row r="50" spans="1:6" ht="13.5">
      <c r="A50" s="6" t="s">
        <v>61</v>
      </c>
      <c r="B50" s="23">
        <v>74860</v>
      </c>
      <c r="C50" s="24">
        <v>61106</v>
      </c>
      <c r="D50" s="24">
        <v>35518</v>
      </c>
      <c r="E50" s="24">
        <v>20264</v>
      </c>
      <c r="F50" s="23">
        <v>68341</v>
      </c>
    </row>
    <row r="51" spans="1:6" ht="14.25" thickBot="1">
      <c r="A51" s="5" t="s">
        <v>167</v>
      </c>
      <c r="B51" s="25">
        <v>-2318505</v>
      </c>
      <c r="C51" s="26">
        <v>-1531772</v>
      </c>
      <c r="D51" s="26">
        <v>-1726619</v>
      </c>
      <c r="E51" s="26">
        <v>-1117909</v>
      </c>
      <c r="F51" s="25">
        <v>104299</v>
      </c>
    </row>
    <row r="52" spans="1:6" ht="14.25" thickTop="1">
      <c r="A52" s="6" t="s">
        <v>168</v>
      </c>
      <c r="B52" s="23">
        <v>-566400</v>
      </c>
      <c r="C52" s="24">
        <v>-424800</v>
      </c>
      <c r="D52" s="24">
        <v>-283200</v>
      </c>
      <c r="E52" s="24">
        <v>-141600</v>
      </c>
      <c r="F52" s="23">
        <v>-566400</v>
      </c>
    </row>
    <row r="53" spans="1:6" ht="13.5">
      <c r="A53" s="6" t="s">
        <v>169</v>
      </c>
      <c r="B53" s="23">
        <v>7464</v>
      </c>
      <c r="C53" s="24">
        <v>7464</v>
      </c>
      <c r="D53" s="24">
        <v>7464</v>
      </c>
      <c r="E53" s="24">
        <v>7464</v>
      </c>
      <c r="F53" s="23">
        <v>33000</v>
      </c>
    </row>
    <row r="54" spans="1:6" ht="13.5">
      <c r="A54" s="6" t="s">
        <v>170</v>
      </c>
      <c r="B54" s="23">
        <v>-581113</v>
      </c>
      <c r="C54" s="24">
        <v>-581113</v>
      </c>
      <c r="D54" s="24">
        <v>-581104</v>
      </c>
      <c r="E54" s="24">
        <v>-581104</v>
      </c>
      <c r="F54" s="23">
        <v>-5866</v>
      </c>
    </row>
    <row r="55" spans="1:6" ht="13.5">
      <c r="A55" s="6" t="s">
        <v>171</v>
      </c>
      <c r="B55" s="23">
        <v>697000</v>
      </c>
      <c r="C55" s="24">
        <v>697000</v>
      </c>
      <c r="D55" s="24">
        <v>697000</v>
      </c>
      <c r="E55" s="24">
        <v>697000</v>
      </c>
      <c r="F55" s="23"/>
    </row>
    <row r="56" spans="1:6" ht="13.5">
      <c r="A56" s="6" t="s">
        <v>172</v>
      </c>
      <c r="B56" s="23">
        <v>-632791</v>
      </c>
      <c r="C56" s="24">
        <v>-625506</v>
      </c>
      <c r="D56" s="24">
        <v>-334193</v>
      </c>
      <c r="E56" s="24">
        <v>-242530</v>
      </c>
      <c r="F56" s="23">
        <v>-498841</v>
      </c>
    </row>
    <row r="57" spans="1:6" ht="14.25" thickBot="1">
      <c r="A57" s="5" t="s">
        <v>173</v>
      </c>
      <c r="B57" s="25">
        <v>-1075841</v>
      </c>
      <c r="C57" s="26">
        <v>-926956</v>
      </c>
      <c r="D57" s="26">
        <v>-494034</v>
      </c>
      <c r="E57" s="26">
        <v>-260771</v>
      </c>
      <c r="F57" s="25">
        <v>-1038107</v>
      </c>
    </row>
    <row r="58" spans="1:6" ht="14.25" thickTop="1">
      <c r="A58" s="7" t="s">
        <v>174</v>
      </c>
      <c r="B58" s="23">
        <v>-1448684</v>
      </c>
      <c r="C58" s="24">
        <v>-1745665</v>
      </c>
      <c r="D58" s="24">
        <v>-872619</v>
      </c>
      <c r="E58" s="24">
        <v>-1195940</v>
      </c>
      <c r="F58" s="23">
        <v>965305</v>
      </c>
    </row>
    <row r="59" spans="1:6" ht="13.5">
      <c r="A59" s="7" t="s">
        <v>175</v>
      </c>
      <c r="B59" s="23">
        <v>4833041</v>
      </c>
      <c r="C59" s="24">
        <v>4833041</v>
      </c>
      <c r="D59" s="24">
        <v>4833041</v>
      </c>
      <c r="E59" s="24">
        <v>4833041</v>
      </c>
      <c r="F59" s="23">
        <v>3867735</v>
      </c>
    </row>
    <row r="60" spans="1:6" ht="14.25" thickBot="1">
      <c r="A60" s="7" t="s">
        <v>175</v>
      </c>
      <c r="B60" s="23">
        <v>3384356</v>
      </c>
      <c r="C60" s="24">
        <v>3087375</v>
      </c>
      <c r="D60" s="24">
        <v>3960421</v>
      </c>
      <c r="E60" s="24">
        <v>3637100</v>
      </c>
      <c r="F60" s="23">
        <v>4833041</v>
      </c>
    </row>
    <row r="61" spans="1:6" ht="14.25" thickTop="1">
      <c r="A61" s="8"/>
      <c r="B61" s="27"/>
      <c r="C61" s="27"/>
      <c r="D61" s="27"/>
      <c r="E61" s="27"/>
      <c r="F61" s="27"/>
    </row>
    <row r="63" ht="13.5">
      <c r="A63" s="20" t="s">
        <v>120</v>
      </c>
    </row>
    <row r="64" ht="13.5">
      <c r="A64" s="20" t="s">
        <v>121</v>
      </c>
    </row>
  </sheetData>
  <mergeCells count="1">
    <mergeCell ref="B6:F6"/>
  </mergeCells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2:J83"/>
  <sheetViews>
    <sheetView workbookViewId="0" topLeftCell="A1">
      <selection activeCell="A1" sqref="A1"/>
    </sheetView>
  </sheetViews>
  <sheetFormatPr defaultColWidth="9.00390625" defaultRowHeight="13.5"/>
  <cols>
    <col min="1" max="1" width="38.625" style="0" customWidth="1"/>
    <col min="2" max="10" width="17.625" style="0" customWidth="1"/>
  </cols>
  <sheetData>
    <row r="1" ht="14.25" thickBot="1"/>
    <row r="2" spans="1:10" ht="14.25" thickTop="1">
      <c r="A2" s="10" t="s">
        <v>116</v>
      </c>
      <c r="B2" s="14">
        <v>4668</v>
      </c>
      <c r="C2" s="14"/>
      <c r="D2" s="14"/>
      <c r="E2" s="14"/>
      <c r="F2" s="14"/>
      <c r="G2" s="14"/>
      <c r="H2" s="14"/>
      <c r="I2" s="14"/>
      <c r="J2" s="14"/>
    </row>
    <row r="3" spans="1:10" ht="14.25" thickBot="1">
      <c r="A3" s="11" t="s">
        <v>117</v>
      </c>
      <c r="B3" s="1" t="s">
        <v>118</v>
      </c>
      <c r="C3" s="1"/>
      <c r="D3" s="1"/>
      <c r="E3" s="1"/>
      <c r="F3" s="1"/>
      <c r="G3" s="1"/>
      <c r="H3" s="1"/>
      <c r="I3" s="1"/>
      <c r="J3" s="1"/>
    </row>
    <row r="4" spans="1:10" ht="14.25" thickTop="1">
      <c r="A4" s="10" t="s">
        <v>25</v>
      </c>
      <c r="B4" s="15" t="str">
        <f>HYPERLINK("http://www.kabupro.jp/mark/20131125/S1000KZ4.htm","有価証券報告書")</f>
        <v>有価証券報告書</v>
      </c>
      <c r="C4" s="15" t="str">
        <f>HYPERLINK("http://www.kabupro.jp/mark/20131125/S1000KZ4.htm","有価証券報告書")</f>
        <v>有価証券報告書</v>
      </c>
      <c r="D4" s="15" t="str">
        <f>HYPERLINK("http://www.kabupro.jp/mark/20121126/S000CDKM.htm","有価証券報告書")</f>
        <v>有価証券報告書</v>
      </c>
      <c r="E4" s="15" t="str">
        <f>HYPERLINK("http://www.kabupro.jp/mark/20111121/S0009SRL.htm","有価証券報告書")</f>
        <v>有価証券報告書</v>
      </c>
      <c r="F4" s="15" t="str">
        <f>HYPERLINK("http://www.kabupro.jp/mark/20101122/S00078QK.htm","有価証券報告書")</f>
        <v>有価証券報告書</v>
      </c>
      <c r="G4" s="15" t="str">
        <f>HYPERLINK("http://www.kabupro.jp/mark/20090713/S0003N4H.htm","四半期報告書")</f>
        <v>四半期報告書</v>
      </c>
      <c r="H4" s="15" t="str">
        <f>HYPERLINK("http://www.kabupro.jp/mark/20090413/S0002WHI.htm","四半期報告書")</f>
        <v>四半期報告書</v>
      </c>
      <c r="I4" s="15" t="str">
        <f>HYPERLINK("http://www.kabupro.jp/mark/20090113/S000286D.htm","四半期報告書")</f>
        <v>四半期報告書</v>
      </c>
      <c r="J4" s="15" t="str">
        <f>HYPERLINK("http://www.kabupro.jp/mark/20091124/S0004O5C.htm","有価証券報告書")</f>
        <v>有価証券報告書</v>
      </c>
    </row>
    <row r="5" spans="1:10" ht="14.25" thickBot="1">
      <c r="A5" s="11" t="s">
        <v>26</v>
      </c>
      <c r="B5" s="1" t="s">
        <v>32</v>
      </c>
      <c r="C5" s="1" t="s">
        <v>32</v>
      </c>
      <c r="D5" s="1" t="s">
        <v>36</v>
      </c>
      <c r="E5" s="1" t="s">
        <v>38</v>
      </c>
      <c r="F5" s="1" t="s">
        <v>40</v>
      </c>
      <c r="G5" s="1" t="s">
        <v>42</v>
      </c>
      <c r="H5" s="1" t="s">
        <v>45</v>
      </c>
      <c r="I5" s="1" t="s">
        <v>47</v>
      </c>
      <c r="J5" s="1" t="s">
        <v>49</v>
      </c>
    </row>
    <row r="6" spans="1:10" ht="15" thickBot="1" thickTop="1">
      <c r="A6" s="10" t="s">
        <v>27</v>
      </c>
      <c r="B6" s="18" t="s">
        <v>119</v>
      </c>
      <c r="C6" s="19"/>
      <c r="D6" s="19"/>
      <c r="E6" s="19"/>
      <c r="F6" s="19"/>
      <c r="G6" s="19"/>
      <c r="H6" s="19"/>
      <c r="I6" s="19"/>
      <c r="J6" s="19"/>
    </row>
    <row r="7" spans="1:10" ht="14.25" thickTop="1">
      <c r="A7" s="12" t="s">
        <v>28</v>
      </c>
      <c r="B7" s="16" t="s">
        <v>33</v>
      </c>
      <c r="C7" s="16" t="s">
        <v>33</v>
      </c>
      <c r="D7" s="16" t="s">
        <v>33</v>
      </c>
      <c r="E7" s="16" t="s">
        <v>33</v>
      </c>
      <c r="F7" s="16" t="s">
        <v>33</v>
      </c>
      <c r="G7" s="14" t="s">
        <v>43</v>
      </c>
      <c r="H7" s="14" t="s">
        <v>43</v>
      </c>
      <c r="I7" s="14" t="s">
        <v>43</v>
      </c>
      <c r="J7" s="16" t="s">
        <v>33</v>
      </c>
    </row>
    <row r="8" spans="1:10" ht="13.5">
      <c r="A8" s="13" t="s">
        <v>29</v>
      </c>
      <c r="B8" s="17"/>
      <c r="C8" s="17"/>
      <c r="D8" s="17"/>
      <c r="E8" s="17"/>
      <c r="F8" s="17"/>
      <c r="G8" s="1"/>
      <c r="H8" s="1"/>
      <c r="I8" s="1"/>
      <c r="J8" s="17"/>
    </row>
    <row r="9" spans="1:10" ht="13.5">
      <c r="A9" s="13" t="s">
        <v>30</v>
      </c>
      <c r="B9" s="17" t="s">
        <v>34</v>
      </c>
      <c r="C9" s="17" t="s">
        <v>35</v>
      </c>
      <c r="D9" s="17" t="s">
        <v>37</v>
      </c>
      <c r="E9" s="17" t="s">
        <v>39</v>
      </c>
      <c r="F9" s="17" t="s">
        <v>41</v>
      </c>
      <c r="G9" s="1" t="s">
        <v>44</v>
      </c>
      <c r="H9" s="1" t="s">
        <v>46</v>
      </c>
      <c r="I9" s="1" t="s">
        <v>48</v>
      </c>
      <c r="J9" s="17" t="s">
        <v>50</v>
      </c>
    </row>
    <row r="10" spans="1:10" ht="14.25" thickBot="1">
      <c r="A10" s="13" t="s">
        <v>31</v>
      </c>
      <c r="B10" s="17" t="s">
        <v>52</v>
      </c>
      <c r="C10" s="17" t="s">
        <v>52</v>
      </c>
      <c r="D10" s="17" t="s">
        <v>52</v>
      </c>
      <c r="E10" s="17" t="s">
        <v>52</v>
      </c>
      <c r="F10" s="17" t="s">
        <v>52</v>
      </c>
      <c r="G10" s="1" t="s">
        <v>52</v>
      </c>
      <c r="H10" s="1" t="s">
        <v>52</v>
      </c>
      <c r="I10" s="1" t="s">
        <v>52</v>
      </c>
      <c r="J10" s="17" t="s">
        <v>52</v>
      </c>
    </row>
    <row r="11" spans="1:10" ht="14.25" thickTop="1">
      <c r="A11" s="9" t="s">
        <v>51</v>
      </c>
      <c r="B11" s="21">
        <v>6786867</v>
      </c>
      <c r="C11" s="21">
        <v>5664642</v>
      </c>
      <c r="D11" s="21">
        <v>4712277</v>
      </c>
      <c r="E11" s="21">
        <v>4072277</v>
      </c>
      <c r="F11" s="21">
        <v>5296493</v>
      </c>
      <c r="G11" s="22">
        <v>4387976</v>
      </c>
      <c r="H11" s="22">
        <v>5088515</v>
      </c>
      <c r="I11" s="22">
        <v>4578100</v>
      </c>
      <c r="J11" s="21">
        <v>5699041</v>
      </c>
    </row>
    <row r="12" spans="1:10" ht="13.5">
      <c r="A12" s="2" t="s">
        <v>53</v>
      </c>
      <c r="B12" s="23">
        <v>860801</v>
      </c>
      <c r="C12" s="23">
        <v>853446</v>
      </c>
      <c r="D12" s="23">
        <v>782330</v>
      </c>
      <c r="E12" s="23">
        <v>750952</v>
      </c>
      <c r="F12" s="23">
        <v>729134</v>
      </c>
      <c r="G12" s="24">
        <v>574967</v>
      </c>
      <c r="H12" s="24">
        <v>782808</v>
      </c>
      <c r="I12" s="24">
        <v>670254</v>
      </c>
      <c r="J12" s="23">
        <v>695168</v>
      </c>
    </row>
    <row r="13" spans="1:10" ht="13.5">
      <c r="A13" s="2" t="s">
        <v>54</v>
      </c>
      <c r="B13" s="23">
        <v>399991</v>
      </c>
      <c r="C13" s="23">
        <v>499916</v>
      </c>
      <c r="D13" s="23">
        <v>639977</v>
      </c>
      <c r="E13" s="23">
        <v>359832</v>
      </c>
      <c r="F13" s="23">
        <v>850310</v>
      </c>
      <c r="G13" s="24">
        <v>749277</v>
      </c>
      <c r="H13" s="24">
        <v>1221723</v>
      </c>
      <c r="I13" s="24">
        <v>1208757</v>
      </c>
      <c r="J13" s="23">
        <v>1184000</v>
      </c>
    </row>
    <row r="14" spans="1:10" ht="13.5">
      <c r="A14" s="2" t="s">
        <v>55</v>
      </c>
      <c r="B14" s="23">
        <v>98340</v>
      </c>
      <c r="C14" s="23">
        <v>88758</v>
      </c>
      <c r="D14" s="23">
        <v>73083</v>
      </c>
      <c r="E14" s="23">
        <v>87279</v>
      </c>
      <c r="F14" s="23">
        <v>73475</v>
      </c>
      <c r="G14" s="24">
        <v>66577</v>
      </c>
      <c r="H14" s="24">
        <v>65761</v>
      </c>
      <c r="I14" s="24">
        <v>57523</v>
      </c>
      <c r="J14" s="23">
        <v>45559</v>
      </c>
    </row>
    <row r="15" spans="1:10" ht="13.5">
      <c r="A15" s="2" t="s">
        <v>56</v>
      </c>
      <c r="B15" s="23">
        <v>13900</v>
      </c>
      <c r="C15" s="23">
        <v>17994</v>
      </c>
      <c r="D15" s="23">
        <v>13225</v>
      </c>
      <c r="E15" s="23">
        <v>11847</v>
      </c>
      <c r="F15" s="23">
        <v>9661</v>
      </c>
      <c r="G15" s="24">
        <v>10381</v>
      </c>
      <c r="H15" s="24">
        <v>33486</v>
      </c>
      <c r="I15" s="24">
        <v>19461</v>
      </c>
      <c r="J15" s="23">
        <v>16713</v>
      </c>
    </row>
    <row r="16" spans="1:10" ht="13.5">
      <c r="A16" s="2" t="s">
        <v>57</v>
      </c>
      <c r="B16" s="23">
        <v>6723</v>
      </c>
      <c r="C16" s="23">
        <v>19421</v>
      </c>
      <c r="D16" s="23">
        <v>19919</v>
      </c>
      <c r="E16" s="23">
        <v>101557</v>
      </c>
      <c r="F16" s="23">
        <v>8502</v>
      </c>
      <c r="G16" s="24">
        <v>15828</v>
      </c>
      <c r="H16" s="24">
        <v>100596</v>
      </c>
      <c r="I16" s="24">
        <v>84</v>
      </c>
      <c r="J16" s="23">
        <v>60</v>
      </c>
    </row>
    <row r="17" spans="1:10" ht="13.5">
      <c r="A17" s="2" t="s">
        <v>58</v>
      </c>
      <c r="B17" s="23">
        <v>114152</v>
      </c>
      <c r="C17" s="23">
        <v>110215</v>
      </c>
      <c r="D17" s="23">
        <v>104082</v>
      </c>
      <c r="E17" s="23">
        <v>93109</v>
      </c>
      <c r="F17" s="23">
        <v>87435</v>
      </c>
      <c r="G17" s="24">
        <v>92855</v>
      </c>
      <c r="H17" s="24">
        <v>115351</v>
      </c>
      <c r="I17" s="24">
        <v>88536</v>
      </c>
      <c r="J17" s="23">
        <v>75231</v>
      </c>
    </row>
    <row r="18" spans="1:10" ht="13.5">
      <c r="A18" s="2" t="s">
        <v>59</v>
      </c>
      <c r="B18" s="23">
        <v>221545</v>
      </c>
      <c r="C18" s="23">
        <v>222910</v>
      </c>
      <c r="D18" s="23">
        <v>205733</v>
      </c>
      <c r="E18" s="23">
        <v>190885</v>
      </c>
      <c r="F18" s="23">
        <v>177651</v>
      </c>
      <c r="G18" s="24">
        <v>160354</v>
      </c>
      <c r="H18" s="24">
        <v>149180</v>
      </c>
      <c r="I18" s="24">
        <v>164310</v>
      </c>
      <c r="J18" s="23">
        <v>141234</v>
      </c>
    </row>
    <row r="19" spans="1:10" ht="13.5">
      <c r="A19" s="2" t="s">
        <v>60</v>
      </c>
      <c r="B19" s="23">
        <v>119719</v>
      </c>
      <c r="C19" s="23">
        <v>91254</v>
      </c>
      <c r="D19" s="23">
        <v>81240</v>
      </c>
      <c r="E19" s="23">
        <v>60000</v>
      </c>
      <c r="F19" s="23"/>
      <c r="G19" s="24"/>
      <c r="H19" s="24"/>
      <c r="I19" s="24"/>
      <c r="J19" s="23"/>
    </row>
    <row r="20" spans="1:10" ht="13.5">
      <c r="A20" s="2" t="s">
        <v>61</v>
      </c>
      <c r="B20" s="23">
        <v>34122</v>
      </c>
      <c r="C20" s="23">
        <v>21139</v>
      </c>
      <c r="D20" s="23">
        <v>26030</v>
      </c>
      <c r="E20" s="23">
        <v>19059</v>
      </c>
      <c r="F20" s="23">
        <v>14630</v>
      </c>
      <c r="G20" s="24">
        <v>29190</v>
      </c>
      <c r="H20" s="24">
        <v>18573</v>
      </c>
      <c r="I20" s="24">
        <v>37155</v>
      </c>
      <c r="J20" s="23">
        <v>16219</v>
      </c>
    </row>
    <row r="21" spans="1:10" ht="13.5">
      <c r="A21" s="2" t="s">
        <v>62</v>
      </c>
      <c r="B21" s="23">
        <v>-76101</v>
      </c>
      <c r="C21" s="23">
        <v>-68870</v>
      </c>
      <c r="D21" s="23">
        <v>-55474</v>
      </c>
      <c r="E21" s="23">
        <v>-58076</v>
      </c>
      <c r="F21" s="23">
        <v>-52474</v>
      </c>
      <c r="G21" s="24">
        <v>-46297</v>
      </c>
      <c r="H21" s="24">
        <v>-34579</v>
      </c>
      <c r="I21" s="24">
        <v>-49251</v>
      </c>
      <c r="J21" s="23">
        <v>-44427</v>
      </c>
    </row>
    <row r="22" spans="1:10" ht="13.5">
      <c r="A22" s="2" t="s">
        <v>63</v>
      </c>
      <c r="B22" s="23">
        <v>8580064</v>
      </c>
      <c r="C22" s="23">
        <v>7520830</v>
      </c>
      <c r="D22" s="23">
        <v>6602428</v>
      </c>
      <c r="E22" s="23">
        <v>5688724</v>
      </c>
      <c r="F22" s="23">
        <v>7194821</v>
      </c>
      <c r="G22" s="24">
        <v>6041112</v>
      </c>
      <c r="H22" s="24">
        <v>7541418</v>
      </c>
      <c r="I22" s="24">
        <v>6774933</v>
      </c>
      <c r="J22" s="23">
        <v>7828801</v>
      </c>
    </row>
    <row r="23" spans="1:10" ht="13.5">
      <c r="A23" s="3" t="s">
        <v>64</v>
      </c>
      <c r="B23" s="23">
        <v>412025</v>
      </c>
      <c r="C23" s="23">
        <v>431932</v>
      </c>
      <c r="D23" s="23">
        <v>417364</v>
      </c>
      <c r="E23" s="23">
        <v>277741</v>
      </c>
      <c r="F23" s="23">
        <v>196610</v>
      </c>
      <c r="G23" s="24">
        <v>252131</v>
      </c>
      <c r="H23" s="24">
        <v>247944</v>
      </c>
      <c r="I23" s="24">
        <v>239041</v>
      </c>
      <c r="J23" s="23">
        <v>218065</v>
      </c>
    </row>
    <row r="24" spans="1:10" ht="13.5">
      <c r="A24" s="4" t="s">
        <v>65</v>
      </c>
      <c r="B24" s="23">
        <v>-246224</v>
      </c>
      <c r="C24" s="23">
        <v>-247204</v>
      </c>
      <c r="D24" s="23">
        <v>-217065</v>
      </c>
      <c r="E24" s="23">
        <v>-139562</v>
      </c>
      <c r="F24" s="23">
        <v>-117490</v>
      </c>
      <c r="G24" s="24">
        <v>-141472</v>
      </c>
      <c r="H24" s="24">
        <v>-135526</v>
      </c>
      <c r="I24" s="24">
        <v>-129499</v>
      </c>
      <c r="J24" s="23">
        <v>-124432</v>
      </c>
    </row>
    <row r="25" spans="1:10" ht="13.5">
      <c r="A25" s="4" t="s">
        <v>66</v>
      </c>
      <c r="B25" s="23">
        <v>165801</v>
      </c>
      <c r="C25" s="23">
        <v>184727</v>
      </c>
      <c r="D25" s="23">
        <v>200298</v>
      </c>
      <c r="E25" s="23">
        <v>138178</v>
      </c>
      <c r="F25" s="23">
        <v>79119</v>
      </c>
      <c r="G25" s="24">
        <v>110658</v>
      </c>
      <c r="H25" s="24">
        <v>112417</v>
      </c>
      <c r="I25" s="24">
        <v>109542</v>
      </c>
      <c r="J25" s="23">
        <v>93632</v>
      </c>
    </row>
    <row r="26" spans="1:10" ht="13.5">
      <c r="A26" s="3" t="s">
        <v>67</v>
      </c>
      <c r="B26" s="23">
        <v>177048</v>
      </c>
      <c r="C26" s="23">
        <v>169919</v>
      </c>
      <c r="D26" s="23">
        <v>155063</v>
      </c>
      <c r="E26" s="23">
        <v>152793</v>
      </c>
      <c r="F26" s="23">
        <v>147195</v>
      </c>
      <c r="G26" s="24">
        <v>151262</v>
      </c>
      <c r="H26" s="24">
        <v>146495</v>
      </c>
      <c r="I26" s="24">
        <v>143033</v>
      </c>
      <c r="J26" s="23">
        <v>139094</v>
      </c>
    </row>
    <row r="27" spans="1:10" ht="13.5">
      <c r="A27" s="4" t="s">
        <v>65</v>
      </c>
      <c r="B27" s="23">
        <v>-142015</v>
      </c>
      <c r="C27" s="23">
        <v>-134072</v>
      </c>
      <c r="D27" s="23">
        <v>-118155</v>
      </c>
      <c r="E27" s="23">
        <v>-102138</v>
      </c>
      <c r="F27" s="23">
        <v>-88942</v>
      </c>
      <c r="G27" s="24">
        <v>-84911</v>
      </c>
      <c r="H27" s="24">
        <v>-76675</v>
      </c>
      <c r="I27" s="24">
        <v>-68789</v>
      </c>
      <c r="J27" s="23">
        <v>-61291</v>
      </c>
    </row>
    <row r="28" spans="1:10" ht="13.5">
      <c r="A28" s="4" t="s">
        <v>68</v>
      </c>
      <c r="B28" s="23">
        <v>35033</v>
      </c>
      <c r="C28" s="23">
        <v>35846</v>
      </c>
      <c r="D28" s="23">
        <v>36908</v>
      </c>
      <c r="E28" s="23">
        <v>50654</v>
      </c>
      <c r="F28" s="23">
        <v>58252</v>
      </c>
      <c r="G28" s="24">
        <v>66351</v>
      </c>
      <c r="H28" s="24">
        <v>69819</v>
      </c>
      <c r="I28" s="24">
        <v>74243</v>
      </c>
      <c r="J28" s="23">
        <v>77803</v>
      </c>
    </row>
    <row r="29" spans="1:10" ht="13.5">
      <c r="A29" s="3" t="s">
        <v>69</v>
      </c>
      <c r="B29" s="23">
        <v>540</v>
      </c>
      <c r="C29" s="23">
        <v>18486</v>
      </c>
      <c r="D29" s="23">
        <v>18486</v>
      </c>
      <c r="E29" s="23">
        <v>18486</v>
      </c>
      <c r="F29" s="23">
        <v>18486</v>
      </c>
      <c r="G29" s="24">
        <v>18486</v>
      </c>
      <c r="H29" s="24">
        <v>18486</v>
      </c>
      <c r="I29" s="24">
        <v>18486</v>
      </c>
      <c r="J29" s="23">
        <v>18486</v>
      </c>
    </row>
    <row r="30" spans="1:10" ht="13.5">
      <c r="A30" s="3" t="s">
        <v>70</v>
      </c>
      <c r="B30" s="23">
        <v>201374</v>
      </c>
      <c r="C30" s="23">
        <v>239060</v>
      </c>
      <c r="D30" s="23">
        <v>255692</v>
      </c>
      <c r="E30" s="23">
        <v>207319</v>
      </c>
      <c r="F30" s="23">
        <v>155858</v>
      </c>
      <c r="G30" s="24">
        <v>195496</v>
      </c>
      <c r="H30" s="24">
        <v>200723</v>
      </c>
      <c r="I30" s="24">
        <v>202272</v>
      </c>
      <c r="J30" s="23">
        <v>189922</v>
      </c>
    </row>
    <row r="31" spans="1:10" ht="13.5">
      <c r="A31" s="3" t="s">
        <v>71</v>
      </c>
      <c r="B31" s="23">
        <v>172559</v>
      </c>
      <c r="C31" s="23">
        <v>186700</v>
      </c>
      <c r="D31" s="23">
        <v>183268</v>
      </c>
      <c r="E31" s="23">
        <v>266889</v>
      </c>
      <c r="F31" s="23">
        <v>185887</v>
      </c>
      <c r="G31" s="24">
        <v>199322</v>
      </c>
      <c r="H31" s="24">
        <v>213241</v>
      </c>
      <c r="I31" s="24">
        <v>223384</v>
      </c>
      <c r="J31" s="23">
        <v>71163</v>
      </c>
    </row>
    <row r="32" spans="1:10" ht="13.5">
      <c r="A32" s="3" t="s">
        <v>72</v>
      </c>
      <c r="B32" s="23">
        <v>18529</v>
      </c>
      <c r="C32" s="23">
        <v>18780</v>
      </c>
      <c r="D32" s="23">
        <v>18925</v>
      </c>
      <c r="E32" s="23">
        <v>18925</v>
      </c>
      <c r="F32" s="23">
        <v>18197</v>
      </c>
      <c r="G32" s="24">
        <v>18197</v>
      </c>
      <c r="H32" s="24">
        <v>18270</v>
      </c>
      <c r="I32" s="24">
        <v>18270</v>
      </c>
      <c r="J32" s="23">
        <v>18197</v>
      </c>
    </row>
    <row r="33" spans="1:10" ht="13.5">
      <c r="A33" s="3" t="s">
        <v>73</v>
      </c>
      <c r="B33" s="23">
        <v>191089</v>
      </c>
      <c r="C33" s="23">
        <v>205480</v>
      </c>
      <c r="D33" s="23">
        <v>202194</v>
      </c>
      <c r="E33" s="23">
        <v>285815</v>
      </c>
      <c r="F33" s="23">
        <v>311364</v>
      </c>
      <c r="G33" s="24">
        <v>324800</v>
      </c>
      <c r="H33" s="24">
        <v>331831</v>
      </c>
      <c r="I33" s="24">
        <v>258455</v>
      </c>
      <c r="J33" s="23">
        <v>268090</v>
      </c>
    </row>
    <row r="34" spans="1:10" ht="13.5">
      <c r="A34" s="3" t="s">
        <v>74</v>
      </c>
      <c r="B34" s="23">
        <v>3291478</v>
      </c>
      <c r="C34" s="23">
        <v>2950652</v>
      </c>
      <c r="D34" s="23">
        <v>2936488</v>
      </c>
      <c r="E34" s="23">
        <v>2882620</v>
      </c>
      <c r="F34" s="23">
        <v>2948535</v>
      </c>
      <c r="G34" s="24">
        <v>2446324</v>
      </c>
      <c r="H34" s="24">
        <v>2070419</v>
      </c>
      <c r="I34" s="24">
        <v>2013587</v>
      </c>
      <c r="J34" s="23">
        <v>1868429</v>
      </c>
    </row>
    <row r="35" spans="1:10" ht="13.5">
      <c r="A35" s="3" t="s">
        <v>75</v>
      </c>
      <c r="B35" s="23">
        <v>861644</v>
      </c>
      <c r="C35" s="23">
        <v>861644</v>
      </c>
      <c r="D35" s="23">
        <v>595880</v>
      </c>
      <c r="E35" s="23">
        <v>420178</v>
      </c>
      <c r="F35" s="23">
        <v>43328</v>
      </c>
      <c r="G35" s="24">
        <v>43328</v>
      </c>
      <c r="H35" s="24">
        <v>43328</v>
      </c>
      <c r="I35" s="24">
        <v>43328</v>
      </c>
      <c r="J35" s="23">
        <v>43328</v>
      </c>
    </row>
    <row r="36" spans="1:10" ht="13.5">
      <c r="A36" s="3" t="s">
        <v>76</v>
      </c>
      <c r="B36" s="23">
        <v>646840</v>
      </c>
      <c r="C36" s="23">
        <v>422236</v>
      </c>
      <c r="D36" s="23">
        <v>513283</v>
      </c>
      <c r="E36" s="23">
        <v>387000</v>
      </c>
      <c r="F36" s="23"/>
      <c r="G36" s="24"/>
      <c r="H36" s="24"/>
      <c r="I36" s="24"/>
      <c r="J36" s="23"/>
    </row>
    <row r="37" spans="1:10" ht="13.5">
      <c r="A37" s="3" t="s">
        <v>77</v>
      </c>
      <c r="B37" s="23">
        <v>10993</v>
      </c>
      <c r="C37" s="23">
        <v>80851</v>
      </c>
      <c r="D37" s="23">
        <v>94078</v>
      </c>
      <c r="E37" s="23">
        <v>9941</v>
      </c>
      <c r="F37" s="23">
        <v>11381</v>
      </c>
      <c r="G37" s="24">
        <v>12490</v>
      </c>
      <c r="H37" s="24">
        <v>13170</v>
      </c>
      <c r="I37" s="24">
        <v>8507</v>
      </c>
      <c r="J37" s="23">
        <v>7859</v>
      </c>
    </row>
    <row r="38" spans="1:10" ht="13.5">
      <c r="A38" s="3" t="s">
        <v>59</v>
      </c>
      <c r="B38" s="23">
        <v>203866</v>
      </c>
      <c r="C38" s="23">
        <v>303472</v>
      </c>
      <c r="D38" s="23">
        <v>427506</v>
      </c>
      <c r="E38" s="23">
        <v>451526</v>
      </c>
      <c r="F38" s="23">
        <v>464585</v>
      </c>
      <c r="G38" s="24">
        <v>571221</v>
      </c>
      <c r="H38" s="24">
        <v>640853</v>
      </c>
      <c r="I38" s="24">
        <v>662643</v>
      </c>
      <c r="J38" s="23">
        <v>433635</v>
      </c>
    </row>
    <row r="39" spans="1:10" ht="13.5">
      <c r="A39" s="3" t="s">
        <v>78</v>
      </c>
      <c r="B39" s="23">
        <v>460456</v>
      </c>
      <c r="C39" s="23">
        <v>451978</v>
      </c>
      <c r="D39" s="23">
        <v>457655</v>
      </c>
      <c r="E39" s="23">
        <v>437877</v>
      </c>
      <c r="F39" s="23">
        <v>465873</v>
      </c>
      <c r="G39" s="24">
        <v>466136</v>
      </c>
      <c r="H39" s="24">
        <v>471704</v>
      </c>
      <c r="I39" s="24">
        <v>465791</v>
      </c>
      <c r="J39" s="23">
        <v>445081</v>
      </c>
    </row>
    <row r="40" spans="1:10" ht="13.5">
      <c r="A40" s="3" t="s">
        <v>79</v>
      </c>
      <c r="B40" s="23">
        <v>967332</v>
      </c>
      <c r="C40" s="23">
        <v>965822</v>
      </c>
      <c r="D40" s="23">
        <v>854737</v>
      </c>
      <c r="E40" s="23">
        <v>854187</v>
      </c>
      <c r="F40" s="23">
        <v>851327</v>
      </c>
      <c r="G40" s="24">
        <v>851327</v>
      </c>
      <c r="H40" s="24">
        <v>851327</v>
      </c>
      <c r="I40" s="24">
        <v>851327</v>
      </c>
      <c r="J40" s="23">
        <v>851327</v>
      </c>
    </row>
    <row r="41" spans="1:10" ht="13.5">
      <c r="A41" s="4" t="s">
        <v>65</v>
      </c>
      <c r="B41" s="23">
        <v>-181552</v>
      </c>
      <c r="C41" s="23">
        <v>-155336</v>
      </c>
      <c r="D41" s="23">
        <v>-137636</v>
      </c>
      <c r="E41" s="23">
        <v>-123842</v>
      </c>
      <c r="F41" s="23">
        <v>-109458</v>
      </c>
      <c r="G41" s="24">
        <v>-105658</v>
      </c>
      <c r="H41" s="24">
        <v>-101858</v>
      </c>
      <c r="I41" s="24">
        <v>-98058</v>
      </c>
      <c r="J41" s="23">
        <v>-94258</v>
      </c>
    </row>
    <row r="42" spans="1:10" ht="13.5">
      <c r="A42" s="4" t="s">
        <v>80</v>
      </c>
      <c r="B42" s="23">
        <v>785779</v>
      </c>
      <c r="C42" s="23">
        <v>810485</v>
      </c>
      <c r="D42" s="23">
        <v>717100</v>
      </c>
      <c r="E42" s="23">
        <v>730345</v>
      </c>
      <c r="F42" s="23">
        <v>741868</v>
      </c>
      <c r="G42" s="24">
        <v>745668</v>
      </c>
      <c r="H42" s="24">
        <v>749468</v>
      </c>
      <c r="I42" s="24">
        <v>753268</v>
      </c>
      <c r="J42" s="23">
        <v>757068</v>
      </c>
    </row>
    <row r="43" spans="1:10" ht="13.5">
      <c r="A43" s="3" t="s">
        <v>81</v>
      </c>
      <c r="B43" s="23">
        <v>600000</v>
      </c>
      <c r="C43" s="23">
        <v>464000</v>
      </c>
      <c r="D43" s="23">
        <v>540000</v>
      </c>
      <c r="E43" s="23">
        <v>416000</v>
      </c>
      <c r="F43" s="23">
        <v>300000</v>
      </c>
      <c r="G43" s="24">
        <v>382000</v>
      </c>
      <c r="H43" s="24">
        <v>376000</v>
      </c>
      <c r="I43" s="24">
        <v>370000</v>
      </c>
      <c r="J43" s="23">
        <v>364000</v>
      </c>
    </row>
    <row r="44" spans="1:10" ht="13.5">
      <c r="A44" s="3" t="s">
        <v>61</v>
      </c>
      <c r="B44" s="23">
        <v>38868</v>
      </c>
      <c r="C44" s="23">
        <v>38476</v>
      </c>
      <c r="D44" s="23">
        <v>38683</v>
      </c>
      <c r="E44" s="23">
        <v>38476</v>
      </c>
      <c r="F44" s="23"/>
      <c r="G44" s="24"/>
      <c r="H44" s="24"/>
      <c r="I44" s="24"/>
      <c r="J44" s="23"/>
    </row>
    <row r="45" spans="1:10" ht="13.5">
      <c r="A45" s="3" t="s">
        <v>82</v>
      </c>
      <c r="B45" s="23">
        <v>6899927</v>
      </c>
      <c r="C45" s="23">
        <v>6383798</v>
      </c>
      <c r="D45" s="23">
        <v>6320676</v>
      </c>
      <c r="E45" s="23">
        <v>5773965</v>
      </c>
      <c r="F45" s="23">
        <v>4975592</v>
      </c>
      <c r="G45" s="24">
        <v>4667189</v>
      </c>
      <c r="H45" s="24">
        <v>4364964</v>
      </c>
      <c r="I45" s="24">
        <v>4317145</v>
      </c>
      <c r="J45" s="23">
        <v>3919422</v>
      </c>
    </row>
    <row r="46" spans="1:10" ht="13.5">
      <c r="A46" s="2" t="s">
        <v>83</v>
      </c>
      <c r="B46" s="23">
        <v>7292391</v>
      </c>
      <c r="C46" s="23">
        <v>6828338</v>
      </c>
      <c r="D46" s="23">
        <v>6778562</v>
      </c>
      <c r="E46" s="23">
        <v>6267100</v>
      </c>
      <c r="F46" s="23">
        <v>5442815</v>
      </c>
      <c r="G46" s="24">
        <v>5187486</v>
      </c>
      <c r="H46" s="24">
        <v>4897519</v>
      </c>
      <c r="I46" s="24">
        <v>4777873</v>
      </c>
      <c r="J46" s="23">
        <v>4377434</v>
      </c>
    </row>
    <row r="47" spans="1:10" ht="14.25" thickBot="1">
      <c r="A47" s="5" t="s">
        <v>84</v>
      </c>
      <c r="B47" s="25">
        <v>15872455</v>
      </c>
      <c r="C47" s="25">
        <v>14349168</v>
      </c>
      <c r="D47" s="25">
        <v>13380991</v>
      </c>
      <c r="E47" s="25">
        <v>11955824</v>
      </c>
      <c r="F47" s="25">
        <v>12637637</v>
      </c>
      <c r="G47" s="26">
        <v>11228599</v>
      </c>
      <c r="H47" s="26">
        <v>12438937</v>
      </c>
      <c r="I47" s="26">
        <v>11552807</v>
      </c>
      <c r="J47" s="25">
        <v>12206236</v>
      </c>
    </row>
    <row r="48" spans="1:10" ht="14.25" thickTop="1">
      <c r="A48" s="2" t="s">
        <v>85</v>
      </c>
      <c r="B48" s="23">
        <v>103842</v>
      </c>
      <c r="C48" s="23">
        <v>106579</v>
      </c>
      <c r="D48" s="23">
        <v>86843</v>
      </c>
      <c r="E48" s="23">
        <v>70562</v>
      </c>
      <c r="F48" s="23">
        <v>70228</v>
      </c>
      <c r="G48" s="24">
        <v>107484</v>
      </c>
      <c r="H48" s="24">
        <v>246349</v>
      </c>
      <c r="I48" s="24">
        <v>109383</v>
      </c>
      <c r="J48" s="23">
        <v>81853</v>
      </c>
    </row>
    <row r="49" spans="1:10" ht="13.5">
      <c r="A49" s="2" t="s">
        <v>86</v>
      </c>
      <c r="B49" s="23">
        <v>1600000</v>
      </c>
      <c r="C49" s="23"/>
      <c r="D49" s="23"/>
      <c r="E49" s="23"/>
      <c r="F49" s="23">
        <v>425600</v>
      </c>
      <c r="G49" s="24">
        <v>566400</v>
      </c>
      <c r="H49" s="24">
        <v>566400</v>
      </c>
      <c r="I49" s="24">
        <v>566400</v>
      </c>
      <c r="J49" s="23">
        <v>566400</v>
      </c>
    </row>
    <row r="50" spans="1:10" ht="13.5">
      <c r="A50" s="2" t="s">
        <v>87</v>
      </c>
      <c r="B50" s="23">
        <v>46126</v>
      </c>
      <c r="C50" s="23">
        <v>37844</v>
      </c>
      <c r="D50" s="23">
        <v>8923</v>
      </c>
      <c r="E50" s="23">
        <v>9684</v>
      </c>
      <c r="F50" s="23">
        <v>230781</v>
      </c>
      <c r="G50" s="24">
        <v>7987</v>
      </c>
      <c r="H50" s="24">
        <v>38946</v>
      </c>
      <c r="I50" s="24">
        <v>57564</v>
      </c>
      <c r="J50" s="23">
        <v>317458</v>
      </c>
    </row>
    <row r="51" spans="1:10" ht="13.5">
      <c r="A51" s="2" t="s">
        <v>88</v>
      </c>
      <c r="B51" s="23">
        <v>537585</v>
      </c>
      <c r="C51" s="23">
        <v>453425</v>
      </c>
      <c r="D51" s="23">
        <v>572939</v>
      </c>
      <c r="E51" s="23">
        <v>475780</v>
      </c>
      <c r="F51" s="23">
        <v>359052</v>
      </c>
      <c r="G51" s="24">
        <v>293602</v>
      </c>
      <c r="H51" s="24">
        <v>570322</v>
      </c>
      <c r="I51" s="24">
        <v>333627</v>
      </c>
      <c r="J51" s="23">
        <v>431410</v>
      </c>
    </row>
    <row r="52" spans="1:10" ht="13.5">
      <c r="A52" s="2" t="s">
        <v>89</v>
      </c>
      <c r="B52" s="23">
        <v>650000</v>
      </c>
      <c r="C52" s="23">
        <v>904946</v>
      </c>
      <c r="D52" s="23">
        <v>582500</v>
      </c>
      <c r="E52" s="23">
        <v>510500</v>
      </c>
      <c r="F52" s="23">
        <v>592416</v>
      </c>
      <c r="G52" s="24">
        <v>79916</v>
      </c>
      <c r="H52" s="24">
        <v>656000</v>
      </c>
      <c r="I52" s="24">
        <v>282800</v>
      </c>
      <c r="J52" s="23">
        <v>511000</v>
      </c>
    </row>
    <row r="53" spans="1:10" ht="13.5">
      <c r="A53" s="2" t="s">
        <v>90</v>
      </c>
      <c r="B53" s="23">
        <v>71642</v>
      </c>
      <c r="C53" s="23">
        <v>81149</v>
      </c>
      <c r="D53" s="23">
        <v>93466</v>
      </c>
      <c r="E53" s="23">
        <v>80176</v>
      </c>
      <c r="F53" s="23">
        <v>66961</v>
      </c>
      <c r="G53" s="24">
        <v>29926</v>
      </c>
      <c r="H53" s="24">
        <v>61430</v>
      </c>
      <c r="I53" s="24">
        <v>72727</v>
      </c>
      <c r="J53" s="23">
        <v>82593</v>
      </c>
    </row>
    <row r="54" spans="1:10" ht="13.5">
      <c r="A54" s="2" t="s">
        <v>91</v>
      </c>
      <c r="B54" s="23">
        <v>87376</v>
      </c>
      <c r="C54" s="23">
        <v>111157</v>
      </c>
      <c r="D54" s="23">
        <v>89672</v>
      </c>
      <c r="E54" s="23">
        <v>78840</v>
      </c>
      <c r="F54" s="23">
        <v>76904</v>
      </c>
      <c r="G54" s="24">
        <v>62795</v>
      </c>
      <c r="H54" s="24">
        <v>49249</v>
      </c>
      <c r="I54" s="24">
        <v>51574</v>
      </c>
      <c r="J54" s="23">
        <v>64236</v>
      </c>
    </row>
    <row r="55" spans="1:10" ht="13.5">
      <c r="A55" s="2" t="s">
        <v>92</v>
      </c>
      <c r="B55" s="23">
        <v>190135</v>
      </c>
      <c r="C55" s="23">
        <v>143210</v>
      </c>
      <c r="D55" s="23">
        <v>141115</v>
      </c>
      <c r="E55" s="23">
        <v>127237</v>
      </c>
      <c r="F55" s="23">
        <v>126742</v>
      </c>
      <c r="G55" s="24">
        <v>146210</v>
      </c>
      <c r="H55" s="24">
        <v>141645</v>
      </c>
      <c r="I55" s="24">
        <v>195920</v>
      </c>
      <c r="J55" s="23">
        <v>112841</v>
      </c>
    </row>
    <row r="56" spans="1:10" ht="13.5">
      <c r="A56" s="2" t="s">
        <v>93</v>
      </c>
      <c r="B56" s="23">
        <v>302569</v>
      </c>
      <c r="C56" s="23">
        <v>297336</v>
      </c>
      <c r="D56" s="23">
        <v>293564</v>
      </c>
      <c r="E56" s="23">
        <v>273305</v>
      </c>
      <c r="F56" s="23">
        <v>204289</v>
      </c>
      <c r="G56" s="24">
        <v>296120</v>
      </c>
      <c r="H56" s="24">
        <v>191068</v>
      </c>
      <c r="I56" s="24">
        <v>277211</v>
      </c>
      <c r="J56" s="23">
        <v>180174</v>
      </c>
    </row>
    <row r="57" spans="1:10" ht="13.5">
      <c r="A57" s="2" t="s">
        <v>61</v>
      </c>
      <c r="B57" s="23">
        <v>11065</v>
      </c>
      <c r="C57" s="23">
        <v>13851</v>
      </c>
      <c r="D57" s="23">
        <v>12700</v>
      </c>
      <c r="E57" s="23">
        <v>12621</v>
      </c>
      <c r="F57" s="23">
        <v>11262</v>
      </c>
      <c r="G57" s="24">
        <v>17447</v>
      </c>
      <c r="H57" s="24">
        <v>7402</v>
      </c>
      <c r="I57" s="24">
        <v>97265</v>
      </c>
      <c r="J57" s="23">
        <v>11412</v>
      </c>
    </row>
    <row r="58" spans="1:10" ht="13.5">
      <c r="A58" s="2" t="s">
        <v>94</v>
      </c>
      <c r="B58" s="23">
        <v>3600344</v>
      </c>
      <c r="C58" s="23">
        <v>2149502</v>
      </c>
      <c r="D58" s="23">
        <v>2381726</v>
      </c>
      <c r="E58" s="23">
        <v>3138709</v>
      </c>
      <c r="F58" s="23">
        <v>2164239</v>
      </c>
      <c r="G58" s="24">
        <v>1607891</v>
      </c>
      <c r="H58" s="24">
        <v>2528816</v>
      </c>
      <c r="I58" s="24">
        <v>2044474</v>
      </c>
      <c r="J58" s="23">
        <v>2359380</v>
      </c>
    </row>
    <row r="59" spans="1:10" ht="13.5">
      <c r="A59" s="2" t="s">
        <v>95</v>
      </c>
      <c r="B59" s="23"/>
      <c r="C59" s="23">
        <v>1600000</v>
      </c>
      <c r="D59" s="23">
        <v>1600000</v>
      </c>
      <c r="E59" s="23">
        <v>1000000</v>
      </c>
      <c r="F59" s="23"/>
      <c r="G59" s="24">
        <v>800</v>
      </c>
      <c r="H59" s="24">
        <v>142400</v>
      </c>
      <c r="I59" s="24">
        <v>284000</v>
      </c>
      <c r="J59" s="23">
        <v>425600</v>
      </c>
    </row>
    <row r="60" spans="1:10" ht="13.5">
      <c r="A60" s="2" t="s">
        <v>96</v>
      </c>
      <c r="B60" s="23">
        <v>178637</v>
      </c>
      <c r="C60" s="23">
        <v>190500</v>
      </c>
      <c r="D60" s="23">
        <v>208966</v>
      </c>
      <c r="E60" s="23">
        <v>220049</v>
      </c>
      <c r="F60" s="23">
        <v>228533</v>
      </c>
      <c r="G60" s="24"/>
      <c r="H60" s="24"/>
      <c r="I60" s="24"/>
      <c r="J60" s="23"/>
    </row>
    <row r="61" spans="1:10" ht="13.5">
      <c r="A61" s="2" t="s">
        <v>97</v>
      </c>
      <c r="B61" s="23">
        <v>161650</v>
      </c>
      <c r="C61" s="23">
        <v>161650</v>
      </c>
      <c r="D61" s="23">
        <v>161650</v>
      </c>
      <c r="E61" s="23">
        <v>166320</v>
      </c>
      <c r="F61" s="23"/>
      <c r="G61" s="24"/>
      <c r="H61" s="24"/>
      <c r="I61" s="24"/>
      <c r="J61" s="23"/>
    </row>
    <row r="62" spans="1:10" ht="13.5">
      <c r="A62" s="2" t="s">
        <v>98</v>
      </c>
      <c r="B62" s="23">
        <v>127263</v>
      </c>
      <c r="C62" s="23">
        <v>128064</v>
      </c>
      <c r="D62" s="23">
        <v>129738</v>
      </c>
      <c r="E62" s="23"/>
      <c r="F62" s="23"/>
      <c r="G62" s="24"/>
      <c r="H62" s="24"/>
      <c r="I62" s="24"/>
      <c r="J62" s="23"/>
    </row>
    <row r="63" spans="1:10" ht="13.5">
      <c r="A63" s="2" t="s">
        <v>99</v>
      </c>
      <c r="B63" s="23">
        <v>50637</v>
      </c>
      <c r="C63" s="23">
        <v>51512</v>
      </c>
      <c r="D63" s="23">
        <v>51212</v>
      </c>
      <c r="E63" s="23">
        <v>65814</v>
      </c>
      <c r="F63" s="23">
        <v>55774</v>
      </c>
      <c r="G63" s="24">
        <v>55774</v>
      </c>
      <c r="H63" s="24">
        <v>61511</v>
      </c>
      <c r="I63" s="24">
        <v>61511</v>
      </c>
      <c r="J63" s="23">
        <v>58286</v>
      </c>
    </row>
    <row r="64" spans="1:10" ht="13.5">
      <c r="A64" s="2" t="s">
        <v>100</v>
      </c>
      <c r="B64" s="23">
        <v>518188</v>
      </c>
      <c r="C64" s="23">
        <v>2131727</v>
      </c>
      <c r="D64" s="23">
        <v>2151568</v>
      </c>
      <c r="E64" s="23">
        <v>1452183</v>
      </c>
      <c r="F64" s="23">
        <v>447198</v>
      </c>
      <c r="G64" s="24">
        <v>555137</v>
      </c>
      <c r="H64" s="24">
        <v>689657</v>
      </c>
      <c r="I64" s="24">
        <v>828639</v>
      </c>
      <c r="J64" s="23">
        <v>953002</v>
      </c>
    </row>
    <row r="65" spans="1:10" ht="14.25" thickBot="1">
      <c r="A65" s="5" t="s">
        <v>101</v>
      </c>
      <c r="B65" s="25">
        <v>4118533</v>
      </c>
      <c r="C65" s="25">
        <v>4281229</v>
      </c>
      <c r="D65" s="25">
        <v>4533294</v>
      </c>
      <c r="E65" s="25">
        <v>4590893</v>
      </c>
      <c r="F65" s="25">
        <v>2611437</v>
      </c>
      <c r="G65" s="26">
        <v>2163029</v>
      </c>
      <c r="H65" s="26">
        <v>3218474</v>
      </c>
      <c r="I65" s="26">
        <v>2873114</v>
      </c>
      <c r="J65" s="25">
        <v>3312382</v>
      </c>
    </row>
    <row r="66" spans="1:10" ht="14.25" thickTop="1">
      <c r="A66" s="2" t="s">
        <v>102</v>
      </c>
      <c r="B66" s="23">
        <v>972512</v>
      </c>
      <c r="C66" s="23">
        <v>966600</v>
      </c>
      <c r="D66" s="23">
        <v>965159</v>
      </c>
      <c r="E66" s="23">
        <v>965159</v>
      </c>
      <c r="F66" s="23">
        <v>964322</v>
      </c>
      <c r="G66" s="24">
        <v>964322</v>
      </c>
      <c r="H66" s="24">
        <v>964322</v>
      </c>
      <c r="I66" s="24">
        <v>964322</v>
      </c>
      <c r="J66" s="23">
        <v>960578</v>
      </c>
    </row>
    <row r="67" spans="1:10" ht="13.5">
      <c r="A67" s="3" t="s">
        <v>103</v>
      </c>
      <c r="B67" s="23">
        <v>915503</v>
      </c>
      <c r="C67" s="23">
        <v>909591</v>
      </c>
      <c r="D67" s="23">
        <v>908150</v>
      </c>
      <c r="E67" s="23">
        <v>908150</v>
      </c>
      <c r="F67" s="23">
        <v>907316</v>
      </c>
      <c r="G67" s="24"/>
      <c r="H67" s="24"/>
      <c r="I67" s="24"/>
      <c r="J67" s="23">
        <v>903596</v>
      </c>
    </row>
    <row r="68" spans="1:10" ht="13.5">
      <c r="A68" s="3" t="s">
        <v>104</v>
      </c>
      <c r="B68" s="23">
        <v>915503</v>
      </c>
      <c r="C68" s="23">
        <v>909591</v>
      </c>
      <c r="D68" s="23">
        <v>908150</v>
      </c>
      <c r="E68" s="23">
        <v>1277683</v>
      </c>
      <c r="F68" s="23">
        <v>1276849</v>
      </c>
      <c r="G68" s="24">
        <v>1276849</v>
      </c>
      <c r="H68" s="24">
        <v>1276849</v>
      </c>
      <c r="I68" s="24">
        <v>1276849</v>
      </c>
      <c r="J68" s="23">
        <v>903596</v>
      </c>
    </row>
    <row r="69" spans="1:10" ht="13.5">
      <c r="A69" s="3" t="s">
        <v>105</v>
      </c>
      <c r="B69" s="23">
        <v>54482</v>
      </c>
      <c r="C69" s="23">
        <v>54482</v>
      </c>
      <c r="D69" s="23">
        <v>54482</v>
      </c>
      <c r="E69" s="23">
        <v>54482</v>
      </c>
      <c r="F69" s="23">
        <v>54482</v>
      </c>
      <c r="G69" s="24"/>
      <c r="H69" s="24"/>
      <c r="I69" s="24"/>
      <c r="J69" s="23">
        <v>54482</v>
      </c>
    </row>
    <row r="70" spans="1:10" ht="13.5">
      <c r="A70" s="4" t="s">
        <v>106</v>
      </c>
      <c r="B70" s="23">
        <v>7147000</v>
      </c>
      <c r="C70" s="23">
        <v>6147000</v>
      </c>
      <c r="D70" s="23">
        <v>5447000</v>
      </c>
      <c r="E70" s="23">
        <v>7547000</v>
      </c>
      <c r="F70" s="23">
        <v>6547000</v>
      </c>
      <c r="G70" s="24"/>
      <c r="H70" s="24"/>
      <c r="I70" s="24"/>
      <c r="J70" s="23">
        <v>5547000</v>
      </c>
    </row>
    <row r="71" spans="1:10" ht="13.5">
      <c r="A71" s="4" t="s">
        <v>107</v>
      </c>
      <c r="B71" s="23">
        <v>2718469</v>
      </c>
      <c r="C71" s="23">
        <v>2230038</v>
      </c>
      <c r="D71" s="23">
        <v>1784621</v>
      </c>
      <c r="E71" s="23">
        <v>2214593</v>
      </c>
      <c r="F71" s="23">
        <v>1887352</v>
      </c>
      <c r="G71" s="24"/>
      <c r="H71" s="24"/>
      <c r="I71" s="24"/>
      <c r="J71" s="23">
        <v>1817135</v>
      </c>
    </row>
    <row r="72" spans="1:10" ht="13.5">
      <c r="A72" s="3" t="s">
        <v>108</v>
      </c>
      <c r="B72" s="23">
        <v>9919951</v>
      </c>
      <c r="C72" s="23">
        <v>8431520</v>
      </c>
      <c r="D72" s="23">
        <v>7286103</v>
      </c>
      <c r="E72" s="23">
        <v>9816075</v>
      </c>
      <c r="F72" s="23">
        <v>8488834</v>
      </c>
      <c r="G72" s="24">
        <v>7635293</v>
      </c>
      <c r="H72" s="24">
        <v>7891620</v>
      </c>
      <c r="I72" s="24">
        <v>7311906</v>
      </c>
      <c r="J72" s="23">
        <v>7418617</v>
      </c>
    </row>
    <row r="73" spans="1:10" ht="13.5">
      <c r="A73" s="2" t="s">
        <v>109</v>
      </c>
      <c r="B73" s="23">
        <v>-143612</v>
      </c>
      <c r="C73" s="23">
        <v>-143612</v>
      </c>
      <c r="D73" s="23">
        <v>-143570</v>
      </c>
      <c r="E73" s="23">
        <v>-4545470</v>
      </c>
      <c r="F73" s="23">
        <v>-581113</v>
      </c>
      <c r="G73" s="24">
        <v>-581113</v>
      </c>
      <c r="H73" s="24">
        <v>-581104</v>
      </c>
      <c r="I73" s="24">
        <v>-581104</v>
      </c>
      <c r="J73" s="23">
        <v>-327467</v>
      </c>
    </row>
    <row r="74" spans="1:10" ht="13.5">
      <c r="A74" s="2" t="s">
        <v>110</v>
      </c>
      <c r="B74" s="23">
        <v>11664354</v>
      </c>
      <c r="C74" s="23">
        <v>10164099</v>
      </c>
      <c r="D74" s="23">
        <v>9015843</v>
      </c>
      <c r="E74" s="23">
        <v>7513448</v>
      </c>
      <c r="F74" s="23">
        <v>10148893</v>
      </c>
      <c r="G74" s="24">
        <v>9295351</v>
      </c>
      <c r="H74" s="24">
        <v>9551688</v>
      </c>
      <c r="I74" s="24">
        <v>8971974</v>
      </c>
      <c r="J74" s="23">
        <v>8955325</v>
      </c>
    </row>
    <row r="75" spans="1:10" ht="13.5">
      <c r="A75" s="2" t="s">
        <v>111</v>
      </c>
      <c r="B75" s="23">
        <v>89567</v>
      </c>
      <c r="C75" s="23">
        <v>-97966</v>
      </c>
      <c r="D75" s="23">
        <v>-171472</v>
      </c>
      <c r="E75" s="23">
        <v>-152852</v>
      </c>
      <c r="F75" s="23">
        <v>-126778</v>
      </c>
      <c r="G75" s="24">
        <v>-233675</v>
      </c>
      <c r="H75" s="24">
        <v>-334928</v>
      </c>
      <c r="I75" s="24">
        <v>-295682</v>
      </c>
      <c r="J75" s="23">
        <v>-64333</v>
      </c>
    </row>
    <row r="76" spans="1:10" ht="13.5">
      <c r="A76" s="2" t="s">
        <v>112</v>
      </c>
      <c r="B76" s="23">
        <v>89567</v>
      </c>
      <c r="C76" s="23">
        <v>-97966</v>
      </c>
      <c r="D76" s="23">
        <v>-171472</v>
      </c>
      <c r="E76" s="23">
        <v>-152852</v>
      </c>
      <c r="F76" s="23">
        <v>-126778</v>
      </c>
      <c r="G76" s="24">
        <v>-233675</v>
      </c>
      <c r="H76" s="24">
        <v>-334928</v>
      </c>
      <c r="I76" s="24">
        <v>-295682</v>
      </c>
      <c r="J76" s="23">
        <v>-64333</v>
      </c>
    </row>
    <row r="77" spans="1:10" ht="13.5">
      <c r="A77" s="6" t="s">
        <v>113</v>
      </c>
      <c r="B77" s="23"/>
      <c r="C77" s="23">
        <v>1805</v>
      </c>
      <c r="D77" s="23">
        <v>3326</v>
      </c>
      <c r="E77" s="23">
        <v>4335</v>
      </c>
      <c r="F77" s="23">
        <v>4085</v>
      </c>
      <c r="G77" s="24">
        <v>3894</v>
      </c>
      <c r="H77" s="24">
        <v>3703</v>
      </c>
      <c r="I77" s="24">
        <v>3401</v>
      </c>
      <c r="J77" s="23">
        <v>2861</v>
      </c>
    </row>
    <row r="78" spans="1:10" ht="13.5">
      <c r="A78" s="6" t="s">
        <v>114</v>
      </c>
      <c r="B78" s="23">
        <v>11753921</v>
      </c>
      <c r="C78" s="23">
        <v>10067938</v>
      </c>
      <c r="D78" s="23">
        <v>8847697</v>
      </c>
      <c r="E78" s="23">
        <v>7364931</v>
      </c>
      <c r="F78" s="23">
        <v>10026199</v>
      </c>
      <c r="G78" s="24">
        <v>9065570</v>
      </c>
      <c r="H78" s="24">
        <v>9220463</v>
      </c>
      <c r="I78" s="24">
        <v>8679692</v>
      </c>
      <c r="J78" s="23">
        <v>8893853</v>
      </c>
    </row>
    <row r="79" spans="1:10" ht="14.25" thickBot="1">
      <c r="A79" s="7" t="s">
        <v>115</v>
      </c>
      <c r="B79" s="23">
        <v>15872455</v>
      </c>
      <c r="C79" s="23">
        <v>14349168</v>
      </c>
      <c r="D79" s="23">
        <v>13380991</v>
      </c>
      <c r="E79" s="23">
        <v>11955824</v>
      </c>
      <c r="F79" s="23">
        <v>12637637</v>
      </c>
      <c r="G79" s="24">
        <v>11228599</v>
      </c>
      <c r="H79" s="24">
        <v>12438937</v>
      </c>
      <c r="I79" s="24">
        <v>11552807</v>
      </c>
      <c r="J79" s="23">
        <v>12206236</v>
      </c>
    </row>
    <row r="80" spans="1:10" ht="14.25" thickTop="1">
      <c r="A80" s="8"/>
      <c r="B80" s="27"/>
      <c r="C80" s="27"/>
      <c r="D80" s="27"/>
      <c r="E80" s="27"/>
      <c r="F80" s="27"/>
      <c r="G80" s="27"/>
      <c r="H80" s="27"/>
      <c r="I80" s="27"/>
      <c r="J80" s="27"/>
    </row>
    <row r="82" ht="13.5">
      <c r="A82" s="20" t="s">
        <v>120</v>
      </c>
    </row>
    <row r="83" ht="13.5">
      <c r="A83" s="20" t="s">
        <v>121</v>
      </c>
    </row>
  </sheetData>
  <mergeCells count="1">
    <mergeCell ref="B6:J6"/>
  </mergeCells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udam</dc:creator>
  <cp:keywords/>
  <dc:description/>
  <cp:lastModifiedBy>udam</cp:lastModifiedBy>
  <dcterms:created xsi:type="dcterms:W3CDTF">2014-07-11T01:51:54Z</dcterms:created>
  <dcterms:modified xsi:type="dcterms:W3CDTF">2014-07-11T01:52:04Z</dcterms:modified>
  <cp:category/>
  <cp:version/>
  <cp:contentType/>
  <cp:contentStatus/>
</cp:coreProperties>
</file>