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<sst xmlns="http://schemas.openxmlformats.org/spreadsheetml/2006/main" count="647" uniqueCount="224">
  <si>
    <t>法人税等の支払額</t>
  </si>
  <si>
    <t>営業活動によるキャッシュ・フロー</t>
  </si>
  <si>
    <t>有形固定資産の取得による支出</t>
  </si>
  <si>
    <t>有形固定資産の売却による収入</t>
  </si>
  <si>
    <t>無形固定資産の取得による支出</t>
  </si>
  <si>
    <t>有価証券の取得による支出</t>
  </si>
  <si>
    <t>投資有価証券の取得による支出</t>
  </si>
  <si>
    <t>投資有価証券の売却による収入</t>
  </si>
  <si>
    <t>差入敷金保証金の戻入による収入</t>
  </si>
  <si>
    <t>定期預金の預入による支出</t>
  </si>
  <si>
    <t>定期預金の払戻による収入</t>
  </si>
  <si>
    <t>投資活動によるキャッシュ・フロー</t>
  </si>
  <si>
    <t>短期借入れによる収入</t>
  </si>
  <si>
    <t>短期借入金の返済による支出</t>
  </si>
  <si>
    <t>長期借入れによる収入</t>
  </si>
  <si>
    <t>長期借入金の返済による支出</t>
  </si>
  <si>
    <t>株式の発行による収入</t>
  </si>
  <si>
    <t>株式の発行による支出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</si>
  <si>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</si>
  <si>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</si>
  <si>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</si>
  <si>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</si>
  <si>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</si>
  <si>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</si>
  <si>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固定資産売却益</t>
  </si>
  <si>
    <t>負ののれん発生益</t>
  </si>
  <si>
    <t>特別利益</t>
  </si>
  <si>
    <t>関係会社株式売却損</t>
  </si>
  <si>
    <t>持分変動損失</t>
  </si>
  <si>
    <t>過年度法人税等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</si>
  <si>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</si>
  <si>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</si>
  <si>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</si>
  <si>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</si>
  <si>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</si>
  <si>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</si>
  <si>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</si>
  <si>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</si>
  <si>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</si>
  <si>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</si>
  <si>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2013/10/30</t>
  </si>
  <si>
    <t>通期</t>
  </si>
  <si>
    <t>2013/07/31</t>
  </si>
  <si>
    <t>2012/07/31</t>
  </si>
  <si>
    <t>2012/10/24</t>
  </si>
  <si>
    <t>2011/07/31</t>
  </si>
  <si>
    <t>2011/10/26</t>
  </si>
  <si>
    <t>2010/07/31</t>
  </si>
  <si>
    <t>2010/10/27</t>
  </si>
  <si>
    <t>2009/07/31</t>
  </si>
  <si>
    <t>2009/10/28</t>
  </si>
  <si>
    <t>2008/07/31</t>
  </si>
  <si>
    <t>現金及び預金</t>
  </si>
  <si>
    <t>千円</t>
  </si>
  <si>
    <t>売掛金</t>
  </si>
  <si>
    <t>商品</t>
  </si>
  <si>
    <t>仕掛品</t>
  </si>
  <si>
    <t>その他のたな卸資産</t>
  </si>
  <si>
    <t>前払費用</t>
  </si>
  <si>
    <t>その他</t>
  </si>
  <si>
    <t>貸倒引当金</t>
  </si>
  <si>
    <t>流動資産</t>
  </si>
  <si>
    <t>建物</t>
  </si>
  <si>
    <t>減価償却累計額</t>
  </si>
  <si>
    <t>建物（純額）</t>
  </si>
  <si>
    <t>車両運搬具</t>
  </si>
  <si>
    <t>車両運搬具（純額）</t>
  </si>
  <si>
    <t>工具、器具及び備品</t>
  </si>
  <si>
    <t>工具、器具及び備品（純額）</t>
  </si>
  <si>
    <t>有形固定資産</t>
  </si>
  <si>
    <t>商標権</t>
  </si>
  <si>
    <t>ソフトウエア</t>
  </si>
  <si>
    <t>電話加入権</t>
  </si>
  <si>
    <t>無形固定資産</t>
  </si>
  <si>
    <t>投資有価証券</t>
  </si>
  <si>
    <t>関係会社株式</t>
  </si>
  <si>
    <t>長期前払費用</t>
  </si>
  <si>
    <t>関係会社長期貸付金</t>
  </si>
  <si>
    <t>長期滞留債権</t>
  </si>
  <si>
    <t>保険積立金</t>
  </si>
  <si>
    <t>敷金及び保証金</t>
  </si>
  <si>
    <t>投資その他の資産</t>
  </si>
  <si>
    <t>固定資産</t>
  </si>
  <si>
    <t>資産</t>
  </si>
  <si>
    <t>買掛金</t>
  </si>
  <si>
    <t>短期借入金</t>
  </si>
  <si>
    <t>1年内返済予定の長期借入金</t>
  </si>
  <si>
    <t>未払金</t>
  </si>
  <si>
    <t>未払費用</t>
  </si>
  <si>
    <t>未払法人税等</t>
  </si>
  <si>
    <t>前受金</t>
  </si>
  <si>
    <t>預り金</t>
  </si>
  <si>
    <t>流動負債</t>
  </si>
  <si>
    <t>長期借入金</t>
  </si>
  <si>
    <t>資産除去債務</t>
  </si>
  <si>
    <t>繰延税金負債</t>
  </si>
  <si>
    <t>固定負債</t>
  </si>
  <si>
    <t>負債</t>
  </si>
  <si>
    <t>資本金</t>
  </si>
  <si>
    <t>資本準備金</t>
  </si>
  <si>
    <t>資本剰余金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</si>
  <si>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</si>
  <si>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</si>
  <si>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</si>
  <si>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</si>
  <si>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</si>
  <si>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</si>
  <si>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</si>
  <si>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</si>
  <si>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</si>
  <si>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</si>
  <si>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株式会社メディアシーク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</si>
  <si>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</si>
  <si>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</si>
  <si>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</si>
  <si>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2012/08/01</t>
  </si>
  <si>
    <t>2011/08/01</t>
  </si>
  <si>
    <t>2010/08/01</t>
  </si>
  <si>
    <t>2009/08/01</t>
  </si>
  <si>
    <t>2008/08/01</t>
  </si>
  <si>
    <t>2007/08/01</t>
  </si>
  <si>
    <t>法人事業部売上高</t>
  </si>
  <si>
    <t>コンシューマー事業部売上高</t>
  </si>
  <si>
    <t>売上高</t>
  </si>
  <si>
    <t>法人事業部売上原価</t>
  </si>
  <si>
    <t>コンシューマー事業部売上原価</t>
  </si>
  <si>
    <t>売上原価</t>
  </si>
  <si>
    <t>売上総利益</t>
  </si>
  <si>
    <t>役員報酬</t>
  </si>
  <si>
    <t>給料</t>
  </si>
  <si>
    <t>減価償却費</t>
  </si>
  <si>
    <t>貸倒引当金繰入額</t>
  </si>
  <si>
    <t>支払手数料</t>
  </si>
  <si>
    <t>広告宣伝費</t>
  </si>
  <si>
    <t>業務委託費</t>
  </si>
  <si>
    <t>貸倒損失</t>
  </si>
  <si>
    <t>販売費・一般管理費</t>
  </si>
  <si>
    <t>営業利益</t>
  </si>
  <si>
    <t>受取利息</t>
  </si>
  <si>
    <t>有価証券利息</t>
  </si>
  <si>
    <t>受取配当金</t>
  </si>
  <si>
    <t>投資有価証券売却益</t>
  </si>
  <si>
    <t>複合金融商品評価益</t>
  </si>
  <si>
    <t>営業外収益</t>
  </si>
  <si>
    <t>支払利息</t>
  </si>
  <si>
    <t>投資有価証券売却損</t>
  </si>
  <si>
    <t>営業外費用</t>
  </si>
  <si>
    <t>経常利益</t>
  </si>
  <si>
    <t>固定資産除却損</t>
  </si>
  <si>
    <t>固定資産評価損</t>
  </si>
  <si>
    <t>減損損失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</si>
  <si>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</si>
  <si>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</si>
  <si>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</si>
  <si>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</si>
  <si>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</si>
  <si>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</si>
  <si>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</si>
  <si>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2014/06/12</t>
  </si>
  <si>
    <t>四半期</t>
  </si>
  <si>
    <t>2014/04/30</t>
  </si>
  <si>
    <t>2014/03/13</t>
  </si>
  <si>
    <t>2014/01/31</t>
  </si>
  <si>
    <t>2013/12/12</t>
  </si>
  <si>
    <t>2013/10/31</t>
  </si>
  <si>
    <t>2013/06/13</t>
  </si>
  <si>
    <t>2013/04/30</t>
  </si>
  <si>
    <t>2013/03/14</t>
  </si>
  <si>
    <t>2013/01/31</t>
  </si>
  <si>
    <t>2012/12/13</t>
  </si>
  <si>
    <t>2012/10/31</t>
  </si>
  <si>
    <t>2012/06/14</t>
  </si>
  <si>
    <t>2012/04/30</t>
  </si>
  <si>
    <t>2012/03/14</t>
  </si>
  <si>
    <t>2012/01/31</t>
  </si>
  <si>
    <t>2011/12/14</t>
  </si>
  <si>
    <t>2011/10/31</t>
  </si>
  <si>
    <t>2011/06/13</t>
  </si>
  <si>
    <t>2011/04/30</t>
  </si>
  <si>
    <t>2011/03/14</t>
  </si>
  <si>
    <t>2011/01/31</t>
  </si>
  <si>
    <t>2010/12/10</t>
  </si>
  <si>
    <t>2010/10/31</t>
  </si>
  <si>
    <t>2010/06/14</t>
  </si>
  <si>
    <t>2010/04/30</t>
  </si>
  <si>
    <t>2010/03/15</t>
  </si>
  <si>
    <t>2010/01/31</t>
  </si>
  <si>
    <t>2009/12/14</t>
  </si>
  <si>
    <t>2009/10/31</t>
  </si>
  <si>
    <t>2009/06/12</t>
  </si>
  <si>
    <t>2009/04/30</t>
  </si>
  <si>
    <t>2009/03/13</t>
  </si>
  <si>
    <t>2009/01/31</t>
  </si>
  <si>
    <t>2008/12/15</t>
  </si>
  <si>
    <t>2008/10/31</t>
  </si>
  <si>
    <t>有価証券</t>
  </si>
  <si>
    <t>のれん</t>
  </si>
  <si>
    <t>賞与引当金</t>
  </si>
  <si>
    <t>為替換算調整勘定</t>
  </si>
  <si>
    <t>少数株主持分</t>
  </si>
  <si>
    <t>連結・貸借対照表</t>
  </si>
  <si>
    <t>累積四半期</t>
  </si>
  <si>
    <t>2013/08/01</t>
  </si>
  <si>
    <t>のれん償却額</t>
  </si>
  <si>
    <t>貸倒引当金の増減額（△は減少）</t>
  </si>
  <si>
    <t>賞与引当金の増減額（△は減少）</t>
  </si>
  <si>
    <t>受取利息及び受取配当金</t>
  </si>
  <si>
    <t>株式交付費</t>
  </si>
  <si>
    <t>投資有価証券売却損益（△は益）</t>
  </si>
  <si>
    <t>複合金融商品評価損益（△は益）</t>
  </si>
  <si>
    <t>為替差損益（△は益）</t>
  </si>
  <si>
    <t>固定資産売却損益（△は益）</t>
  </si>
  <si>
    <t>関係会社株式売却損益（△は益）</t>
  </si>
  <si>
    <t>持分変動損益（△は益）</t>
  </si>
  <si>
    <t>売上債権の増減額（△は増加）</t>
  </si>
  <si>
    <t>たな卸資産の増減額（△は増加）</t>
  </si>
  <si>
    <t>仕入債務の増減額（△は減少）</t>
  </si>
  <si>
    <t>未払消費税等の増減額（△は減少）</t>
  </si>
  <si>
    <t>未払法人税等（外形標準課税）の増減額（△は減少）</t>
  </si>
  <si>
    <t>その他の資産の増減額（△は増加）</t>
  </si>
  <si>
    <t>その他の負債の増減額（△は減少）</t>
  </si>
  <si>
    <t>小計</t>
  </si>
  <si>
    <t>利息及び配当金の受取額</t>
  </si>
  <si>
    <t>利息の支払額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</si>
</sst>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109</v>
      </c>
      <c r="B2" s="14">
        <v>4824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110</v>
      </c>
      <c r="B3" s="1" t="s">
        <v>111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33</v>
      </c>
      <c r="B4" s="15" t="str">
        <f>HYPERLINK("http://www.kabupro.jp/mark/20140612/S1001YWI.htm","四半期報告書")</f>
        <v>四半期報告書</v>
      </c>
      <c r="C4" s="15" t="str">
        <f>HYPERLINK("http://www.kabupro.jp/mark/20140313/S1001DNZ.htm","四半期報告書")</f>
        <v>四半期報告書</v>
      </c>
      <c r="D4" s="15" t="str">
        <f>HYPERLINK("http://www.kabupro.jp/mark/20131212/S1000PEM.htm","四半期報告書")</f>
        <v>四半期報告書</v>
      </c>
      <c r="E4" s="15" t="str">
        <f>HYPERLINK("http://www.kabupro.jp/mark/20131030/S10009E2.htm","有価証券報告書")</f>
        <v>有価証券報告書</v>
      </c>
      <c r="F4" s="15" t="str">
        <f>HYPERLINK("http://www.kabupro.jp/mark/20140612/S1001YWI.htm","四半期報告書")</f>
        <v>四半期報告書</v>
      </c>
      <c r="G4" s="15" t="str">
        <f>HYPERLINK("http://www.kabupro.jp/mark/20140313/S1001DNZ.htm","四半期報告書")</f>
        <v>四半期報告書</v>
      </c>
      <c r="H4" s="15" t="str">
        <f>HYPERLINK("http://www.kabupro.jp/mark/20131212/S1000PEM.htm","四半期報告書")</f>
        <v>四半期報告書</v>
      </c>
      <c r="I4" s="15" t="str">
        <f>HYPERLINK("http://www.kabupro.jp/mark/20131030/S10009E2.htm","有価証券報告書")</f>
        <v>有価証券報告書</v>
      </c>
      <c r="J4" s="15" t="str">
        <f>HYPERLINK("http://www.kabupro.jp/mark/20130613/S000DJTC.htm","四半期報告書")</f>
        <v>四半期報告書</v>
      </c>
      <c r="K4" s="15" t="str">
        <f>HYPERLINK("http://www.kabupro.jp/mark/20130314/S000D1P8.htm","四半期報告書")</f>
        <v>四半期報告書</v>
      </c>
      <c r="L4" s="15" t="str">
        <f>HYPERLINK("http://www.kabupro.jp/mark/20121213/S000CGP6.htm","四半期報告書")</f>
        <v>四半期報告書</v>
      </c>
      <c r="M4" s="15" t="str">
        <f>HYPERLINK("http://www.kabupro.jp/mark/20121024/S000C3AE.htm","有価証券報告書")</f>
        <v>有価証券報告書</v>
      </c>
      <c r="N4" s="15" t="str">
        <f>HYPERLINK("http://www.kabupro.jp/mark/20120614/S000B0FK.htm","四半期報告書")</f>
        <v>四半期報告書</v>
      </c>
      <c r="O4" s="15" t="str">
        <f>HYPERLINK("http://www.kabupro.jp/mark/20120314/S000AIKL.htm","四半期報告書")</f>
        <v>四半期報告書</v>
      </c>
      <c r="P4" s="15" t="str">
        <f>HYPERLINK("http://www.kabupro.jp/mark/20111214/S0009X0L.htm","四半期報告書")</f>
        <v>四半期報告書</v>
      </c>
      <c r="Q4" s="15" t="str">
        <f>HYPERLINK("http://www.kabupro.jp/mark/20111026/S0009JG0.htm","有価証券報告書")</f>
        <v>有価証券報告書</v>
      </c>
      <c r="R4" s="15" t="str">
        <f>HYPERLINK("http://www.kabupro.jp/mark/20110613/S0008G7T.htm","四半期報告書")</f>
        <v>四半期報告書</v>
      </c>
      <c r="S4" s="15" t="str">
        <f>HYPERLINK("http://www.kabupro.jp/mark/20110314/S0007YRL.htm","四半期報告書")</f>
        <v>四半期報告書</v>
      </c>
      <c r="T4" s="15" t="str">
        <f>HYPERLINK("http://www.kabupro.jp/mark/20101210/S0007D7K.htm","四半期報告書")</f>
        <v>四半期報告書</v>
      </c>
      <c r="U4" s="15" t="str">
        <f>HYPERLINK("http://www.kabupro.jp/mark/20101027/S0006ZFJ.htm","有価証券報告書")</f>
        <v>有価証券報告書</v>
      </c>
      <c r="V4" s="15" t="str">
        <f>HYPERLINK("http://www.kabupro.jp/mark/20100614/S0005VTT.htm","四半期報告書")</f>
        <v>四半期報告書</v>
      </c>
      <c r="W4" s="15" t="str">
        <f>HYPERLINK("http://www.kabupro.jp/mark/20100315/S0005D8S.htm","四半期報告書")</f>
        <v>四半期報告書</v>
      </c>
      <c r="X4" s="15" t="str">
        <f>HYPERLINK("http://www.kabupro.jp/mark/20091214/S0004SEL.htm","四半期報告書")</f>
        <v>四半期報告書</v>
      </c>
      <c r="Y4" s="15" t="str">
        <f>HYPERLINK("http://www.kabupro.jp/mark/20091028/S0004ELD.htm","有価証券報告書")</f>
        <v>有価証券報告書</v>
      </c>
    </row>
    <row r="5" spans="1:25" ht="14.25" thickBot="1">
      <c r="A5" s="11" t="s">
        <v>34</v>
      </c>
      <c r="B5" s="1" t="s">
        <v>158</v>
      </c>
      <c r="C5" s="1" t="s">
        <v>161</v>
      </c>
      <c r="D5" s="1" t="s">
        <v>163</v>
      </c>
      <c r="E5" s="1" t="s">
        <v>40</v>
      </c>
      <c r="F5" s="1" t="s">
        <v>158</v>
      </c>
      <c r="G5" s="1" t="s">
        <v>161</v>
      </c>
      <c r="H5" s="1" t="s">
        <v>163</v>
      </c>
      <c r="I5" s="1" t="s">
        <v>40</v>
      </c>
      <c r="J5" s="1" t="s">
        <v>165</v>
      </c>
      <c r="K5" s="1" t="s">
        <v>167</v>
      </c>
      <c r="L5" s="1" t="s">
        <v>169</v>
      </c>
      <c r="M5" s="1" t="s">
        <v>44</v>
      </c>
      <c r="N5" s="1" t="s">
        <v>171</v>
      </c>
      <c r="O5" s="1" t="s">
        <v>173</v>
      </c>
      <c r="P5" s="1" t="s">
        <v>175</v>
      </c>
      <c r="Q5" s="1" t="s">
        <v>46</v>
      </c>
      <c r="R5" s="1" t="s">
        <v>177</v>
      </c>
      <c r="S5" s="1" t="s">
        <v>179</v>
      </c>
      <c r="T5" s="1" t="s">
        <v>181</v>
      </c>
      <c r="U5" s="1" t="s">
        <v>48</v>
      </c>
      <c r="V5" s="1" t="s">
        <v>183</v>
      </c>
      <c r="W5" s="1" t="s">
        <v>185</v>
      </c>
      <c r="X5" s="1" t="s">
        <v>187</v>
      </c>
      <c r="Y5" s="1" t="s">
        <v>50</v>
      </c>
    </row>
    <row r="6" spans="1:25" ht="15" thickBot="1" thickTop="1">
      <c r="A6" s="10" t="s">
        <v>35</v>
      </c>
      <c r="B6" s="18" t="s">
        <v>32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36</v>
      </c>
      <c r="B7" s="14" t="s">
        <v>201</v>
      </c>
      <c r="C7" s="14" t="s">
        <v>201</v>
      </c>
      <c r="D7" s="14" t="s">
        <v>201</v>
      </c>
      <c r="E7" s="16" t="s">
        <v>41</v>
      </c>
      <c r="F7" s="14" t="s">
        <v>201</v>
      </c>
      <c r="G7" s="14" t="s">
        <v>201</v>
      </c>
      <c r="H7" s="14" t="s">
        <v>201</v>
      </c>
      <c r="I7" s="16" t="s">
        <v>41</v>
      </c>
      <c r="J7" s="14" t="s">
        <v>201</v>
      </c>
      <c r="K7" s="14" t="s">
        <v>201</v>
      </c>
      <c r="L7" s="14" t="s">
        <v>201</v>
      </c>
      <c r="M7" s="16" t="s">
        <v>41</v>
      </c>
      <c r="N7" s="14" t="s">
        <v>201</v>
      </c>
      <c r="O7" s="14" t="s">
        <v>201</v>
      </c>
      <c r="P7" s="14" t="s">
        <v>201</v>
      </c>
      <c r="Q7" s="16" t="s">
        <v>41</v>
      </c>
      <c r="R7" s="14" t="s">
        <v>201</v>
      </c>
      <c r="S7" s="14" t="s">
        <v>201</v>
      </c>
      <c r="T7" s="14" t="s">
        <v>201</v>
      </c>
      <c r="U7" s="16" t="s">
        <v>41</v>
      </c>
      <c r="V7" s="14" t="s">
        <v>201</v>
      </c>
      <c r="W7" s="14" t="s">
        <v>201</v>
      </c>
      <c r="X7" s="14" t="s">
        <v>201</v>
      </c>
      <c r="Y7" s="16" t="s">
        <v>41</v>
      </c>
    </row>
    <row r="8" spans="1:25" ht="13.5">
      <c r="A8" s="13" t="s">
        <v>37</v>
      </c>
      <c r="B8" s="1" t="s">
        <v>202</v>
      </c>
      <c r="C8" s="1" t="s">
        <v>202</v>
      </c>
      <c r="D8" s="1" t="s">
        <v>202</v>
      </c>
      <c r="E8" s="17" t="s">
        <v>115</v>
      </c>
      <c r="F8" s="1" t="s">
        <v>115</v>
      </c>
      <c r="G8" s="1" t="s">
        <v>115</v>
      </c>
      <c r="H8" s="1" t="s">
        <v>115</v>
      </c>
      <c r="I8" s="17" t="s">
        <v>116</v>
      </c>
      <c r="J8" s="1" t="s">
        <v>116</v>
      </c>
      <c r="K8" s="1" t="s">
        <v>116</v>
      </c>
      <c r="L8" s="1" t="s">
        <v>116</v>
      </c>
      <c r="M8" s="17" t="s">
        <v>117</v>
      </c>
      <c r="N8" s="1" t="s">
        <v>117</v>
      </c>
      <c r="O8" s="1" t="s">
        <v>117</v>
      </c>
      <c r="P8" s="1" t="s">
        <v>117</v>
      </c>
      <c r="Q8" s="17" t="s">
        <v>118</v>
      </c>
      <c r="R8" s="1" t="s">
        <v>118</v>
      </c>
      <c r="S8" s="1" t="s">
        <v>118</v>
      </c>
      <c r="T8" s="1" t="s">
        <v>118</v>
      </c>
      <c r="U8" s="17" t="s">
        <v>119</v>
      </c>
      <c r="V8" s="1" t="s">
        <v>119</v>
      </c>
      <c r="W8" s="1" t="s">
        <v>119</v>
      </c>
      <c r="X8" s="1" t="s">
        <v>119</v>
      </c>
      <c r="Y8" s="17" t="s">
        <v>120</v>
      </c>
    </row>
    <row r="9" spans="1:25" ht="13.5">
      <c r="A9" s="13" t="s">
        <v>38</v>
      </c>
      <c r="B9" s="1" t="s">
        <v>160</v>
      </c>
      <c r="C9" s="1" t="s">
        <v>162</v>
      </c>
      <c r="D9" s="1" t="s">
        <v>164</v>
      </c>
      <c r="E9" s="17" t="s">
        <v>42</v>
      </c>
      <c r="F9" s="1" t="s">
        <v>166</v>
      </c>
      <c r="G9" s="1" t="s">
        <v>168</v>
      </c>
      <c r="H9" s="1" t="s">
        <v>170</v>
      </c>
      <c r="I9" s="17" t="s">
        <v>43</v>
      </c>
      <c r="J9" s="1" t="s">
        <v>172</v>
      </c>
      <c r="K9" s="1" t="s">
        <v>174</v>
      </c>
      <c r="L9" s="1" t="s">
        <v>176</v>
      </c>
      <c r="M9" s="17" t="s">
        <v>45</v>
      </c>
      <c r="N9" s="1" t="s">
        <v>178</v>
      </c>
      <c r="O9" s="1" t="s">
        <v>180</v>
      </c>
      <c r="P9" s="1" t="s">
        <v>182</v>
      </c>
      <c r="Q9" s="17" t="s">
        <v>47</v>
      </c>
      <c r="R9" s="1" t="s">
        <v>184</v>
      </c>
      <c r="S9" s="1" t="s">
        <v>186</v>
      </c>
      <c r="T9" s="1" t="s">
        <v>188</v>
      </c>
      <c r="U9" s="17" t="s">
        <v>49</v>
      </c>
      <c r="V9" s="1" t="s">
        <v>190</v>
      </c>
      <c r="W9" s="1" t="s">
        <v>192</v>
      </c>
      <c r="X9" s="1" t="s">
        <v>194</v>
      </c>
      <c r="Y9" s="17" t="s">
        <v>51</v>
      </c>
    </row>
    <row r="10" spans="1:25" ht="14.25" thickBot="1">
      <c r="A10" s="13" t="s">
        <v>39</v>
      </c>
      <c r="B10" s="1" t="s">
        <v>53</v>
      </c>
      <c r="C10" s="1" t="s">
        <v>53</v>
      </c>
      <c r="D10" s="1" t="s">
        <v>53</v>
      </c>
      <c r="E10" s="17" t="s">
        <v>53</v>
      </c>
      <c r="F10" s="1" t="s">
        <v>53</v>
      </c>
      <c r="G10" s="1" t="s">
        <v>53</v>
      </c>
      <c r="H10" s="1" t="s">
        <v>53</v>
      </c>
      <c r="I10" s="17" t="s">
        <v>53</v>
      </c>
      <c r="J10" s="1" t="s">
        <v>53</v>
      </c>
      <c r="K10" s="1" t="s">
        <v>53</v>
      </c>
      <c r="L10" s="1" t="s">
        <v>53</v>
      </c>
      <c r="M10" s="17" t="s">
        <v>53</v>
      </c>
      <c r="N10" s="1" t="s">
        <v>53</v>
      </c>
      <c r="O10" s="1" t="s">
        <v>53</v>
      </c>
      <c r="P10" s="1" t="s">
        <v>53</v>
      </c>
      <c r="Q10" s="17" t="s">
        <v>53</v>
      </c>
      <c r="R10" s="1" t="s">
        <v>53</v>
      </c>
      <c r="S10" s="1" t="s">
        <v>53</v>
      </c>
      <c r="T10" s="1" t="s">
        <v>53</v>
      </c>
      <c r="U10" s="17" t="s">
        <v>53</v>
      </c>
      <c r="V10" s="1" t="s">
        <v>53</v>
      </c>
      <c r="W10" s="1" t="s">
        <v>53</v>
      </c>
      <c r="X10" s="1" t="s">
        <v>53</v>
      </c>
      <c r="Y10" s="17" t="s">
        <v>53</v>
      </c>
    </row>
    <row r="11" spans="1:25" ht="14.25" thickTop="1">
      <c r="A11" s="30" t="s">
        <v>123</v>
      </c>
      <c r="B11" s="27">
        <v>1132235</v>
      </c>
      <c r="C11" s="27">
        <v>771694</v>
      </c>
      <c r="D11" s="27">
        <v>349817</v>
      </c>
      <c r="E11" s="21">
        <v>1376949</v>
      </c>
      <c r="F11" s="27">
        <v>973026</v>
      </c>
      <c r="G11" s="27">
        <v>643504</v>
      </c>
      <c r="H11" s="27">
        <v>328102</v>
      </c>
      <c r="I11" s="21">
        <v>1434945</v>
      </c>
      <c r="J11" s="27">
        <v>1078975</v>
      </c>
      <c r="K11" s="27">
        <v>718338</v>
      </c>
      <c r="L11" s="27">
        <v>335736</v>
      </c>
      <c r="M11" s="21">
        <v>1716081</v>
      </c>
      <c r="N11" s="27">
        <v>1314471</v>
      </c>
      <c r="O11" s="27">
        <v>900539</v>
      </c>
      <c r="P11" s="27">
        <v>416149</v>
      </c>
      <c r="Q11" s="21">
        <v>1956474</v>
      </c>
      <c r="R11" s="27">
        <v>1433197</v>
      </c>
      <c r="S11" s="27">
        <v>968752</v>
      </c>
      <c r="T11" s="27">
        <v>458209</v>
      </c>
      <c r="U11" s="21">
        <v>2037553</v>
      </c>
      <c r="V11" s="27">
        <v>1527469</v>
      </c>
      <c r="W11" s="27">
        <v>1072982</v>
      </c>
      <c r="X11" s="27">
        <v>477533</v>
      </c>
      <c r="Y11" s="21">
        <v>2081231</v>
      </c>
    </row>
    <row r="12" spans="1:25" ht="13.5">
      <c r="A12" s="7" t="s">
        <v>126</v>
      </c>
      <c r="B12" s="28">
        <v>765220</v>
      </c>
      <c r="C12" s="28">
        <v>500935</v>
      </c>
      <c r="D12" s="28">
        <v>238477</v>
      </c>
      <c r="E12" s="22">
        <v>814938</v>
      </c>
      <c r="F12" s="28">
        <v>599994</v>
      </c>
      <c r="G12" s="28">
        <v>406563</v>
      </c>
      <c r="H12" s="28">
        <v>212236</v>
      </c>
      <c r="I12" s="22">
        <v>1036487</v>
      </c>
      <c r="J12" s="28">
        <v>778906</v>
      </c>
      <c r="K12" s="28">
        <v>518617</v>
      </c>
      <c r="L12" s="28">
        <v>246641</v>
      </c>
      <c r="M12" s="22">
        <v>1234737</v>
      </c>
      <c r="N12" s="28">
        <v>959044</v>
      </c>
      <c r="O12" s="28">
        <v>655171</v>
      </c>
      <c r="P12" s="28">
        <v>314902</v>
      </c>
      <c r="Q12" s="22">
        <v>1349830</v>
      </c>
      <c r="R12" s="28">
        <v>1024814</v>
      </c>
      <c r="S12" s="28">
        <v>694547</v>
      </c>
      <c r="T12" s="28">
        <v>352184</v>
      </c>
      <c r="U12" s="22">
        <v>1434768</v>
      </c>
      <c r="V12" s="28">
        <v>1062772</v>
      </c>
      <c r="W12" s="28">
        <v>725845</v>
      </c>
      <c r="X12" s="28">
        <v>343592</v>
      </c>
      <c r="Y12" s="22">
        <v>1520350</v>
      </c>
    </row>
    <row r="13" spans="1:25" ht="13.5">
      <c r="A13" s="7" t="s">
        <v>127</v>
      </c>
      <c r="B13" s="28">
        <v>367014</v>
      </c>
      <c r="C13" s="28">
        <v>270759</v>
      </c>
      <c r="D13" s="28">
        <v>111340</v>
      </c>
      <c r="E13" s="22">
        <v>562011</v>
      </c>
      <c r="F13" s="28">
        <v>373032</v>
      </c>
      <c r="G13" s="28">
        <v>236940</v>
      </c>
      <c r="H13" s="28">
        <v>115865</v>
      </c>
      <c r="I13" s="22">
        <v>398458</v>
      </c>
      <c r="J13" s="28">
        <v>300069</v>
      </c>
      <c r="K13" s="28">
        <v>199720</v>
      </c>
      <c r="L13" s="28">
        <v>89095</v>
      </c>
      <c r="M13" s="22">
        <v>481344</v>
      </c>
      <c r="N13" s="28">
        <v>355426</v>
      </c>
      <c r="O13" s="28">
        <v>245367</v>
      </c>
      <c r="P13" s="28">
        <v>101246</v>
      </c>
      <c r="Q13" s="22">
        <v>606643</v>
      </c>
      <c r="R13" s="28">
        <v>408383</v>
      </c>
      <c r="S13" s="28">
        <v>274205</v>
      </c>
      <c r="T13" s="28">
        <v>106025</v>
      </c>
      <c r="U13" s="22">
        <v>602785</v>
      </c>
      <c r="V13" s="28">
        <v>464696</v>
      </c>
      <c r="W13" s="28">
        <v>347136</v>
      </c>
      <c r="X13" s="28">
        <v>133940</v>
      </c>
      <c r="Y13" s="22">
        <v>560880</v>
      </c>
    </row>
    <row r="14" spans="1:25" ht="13.5">
      <c r="A14" s="7" t="s">
        <v>136</v>
      </c>
      <c r="B14" s="28">
        <v>382706</v>
      </c>
      <c r="C14" s="28">
        <v>253405</v>
      </c>
      <c r="D14" s="28">
        <v>132992</v>
      </c>
      <c r="E14" s="22">
        <v>645447</v>
      </c>
      <c r="F14" s="28">
        <v>481478</v>
      </c>
      <c r="G14" s="28">
        <v>311721</v>
      </c>
      <c r="H14" s="28">
        <v>167652</v>
      </c>
      <c r="I14" s="22">
        <v>539555</v>
      </c>
      <c r="J14" s="28">
        <v>383800</v>
      </c>
      <c r="K14" s="28">
        <v>249009</v>
      </c>
      <c r="L14" s="28">
        <v>122063</v>
      </c>
      <c r="M14" s="22">
        <v>457060</v>
      </c>
      <c r="N14" s="28">
        <v>341885</v>
      </c>
      <c r="O14" s="28">
        <v>231065</v>
      </c>
      <c r="P14" s="28">
        <v>111063</v>
      </c>
      <c r="Q14" s="22">
        <v>502225</v>
      </c>
      <c r="R14" s="28">
        <v>386163</v>
      </c>
      <c r="S14" s="28">
        <v>265348</v>
      </c>
      <c r="T14" s="28">
        <v>132860</v>
      </c>
      <c r="U14" s="22">
        <v>586562</v>
      </c>
      <c r="V14" s="28">
        <v>453505</v>
      </c>
      <c r="W14" s="28">
        <v>308928</v>
      </c>
      <c r="X14" s="28">
        <v>151026</v>
      </c>
      <c r="Y14" s="22">
        <v>433556</v>
      </c>
    </row>
    <row r="15" spans="1:25" ht="14.25" thickBot="1">
      <c r="A15" s="25" t="s">
        <v>137</v>
      </c>
      <c r="B15" s="29">
        <v>-15692</v>
      </c>
      <c r="C15" s="29">
        <v>17354</v>
      </c>
      <c r="D15" s="29">
        <v>-21652</v>
      </c>
      <c r="E15" s="23">
        <v>-83436</v>
      </c>
      <c r="F15" s="29">
        <v>-108446</v>
      </c>
      <c r="G15" s="29">
        <v>-74780</v>
      </c>
      <c r="H15" s="29">
        <v>-51787</v>
      </c>
      <c r="I15" s="23">
        <v>-141096</v>
      </c>
      <c r="J15" s="29">
        <v>-83731</v>
      </c>
      <c r="K15" s="29">
        <v>-49288</v>
      </c>
      <c r="L15" s="29">
        <v>-32967</v>
      </c>
      <c r="M15" s="23">
        <v>24284</v>
      </c>
      <c r="N15" s="29">
        <v>13541</v>
      </c>
      <c r="O15" s="29">
        <v>14302</v>
      </c>
      <c r="P15" s="29">
        <v>-9817</v>
      </c>
      <c r="Q15" s="23">
        <v>104418</v>
      </c>
      <c r="R15" s="29">
        <v>22219</v>
      </c>
      <c r="S15" s="29">
        <v>8856</v>
      </c>
      <c r="T15" s="29">
        <v>-26835</v>
      </c>
      <c r="U15" s="23">
        <v>16222</v>
      </c>
      <c r="V15" s="29">
        <v>11190</v>
      </c>
      <c r="W15" s="29">
        <v>38208</v>
      </c>
      <c r="X15" s="29">
        <v>-17085</v>
      </c>
      <c r="Y15" s="23">
        <v>127324</v>
      </c>
    </row>
    <row r="16" spans="1:25" ht="14.25" thickTop="1">
      <c r="A16" s="6" t="s">
        <v>138</v>
      </c>
      <c r="B16" s="28">
        <v>4201</v>
      </c>
      <c r="C16" s="28">
        <v>1586</v>
      </c>
      <c r="D16" s="28">
        <v>14</v>
      </c>
      <c r="E16" s="22">
        <v>5150</v>
      </c>
      <c r="F16" s="28">
        <v>4413</v>
      </c>
      <c r="G16" s="28">
        <v>2218</v>
      </c>
      <c r="H16" s="28">
        <v>792</v>
      </c>
      <c r="I16" s="22">
        <v>1269</v>
      </c>
      <c r="J16" s="28">
        <v>609</v>
      </c>
      <c r="K16" s="28">
        <v>78</v>
      </c>
      <c r="L16" s="28">
        <v>12</v>
      </c>
      <c r="M16" s="22">
        <v>1055</v>
      </c>
      <c r="N16" s="28">
        <v>1028</v>
      </c>
      <c r="O16" s="28">
        <v>920</v>
      </c>
      <c r="P16" s="28">
        <v>394</v>
      </c>
      <c r="Q16" s="22">
        <v>1999</v>
      </c>
      <c r="R16" s="28">
        <v>795</v>
      </c>
      <c r="S16" s="28">
        <v>368</v>
      </c>
      <c r="T16" s="28">
        <v>321</v>
      </c>
      <c r="U16" s="22">
        <v>312</v>
      </c>
      <c r="V16" s="28">
        <v>290</v>
      </c>
      <c r="W16" s="28">
        <v>69</v>
      </c>
      <c r="X16" s="28">
        <v>10</v>
      </c>
      <c r="Y16" s="22">
        <v>23873</v>
      </c>
    </row>
    <row r="17" spans="1:25" ht="13.5">
      <c r="A17" s="6" t="s">
        <v>140</v>
      </c>
      <c r="B17" s="28">
        <v>2371</v>
      </c>
      <c r="C17" s="28">
        <v>1456</v>
      </c>
      <c r="D17" s="28">
        <v>1456</v>
      </c>
      <c r="E17" s="22">
        <v>11080</v>
      </c>
      <c r="F17" s="28">
        <v>8254</v>
      </c>
      <c r="G17" s="28">
        <v>3558</v>
      </c>
      <c r="H17" s="28">
        <v>1721</v>
      </c>
      <c r="I17" s="22">
        <v>4864</v>
      </c>
      <c r="J17" s="28">
        <v>4330</v>
      </c>
      <c r="K17" s="28">
        <v>3691</v>
      </c>
      <c r="L17" s="28">
        <v>2003</v>
      </c>
      <c r="M17" s="22">
        <v>12888</v>
      </c>
      <c r="N17" s="28">
        <v>7283</v>
      </c>
      <c r="O17" s="28">
        <v>3146</v>
      </c>
      <c r="P17" s="28">
        <v>2782</v>
      </c>
      <c r="Q17" s="22">
        <v>962</v>
      </c>
      <c r="R17" s="28"/>
      <c r="S17" s="28"/>
      <c r="T17" s="28"/>
      <c r="U17" s="22">
        <v>78</v>
      </c>
      <c r="V17" s="28">
        <v>78</v>
      </c>
      <c r="W17" s="28">
        <v>78</v>
      </c>
      <c r="X17" s="28">
        <v>78</v>
      </c>
      <c r="Y17" s="22"/>
    </row>
    <row r="18" spans="1:25" ht="13.5">
      <c r="A18" s="6" t="s">
        <v>141</v>
      </c>
      <c r="B18" s="28">
        <v>3382</v>
      </c>
      <c r="C18" s="28">
        <v>3382</v>
      </c>
      <c r="D18" s="28"/>
      <c r="E18" s="22">
        <v>64732</v>
      </c>
      <c r="F18" s="28">
        <v>14630</v>
      </c>
      <c r="G18" s="28">
        <v>7436</v>
      </c>
      <c r="H18" s="28"/>
      <c r="I18" s="22"/>
      <c r="J18" s="28"/>
      <c r="K18" s="28"/>
      <c r="L18" s="28"/>
      <c r="M18" s="22">
        <v>319</v>
      </c>
      <c r="N18" s="28">
        <v>319</v>
      </c>
      <c r="O18" s="28">
        <v>319</v>
      </c>
      <c r="P18" s="28">
        <v>263</v>
      </c>
      <c r="Q18" s="22">
        <v>4804</v>
      </c>
      <c r="R18" s="28">
        <v>3430</v>
      </c>
      <c r="S18" s="28">
        <v>1583</v>
      </c>
      <c r="T18" s="28">
        <v>527</v>
      </c>
      <c r="U18" s="22">
        <v>164218</v>
      </c>
      <c r="V18" s="28">
        <v>30390</v>
      </c>
      <c r="W18" s="28"/>
      <c r="X18" s="28"/>
      <c r="Y18" s="22">
        <v>4745</v>
      </c>
    </row>
    <row r="19" spans="1:25" ht="13.5">
      <c r="A19" s="6" t="s">
        <v>142</v>
      </c>
      <c r="B19" s="28">
        <v>8439</v>
      </c>
      <c r="C19" s="28">
        <v>7561</v>
      </c>
      <c r="D19" s="28">
        <v>1136</v>
      </c>
      <c r="E19" s="22">
        <v>21733</v>
      </c>
      <c r="F19" s="28">
        <v>26280</v>
      </c>
      <c r="G19" s="28">
        <v>15210</v>
      </c>
      <c r="H19" s="28">
        <v>1450</v>
      </c>
      <c r="I19" s="22">
        <v>6540</v>
      </c>
      <c r="J19" s="28">
        <v>6510</v>
      </c>
      <c r="K19" s="28">
        <v>2200</v>
      </c>
      <c r="L19" s="28"/>
      <c r="M19" s="22"/>
      <c r="N19" s="28"/>
      <c r="O19" s="28"/>
      <c r="P19" s="28"/>
      <c r="Q19" s="22"/>
      <c r="R19" s="28">
        <v>7620</v>
      </c>
      <c r="S19" s="28"/>
      <c r="T19" s="28"/>
      <c r="U19" s="22"/>
      <c r="V19" s="28"/>
      <c r="W19" s="28"/>
      <c r="X19" s="28"/>
      <c r="Y19" s="22"/>
    </row>
    <row r="20" spans="1:25" ht="13.5">
      <c r="A20" s="6" t="s">
        <v>59</v>
      </c>
      <c r="B20" s="28">
        <v>4887</v>
      </c>
      <c r="C20" s="28">
        <v>457</v>
      </c>
      <c r="D20" s="28">
        <v>456</v>
      </c>
      <c r="E20" s="22">
        <v>18051</v>
      </c>
      <c r="F20" s="28">
        <v>15009</v>
      </c>
      <c r="G20" s="28">
        <v>1910</v>
      </c>
      <c r="H20" s="28">
        <v>3286</v>
      </c>
      <c r="I20" s="22">
        <v>5701</v>
      </c>
      <c r="J20" s="28">
        <v>2156</v>
      </c>
      <c r="K20" s="28">
        <v>784</v>
      </c>
      <c r="L20" s="28">
        <v>2135</v>
      </c>
      <c r="M20" s="22">
        <v>5208</v>
      </c>
      <c r="N20" s="28">
        <v>5878</v>
      </c>
      <c r="O20" s="28">
        <v>4737</v>
      </c>
      <c r="P20" s="28">
        <v>276</v>
      </c>
      <c r="Q20" s="22">
        <v>328</v>
      </c>
      <c r="R20" s="28">
        <v>4417</v>
      </c>
      <c r="S20" s="28">
        <v>105</v>
      </c>
      <c r="T20" s="28">
        <v>55</v>
      </c>
      <c r="U20" s="22">
        <v>15929</v>
      </c>
      <c r="V20" s="28">
        <v>509</v>
      </c>
      <c r="W20" s="28">
        <v>161</v>
      </c>
      <c r="X20" s="28">
        <v>116</v>
      </c>
      <c r="Y20" s="22">
        <v>1074</v>
      </c>
    </row>
    <row r="21" spans="1:25" ht="13.5">
      <c r="A21" s="6" t="s">
        <v>143</v>
      </c>
      <c r="B21" s="28">
        <v>23282</v>
      </c>
      <c r="C21" s="28">
        <v>14444</v>
      </c>
      <c r="D21" s="28">
        <v>3064</v>
      </c>
      <c r="E21" s="22">
        <v>120747</v>
      </c>
      <c r="F21" s="28">
        <v>68587</v>
      </c>
      <c r="G21" s="28">
        <v>38616</v>
      </c>
      <c r="H21" s="28">
        <v>7250</v>
      </c>
      <c r="I21" s="22">
        <v>18375</v>
      </c>
      <c r="J21" s="28">
        <v>17819</v>
      </c>
      <c r="K21" s="28">
        <v>10365</v>
      </c>
      <c r="L21" s="28">
        <v>4151</v>
      </c>
      <c r="M21" s="22">
        <v>25820</v>
      </c>
      <c r="N21" s="28">
        <v>14509</v>
      </c>
      <c r="O21" s="28">
        <v>9124</v>
      </c>
      <c r="P21" s="28">
        <v>7814</v>
      </c>
      <c r="Q21" s="22">
        <v>26594</v>
      </c>
      <c r="R21" s="28">
        <v>34763</v>
      </c>
      <c r="S21" s="28">
        <v>20558</v>
      </c>
      <c r="T21" s="28">
        <v>8029</v>
      </c>
      <c r="U21" s="22">
        <v>180539</v>
      </c>
      <c r="V21" s="28">
        <v>46699</v>
      </c>
      <c r="W21" s="28">
        <v>713</v>
      </c>
      <c r="X21" s="28">
        <v>206</v>
      </c>
      <c r="Y21" s="22">
        <v>29693</v>
      </c>
    </row>
    <row r="22" spans="1:25" ht="13.5">
      <c r="A22" s="6" t="s">
        <v>144</v>
      </c>
      <c r="B22" s="28">
        <v>3181</v>
      </c>
      <c r="C22" s="28">
        <v>2068</v>
      </c>
      <c r="D22" s="28">
        <v>943</v>
      </c>
      <c r="E22" s="22">
        <v>3477</v>
      </c>
      <c r="F22" s="28">
        <v>2523</v>
      </c>
      <c r="G22" s="28">
        <v>1568</v>
      </c>
      <c r="H22" s="28">
        <v>567</v>
      </c>
      <c r="I22" s="22">
        <v>1784</v>
      </c>
      <c r="J22" s="28">
        <v>1235</v>
      </c>
      <c r="K22" s="28">
        <v>789</v>
      </c>
      <c r="L22" s="28">
        <v>398</v>
      </c>
      <c r="M22" s="22">
        <v>1741</v>
      </c>
      <c r="N22" s="28">
        <v>1330</v>
      </c>
      <c r="O22" s="28">
        <v>1063</v>
      </c>
      <c r="P22" s="28">
        <v>518</v>
      </c>
      <c r="Q22" s="22">
        <v>1834</v>
      </c>
      <c r="R22" s="28">
        <v>1345</v>
      </c>
      <c r="S22" s="28">
        <v>872</v>
      </c>
      <c r="T22" s="28">
        <v>368</v>
      </c>
      <c r="U22" s="22">
        <v>63</v>
      </c>
      <c r="V22" s="28">
        <v>40</v>
      </c>
      <c r="W22" s="28">
        <v>15</v>
      </c>
      <c r="X22" s="28">
        <v>11</v>
      </c>
      <c r="Y22" s="22">
        <v>111</v>
      </c>
    </row>
    <row r="23" spans="1:25" ht="13.5">
      <c r="A23" s="6" t="s">
        <v>59</v>
      </c>
      <c r="B23" s="28">
        <v>1052</v>
      </c>
      <c r="C23" s="28">
        <v>512</v>
      </c>
      <c r="D23" s="28">
        <v>234</v>
      </c>
      <c r="E23" s="22">
        <v>958</v>
      </c>
      <c r="F23" s="28">
        <v>386</v>
      </c>
      <c r="G23" s="28">
        <v>284</v>
      </c>
      <c r="H23" s="28">
        <v>179</v>
      </c>
      <c r="I23" s="22">
        <v>16193</v>
      </c>
      <c r="J23" s="28">
        <v>414</v>
      </c>
      <c r="K23" s="28">
        <v>299</v>
      </c>
      <c r="L23" s="28">
        <v>138</v>
      </c>
      <c r="M23" s="22">
        <v>576</v>
      </c>
      <c r="N23" s="28">
        <v>3150</v>
      </c>
      <c r="O23" s="28">
        <v>270</v>
      </c>
      <c r="P23" s="28">
        <v>92</v>
      </c>
      <c r="Q23" s="22">
        <v>9744</v>
      </c>
      <c r="R23" s="28">
        <v>1022</v>
      </c>
      <c r="S23" s="28">
        <v>6185</v>
      </c>
      <c r="T23" s="28">
        <v>5880</v>
      </c>
      <c r="U23" s="22">
        <v>1395</v>
      </c>
      <c r="V23" s="28">
        <v>76</v>
      </c>
      <c r="W23" s="28">
        <v>76</v>
      </c>
      <c r="X23" s="28">
        <v>93</v>
      </c>
      <c r="Y23" s="22">
        <v>134</v>
      </c>
    </row>
    <row r="24" spans="1:25" ht="13.5">
      <c r="A24" s="6" t="s">
        <v>146</v>
      </c>
      <c r="B24" s="28">
        <v>4234</v>
      </c>
      <c r="C24" s="28">
        <v>2580</v>
      </c>
      <c r="D24" s="28">
        <v>1821</v>
      </c>
      <c r="E24" s="22">
        <v>10465</v>
      </c>
      <c r="F24" s="28">
        <v>2909</v>
      </c>
      <c r="G24" s="28">
        <v>1852</v>
      </c>
      <c r="H24" s="28">
        <v>746</v>
      </c>
      <c r="I24" s="22">
        <v>17978</v>
      </c>
      <c r="J24" s="28">
        <v>17824</v>
      </c>
      <c r="K24" s="28">
        <v>17436</v>
      </c>
      <c r="L24" s="28">
        <v>537</v>
      </c>
      <c r="M24" s="22">
        <v>21347</v>
      </c>
      <c r="N24" s="28">
        <v>15310</v>
      </c>
      <c r="O24" s="28">
        <v>18653</v>
      </c>
      <c r="P24" s="28">
        <v>5121</v>
      </c>
      <c r="Q24" s="22">
        <v>73640</v>
      </c>
      <c r="R24" s="28">
        <v>33496</v>
      </c>
      <c r="S24" s="28">
        <v>38186</v>
      </c>
      <c r="T24" s="28">
        <v>37377</v>
      </c>
      <c r="U24" s="22">
        <v>138560</v>
      </c>
      <c r="V24" s="28">
        <v>128906</v>
      </c>
      <c r="W24" s="28">
        <v>46902</v>
      </c>
      <c r="X24" s="28">
        <v>42484</v>
      </c>
      <c r="Y24" s="22">
        <v>54132</v>
      </c>
    </row>
    <row r="25" spans="1:25" ht="14.25" thickBot="1">
      <c r="A25" s="25" t="s">
        <v>147</v>
      </c>
      <c r="B25" s="29">
        <v>3355</v>
      </c>
      <c r="C25" s="29">
        <v>29218</v>
      </c>
      <c r="D25" s="29">
        <v>-20409</v>
      </c>
      <c r="E25" s="23">
        <v>26846</v>
      </c>
      <c r="F25" s="29">
        <v>-42767</v>
      </c>
      <c r="G25" s="29">
        <v>-38016</v>
      </c>
      <c r="H25" s="29">
        <v>-45283</v>
      </c>
      <c r="I25" s="23">
        <v>-140700</v>
      </c>
      <c r="J25" s="29">
        <v>-83736</v>
      </c>
      <c r="K25" s="29">
        <v>-56359</v>
      </c>
      <c r="L25" s="29">
        <v>-29354</v>
      </c>
      <c r="M25" s="23">
        <v>28756</v>
      </c>
      <c r="N25" s="29">
        <v>12740</v>
      </c>
      <c r="O25" s="29">
        <v>4773</v>
      </c>
      <c r="P25" s="29">
        <v>-7124</v>
      </c>
      <c r="Q25" s="23">
        <v>57372</v>
      </c>
      <c r="R25" s="29">
        <v>23487</v>
      </c>
      <c r="S25" s="29">
        <v>-8771</v>
      </c>
      <c r="T25" s="29">
        <v>-56183</v>
      </c>
      <c r="U25" s="23">
        <v>58202</v>
      </c>
      <c r="V25" s="29">
        <v>-71015</v>
      </c>
      <c r="W25" s="29">
        <v>-7980</v>
      </c>
      <c r="X25" s="29">
        <v>-59363</v>
      </c>
      <c r="Y25" s="23">
        <v>102884</v>
      </c>
    </row>
    <row r="26" spans="1:25" ht="14.25" thickTop="1">
      <c r="A26" s="6" t="s">
        <v>24</v>
      </c>
      <c r="B26" s="28">
        <v>5</v>
      </c>
      <c r="C26" s="28">
        <v>5</v>
      </c>
      <c r="D26" s="28"/>
      <c r="E26" s="22"/>
      <c r="F26" s="28"/>
      <c r="G26" s="28"/>
      <c r="H26" s="28"/>
      <c r="I26" s="22"/>
      <c r="J26" s="28"/>
      <c r="K26" s="28"/>
      <c r="L26" s="28"/>
      <c r="M26" s="22">
        <v>253</v>
      </c>
      <c r="N26" s="28"/>
      <c r="O26" s="28"/>
      <c r="P26" s="28"/>
      <c r="Q26" s="22"/>
      <c r="R26" s="28"/>
      <c r="S26" s="28"/>
      <c r="T26" s="28"/>
      <c r="U26" s="22">
        <v>184</v>
      </c>
      <c r="V26" s="28">
        <v>184</v>
      </c>
      <c r="W26" s="28">
        <v>184</v>
      </c>
      <c r="X26" s="28"/>
      <c r="Y26" s="22">
        <v>149</v>
      </c>
    </row>
    <row r="27" spans="1:25" ht="13.5">
      <c r="A27" s="6" t="s">
        <v>25</v>
      </c>
      <c r="B27" s="28"/>
      <c r="C27" s="28"/>
      <c r="D27" s="28"/>
      <c r="E27" s="22">
        <v>130</v>
      </c>
      <c r="F27" s="28">
        <v>130</v>
      </c>
      <c r="G27" s="28"/>
      <c r="H27" s="28"/>
      <c r="I27" s="22"/>
      <c r="J27" s="28"/>
      <c r="K27" s="28"/>
      <c r="L27" s="28"/>
      <c r="M27" s="22"/>
      <c r="N27" s="28"/>
      <c r="O27" s="28"/>
      <c r="P27" s="28"/>
      <c r="Q27" s="22"/>
      <c r="R27" s="28"/>
      <c r="S27" s="28"/>
      <c r="T27" s="28"/>
      <c r="U27" s="22"/>
      <c r="V27" s="28"/>
      <c r="W27" s="28"/>
      <c r="X27" s="28"/>
      <c r="Y27" s="22"/>
    </row>
    <row r="28" spans="1:25" ht="13.5">
      <c r="A28" s="6" t="s">
        <v>26</v>
      </c>
      <c r="B28" s="28">
        <v>5</v>
      </c>
      <c r="C28" s="28">
        <v>5</v>
      </c>
      <c r="D28" s="28"/>
      <c r="E28" s="22">
        <v>130</v>
      </c>
      <c r="F28" s="28">
        <v>130</v>
      </c>
      <c r="G28" s="28"/>
      <c r="H28" s="28"/>
      <c r="I28" s="22"/>
      <c r="J28" s="28"/>
      <c r="K28" s="28"/>
      <c r="L28" s="28"/>
      <c r="M28" s="22">
        <v>6044</v>
      </c>
      <c r="N28" s="28">
        <v>5223</v>
      </c>
      <c r="O28" s="28">
        <v>4642</v>
      </c>
      <c r="P28" s="28"/>
      <c r="Q28" s="22">
        <v>831</v>
      </c>
      <c r="R28" s="28">
        <v>831</v>
      </c>
      <c r="S28" s="28">
        <v>84</v>
      </c>
      <c r="T28" s="28">
        <v>12</v>
      </c>
      <c r="U28" s="22">
        <v>816</v>
      </c>
      <c r="V28" s="28">
        <v>184</v>
      </c>
      <c r="W28" s="28">
        <v>256</v>
      </c>
      <c r="X28" s="28">
        <v>95</v>
      </c>
      <c r="Y28" s="22">
        <v>5408</v>
      </c>
    </row>
    <row r="29" spans="1:25" ht="13.5">
      <c r="A29" s="6" t="s">
        <v>148</v>
      </c>
      <c r="B29" s="28">
        <v>3</v>
      </c>
      <c r="C29" s="28">
        <v>3</v>
      </c>
      <c r="D29" s="28"/>
      <c r="E29" s="22">
        <v>37</v>
      </c>
      <c r="F29" s="28">
        <v>37</v>
      </c>
      <c r="G29" s="28"/>
      <c r="H29" s="28"/>
      <c r="I29" s="22">
        <v>398</v>
      </c>
      <c r="J29" s="28">
        <v>218</v>
      </c>
      <c r="K29" s="28">
        <v>218</v>
      </c>
      <c r="L29" s="28">
        <v>151</v>
      </c>
      <c r="M29" s="22">
        <v>5925</v>
      </c>
      <c r="N29" s="28">
        <v>5357</v>
      </c>
      <c r="O29" s="28">
        <v>5030</v>
      </c>
      <c r="P29" s="28"/>
      <c r="Q29" s="22">
        <v>605</v>
      </c>
      <c r="R29" s="28">
        <v>600</v>
      </c>
      <c r="S29" s="28"/>
      <c r="T29" s="28"/>
      <c r="U29" s="22">
        <v>527</v>
      </c>
      <c r="V29" s="28"/>
      <c r="W29" s="28"/>
      <c r="X29" s="28"/>
      <c r="Y29" s="22">
        <v>138</v>
      </c>
    </row>
    <row r="30" spans="1:25" ht="13.5">
      <c r="A30" s="6" t="s">
        <v>27</v>
      </c>
      <c r="B30" s="28">
        <v>677</v>
      </c>
      <c r="C30" s="28">
        <v>677</v>
      </c>
      <c r="D30" s="28"/>
      <c r="E30" s="22"/>
      <c r="F30" s="28"/>
      <c r="G30" s="28"/>
      <c r="H30" s="28"/>
      <c r="I30" s="22"/>
      <c r="J30" s="28"/>
      <c r="K30" s="28"/>
      <c r="L30" s="28"/>
      <c r="M30" s="22"/>
      <c r="N30" s="28"/>
      <c r="O30" s="28"/>
      <c r="P30" s="28"/>
      <c r="Q30" s="22"/>
      <c r="R30" s="28"/>
      <c r="S30" s="28"/>
      <c r="T30" s="28"/>
      <c r="U30" s="22"/>
      <c r="V30" s="28"/>
      <c r="W30" s="28"/>
      <c r="X30" s="28"/>
      <c r="Y30" s="22"/>
    </row>
    <row r="31" spans="1:25" ht="13.5">
      <c r="A31" s="6" t="s">
        <v>28</v>
      </c>
      <c r="B31" s="28">
        <v>1327</v>
      </c>
      <c r="C31" s="28">
        <v>1327</v>
      </c>
      <c r="D31" s="28"/>
      <c r="E31" s="22"/>
      <c r="F31" s="28"/>
      <c r="G31" s="28"/>
      <c r="H31" s="28"/>
      <c r="I31" s="22"/>
      <c r="J31" s="28"/>
      <c r="K31" s="28"/>
      <c r="L31" s="28"/>
      <c r="M31" s="22"/>
      <c r="N31" s="28"/>
      <c r="O31" s="28"/>
      <c r="P31" s="28"/>
      <c r="Q31" s="22"/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6" t="s">
        <v>151</v>
      </c>
      <c r="B32" s="28">
        <v>2007</v>
      </c>
      <c r="C32" s="28">
        <v>2007</v>
      </c>
      <c r="D32" s="28"/>
      <c r="E32" s="22">
        <v>37</v>
      </c>
      <c r="F32" s="28">
        <v>37</v>
      </c>
      <c r="G32" s="28"/>
      <c r="H32" s="28"/>
      <c r="I32" s="22">
        <v>6465</v>
      </c>
      <c r="J32" s="28">
        <v>347</v>
      </c>
      <c r="K32" s="28">
        <v>218</v>
      </c>
      <c r="L32" s="28">
        <v>151</v>
      </c>
      <c r="M32" s="22">
        <v>37797</v>
      </c>
      <c r="N32" s="28">
        <v>36828</v>
      </c>
      <c r="O32" s="28">
        <v>35124</v>
      </c>
      <c r="P32" s="28">
        <v>18913</v>
      </c>
      <c r="Q32" s="22">
        <v>1568</v>
      </c>
      <c r="R32" s="28">
        <v>1564</v>
      </c>
      <c r="S32" s="28">
        <v>959</v>
      </c>
      <c r="T32" s="28"/>
      <c r="U32" s="22">
        <v>36791</v>
      </c>
      <c r="V32" s="28"/>
      <c r="W32" s="28"/>
      <c r="X32" s="28"/>
      <c r="Y32" s="22">
        <v>221</v>
      </c>
    </row>
    <row r="33" spans="1:25" ht="13.5">
      <c r="A33" s="7" t="s">
        <v>152</v>
      </c>
      <c r="B33" s="28">
        <v>1353</v>
      </c>
      <c r="C33" s="28">
        <v>27216</v>
      </c>
      <c r="D33" s="28">
        <v>-20409</v>
      </c>
      <c r="E33" s="22">
        <v>26939</v>
      </c>
      <c r="F33" s="28">
        <v>-42674</v>
      </c>
      <c r="G33" s="28">
        <v>-38016</v>
      </c>
      <c r="H33" s="28">
        <v>-45283</v>
      </c>
      <c r="I33" s="22">
        <v>-147165</v>
      </c>
      <c r="J33" s="28">
        <v>-84084</v>
      </c>
      <c r="K33" s="28">
        <v>-56578</v>
      </c>
      <c r="L33" s="28">
        <v>-29505</v>
      </c>
      <c r="M33" s="22">
        <v>-2995</v>
      </c>
      <c r="N33" s="28">
        <v>-18864</v>
      </c>
      <c r="O33" s="28">
        <v>-25709</v>
      </c>
      <c r="P33" s="28">
        <v>-26037</v>
      </c>
      <c r="Q33" s="22">
        <v>56634</v>
      </c>
      <c r="R33" s="28">
        <v>22753</v>
      </c>
      <c r="S33" s="28">
        <v>-9646</v>
      </c>
      <c r="T33" s="28">
        <v>-56170</v>
      </c>
      <c r="U33" s="22">
        <v>22226</v>
      </c>
      <c r="V33" s="28">
        <v>-70830</v>
      </c>
      <c r="W33" s="28">
        <v>-7723</v>
      </c>
      <c r="X33" s="28">
        <v>-59268</v>
      </c>
      <c r="Y33" s="22">
        <v>108071</v>
      </c>
    </row>
    <row r="34" spans="1:25" ht="13.5">
      <c r="A34" s="7" t="s">
        <v>153</v>
      </c>
      <c r="B34" s="28">
        <v>30263</v>
      </c>
      <c r="C34" s="28">
        <v>24184</v>
      </c>
      <c r="D34" s="28">
        <v>4902</v>
      </c>
      <c r="E34" s="22">
        <v>16659</v>
      </c>
      <c r="F34" s="28">
        <v>14755</v>
      </c>
      <c r="G34" s="28">
        <v>6253</v>
      </c>
      <c r="H34" s="28">
        <v>2589</v>
      </c>
      <c r="I34" s="22">
        <v>17487</v>
      </c>
      <c r="J34" s="28">
        <v>5627</v>
      </c>
      <c r="K34" s="28">
        <v>1397</v>
      </c>
      <c r="L34" s="28">
        <v>663</v>
      </c>
      <c r="M34" s="22">
        <v>3106</v>
      </c>
      <c r="N34" s="28">
        <v>2823</v>
      </c>
      <c r="O34" s="28">
        <v>1739</v>
      </c>
      <c r="P34" s="28">
        <v>1062</v>
      </c>
      <c r="Q34" s="22">
        <v>7735</v>
      </c>
      <c r="R34" s="28">
        <v>8504</v>
      </c>
      <c r="S34" s="28">
        <v>1511</v>
      </c>
      <c r="T34" s="28">
        <v>663</v>
      </c>
      <c r="U34" s="22">
        <v>48757</v>
      </c>
      <c r="V34" s="28">
        <v>2271</v>
      </c>
      <c r="W34" s="28">
        <v>10348</v>
      </c>
      <c r="X34" s="28">
        <v>512</v>
      </c>
      <c r="Y34" s="22">
        <v>10357</v>
      </c>
    </row>
    <row r="35" spans="1:25" ht="13.5">
      <c r="A35" s="7" t="s">
        <v>154</v>
      </c>
      <c r="B35" s="28">
        <v>-280</v>
      </c>
      <c r="C35" s="28">
        <v>270</v>
      </c>
      <c r="D35" s="28">
        <v>2714</v>
      </c>
      <c r="E35" s="22">
        <v>-5004</v>
      </c>
      <c r="F35" s="28">
        <v>3030</v>
      </c>
      <c r="G35" s="28">
        <v>1846</v>
      </c>
      <c r="H35" s="28">
        <v>2897</v>
      </c>
      <c r="I35" s="22">
        <v>43457</v>
      </c>
      <c r="J35" s="28">
        <v>-40448</v>
      </c>
      <c r="K35" s="28">
        <v>-22608</v>
      </c>
      <c r="L35" s="28">
        <v>-13781</v>
      </c>
      <c r="M35" s="22">
        <v>-3790</v>
      </c>
      <c r="N35" s="28">
        <v>-5096</v>
      </c>
      <c r="O35" s="28">
        <v>-10515</v>
      </c>
      <c r="P35" s="28">
        <v>743</v>
      </c>
      <c r="Q35" s="22">
        <v>10772</v>
      </c>
      <c r="R35" s="28">
        <v>6473</v>
      </c>
      <c r="S35" s="28">
        <v>2253</v>
      </c>
      <c r="T35" s="28">
        <v>-4986</v>
      </c>
      <c r="U35" s="22">
        <v>-31839</v>
      </c>
      <c r="V35" s="28">
        <v>-15013</v>
      </c>
      <c r="W35" s="28">
        <v>-1130</v>
      </c>
      <c r="X35" s="28">
        <v>1842</v>
      </c>
      <c r="Y35" s="22">
        <v>33429</v>
      </c>
    </row>
    <row r="36" spans="1:25" ht="13.5">
      <c r="A36" s="7" t="s">
        <v>29</v>
      </c>
      <c r="B36" s="28"/>
      <c r="C36" s="28"/>
      <c r="D36" s="28"/>
      <c r="E36" s="22">
        <v>142</v>
      </c>
      <c r="F36" s="28">
        <v>142</v>
      </c>
      <c r="G36" s="28">
        <v>142</v>
      </c>
      <c r="H36" s="28">
        <v>142</v>
      </c>
      <c r="I36" s="22">
        <v>2776</v>
      </c>
      <c r="J36" s="28"/>
      <c r="K36" s="28"/>
      <c r="L36" s="28"/>
      <c r="M36" s="22"/>
      <c r="N36" s="28"/>
      <c r="O36" s="28"/>
      <c r="P36" s="28"/>
      <c r="Q36" s="22"/>
      <c r="R36" s="28"/>
      <c r="S36" s="28"/>
      <c r="T36" s="28"/>
      <c r="U36" s="22">
        <v>-2104</v>
      </c>
      <c r="V36" s="28"/>
      <c r="W36" s="28"/>
      <c r="X36" s="28"/>
      <c r="Y36" s="22"/>
    </row>
    <row r="37" spans="1:25" ht="13.5">
      <c r="A37" s="7" t="s">
        <v>155</v>
      </c>
      <c r="B37" s="28">
        <v>29982</v>
      </c>
      <c r="C37" s="28">
        <v>24455</v>
      </c>
      <c r="D37" s="28">
        <v>7616</v>
      </c>
      <c r="E37" s="22">
        <v>11796</v>
      </c>
      <c r="F37" s="28">
        <v>17928</v>
      </c>
      <c r="G37" s="28">
        <v>8242</v>
      </c>
      <c r="H37" s="28">
        <v>5630</v>
      </c>
      <c r="I37" s="22">
        <v>63721</v>
      </c>
      <c r="J37" s="28">
        <v>-34821</v>
      </c>
      <c r="K37" s="28">
        <v>-21211</v>
      </c>
      <c r="L37" s="28">
        <v>-13117</v>
      </c>
      <c r="M37" s="22">
        <v>-684</v>
      </c>
      <c r="N37" s="28">
        <v>-2272</v>
      </c>
      <c r="O37" s="28">
        <v>-8775</v>
      </c>
      <c r="P37" s="28">
        <v>1805</v>
      </c>
      <c r="Q37" s="22">
        <v>18507</v>
      </c>
      <c r="R37" s="28">
        <v>14978</v>
      </c>
      <c r="S37" s="28">
        <v>3764</v>
      </c>
      <c r="T37" s="28">
        <v>-4323</v>
      </c>
      <c r="U37" s="22">
        <v>14813</v>
      </c>
      <c r="V37" s="28">
        <v>-12742</v>
      </c>
      <c r="W37" s="28">
        <v>9217</v>
      </c>
      <c r="X37" s="28">
        <v>2355</v>
      </c>
      <c r="Y37" s="22">
        <v>43786</v>
      </c>
    </row>
    <row r="38" spans="1:25" ht="13.5">
      <c r="A38" s="7" t="s">
        <v>30</v>
      </c>
      <c r="B38" s="28">
        <v>-28628</v>
      </c>
      <c r="C38" s="28">
        <v>2761</v>
      </c>
      <c r="D38" s="28">
        <v>-28026</v>
      </c>
      <c r="E38" s="22">
        <v>15142</v>
      </c>
      <c r="F38" s="28">
        <v>-60603</v>
      </c>
      <c r="G38" s="28">
        <v>-46258</v>
      </c>
      <c r="H38" s="28">
        <v>-50913</v>
      </c>
      <c r="I38" s="22">
        <v>-210887</v>
      </c>
      <c r="J38" s="28">
        <v>-49263</v>
      </c>
      <c r="K38" s="28">
        <v>-35367</v>
      </c>
      <c r="L38" s="28">
        <v>-16387</v>
      </c>
      <c r="M38" s="22">
        <v>-2311</v>
      </c>
      <c r="N38" s="28">
        <v>-16592</v>
      </c>
      <c r="O38" s="28">
        <v>-16933</v>
      </c>
      <c r="P38" s="28">
        <v>-27843</v>
      </c>
      <c r="Q38" s="22"/>
      <c r="R38" s="28"/>
      <c r="S38" s="28"/>
      <c r="T38" s="28"/>
      <c r="U38" s="22"/>
      <c r="V38" s="28"/>
      <c r="W38" s="28"/>
      <c r="X38" s="28"/>
      <c r="Y38" s="22"/>
    </row>
    <row r="39" spans="1:25" ht="13.5">
      <c r="A39" s="7" t="s">
        <v>31</v>
      </c>
      <c r="B39" s="28">
        <v>23185</v>
      </c>
      <c r="C39" s="28">
        <v>19731</v>
      </c>
      <c r="D39" s="28">
        <v>5213</v>
      </c>
      <c r="E39" s="22">
        <v>12478</v>
      </c>
      <c r="F39" s="28">
        <v>8582</v>
      </c>
      <c r="G39" s="28">
        <v>5216</v>
      </c>
      <c r="H39" s="28">
        <v>3346</v>
      </c>
      <c r="I39" s="22">
        <v>15488</v>
      </c>
      <c r="J39" s="28">
        <v>12522</v>
      </c>
      <c r="K39" s="28">
        <v>6027</v>
      </c>
      <c r="L39" s="28">
        <v>838</v>
      </c>
      <c r="M39" s="22">
        <v>8911</v>
      </c>
      <c r="N39" s="28">
        <v>8966</v>
      </c>
      <c r="O39" s="28">
        <v>10049</v>
      </c>
      <c r="P39" s="28">
        <v>2934</v>
      </c>
      <c r="Q39" s="22">
        <v>8499</v>
      </c>
      <c r="R39" s="28">
        <v>625</v>
      </c>
      <c r="S39" s="28">
        <v>-377</v>
      </c>
      <c r="T39" s="28">
        <v>-1282</v>
      </c>
      <c r="U39" s="22">
        <v>-34618</v>
      </c>
      <c r="V39" s="28">
        <v>-18036</v>
      </c>
      <c r="W39" s="28">
        <v>-14339</v>
      </c>
      <c r="X39" s="28">
        <v>-7594</v>
      </c>
      <c r="Y39" s="22">
        <v>6493</v>
      </c>
    </row>
    <row r="40" spans="1:25" ht="14.25" thickBot="1">
      <c r="A40" s="7" t="s">
        <v>156</v>
      </c>
      <c r="B40" s="28">
        <v>-51814</v>
      </c>
      <c r="C40" s="28">
        <v>-16970</v>
      </c>
      <c r="D40" s="28">
        <v>-33239</v>
      </c>
      <c r="E40" s="22">
        <v>2663</v>
      </c>
      <c r="F40" s="28">
        <v>-69185</v>
      </c>
      <c r="G40" s="28">
        <v>-51475</v>
      </c>
      <c r="H40" s="28">
        <v>-54260</v>
      </c>
      <c r="I40" s="22">
        <v>-226376</v>
      </c>
      <c r="J40" s="28">
        <v>-61785</v>
      </c>
      <c r="K40" s="28">
        <v>-41394</v>
      </c>
      <c r="L40" s="28">
        <v>-17225</v>
      </c>
      <c r="M40" s="22">
        <v>-11223</v>
      </c>
      <c r="N40" s="28">
        <v>-25558</v>
      </c>
      <c r="O40" s="28">
        <v>-26983</v>
      </c>
      <c r="P40" s="28">
        <v>-30778</v>
      </c>
      <c r="Q40" s="22">
        <v>29627</v>
      </c>
      <c r="R40" s="28">
        <v>7150</v>
      </c>
      <c r="S40" s="28">
        <v>-13034</v>
      </c>
      <c r="T40" s="28">
        <v>-50565</v>
      </c>
      <c r="U40" s="22">
        <v>42032</v>
      </c>
      <c r="V40" s="28">
        <v>-40051</v>
      </c>
      <c r="W40" s="28">
        <v>-2602</v>
      </c>
      <c r="X40" s="28">
        <v>-54029</v>
      </c>
      <c r="Y40" s="22">
        <v>57791</v>
      </c>
    </row>
    <row r="41" spans="1:25" ht="14.25" thickTop="1">
      <c r="A41" s="8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3" ht="13.5">
      <c r="A43" s="20" t="s">
        <v>113</v>
      </c>
    </row>
    <row r="44" ht="13.5">
      <c r="A44" s="20" t="s">
        <v>114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6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109</v>
      </c>
      <c r="B2" s="14">
        <v>4824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110</v>
      </c>
      <c r="B3" s="1" t="s">
        <v>111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33</v>
      </c>
      <c r="B4" s="15" t="str">
        <f>HYPERLINK("http://www.kabupro.jp/mark/20140313/S1001DNZ.htm","四半期報告書")</f>
        <v>四半期報告書</v>
      </c>
      <c r="C4" s="15" t="str">
        <f>HYPERLINK("http://www.kabupro.jp/mark/20131030/S10009E2.htm","有価証券報告書")</f>
        <v>有価証券報告書</v>
      </c>
      <c r="D4" s="15" t="str">
        <f>HYPERLINK("http://www.kabupro.jp/mark/20140313/S1001DNZ.htm","四半期報告書")</f>
        <v>四半期報告書</v>
      </c>
      <c r="E4" s="15" t="str">
        <f>HYPERLINK("http://www.kabupro.jp/mark/20131030/S10009E2.htm","有価証券報告書")</f>
        <v>有価証券報告書</v>
      </c>
      <c r="F4" s="15" t="str">
        <f>HYPERLINK("http://www.kabupro.jp/mark/20130314/S000D1P8.htm","四半期報告書")</f>
        <v>四半期報告書</v>
      </c>
      <c r="G4" s="15" t="str">
        <f>HYPERLINK("http://www.kabupro.jp/mark/20121024/S000C3AE.htm","有価証券報告書")</f>
        <v>有価証券報告書</v>
      </c>
      <c r="H4" s="15" t="str">
        <f>HYPERLINK("http://www.kabupro.jp/mark/20110613/S0008G7T.htm","四半期報告書")</f>
        <v>四半期報告書</v>
      </c>
      <c r="I4" s="15" t="str">
        <f>HYPERLINK("http://www.kabupro.jp/mark/20120314/S000AIKL.htm","四半期報告書")</f>
        <v>四半期報告書</v>
      </c>
      <c r="J4" s="15" t="str">
        <f>HYPERLINK("http://www.kabupro.jp/mark/20101210/S0007D7K.htm","四半期報告書")</f>
        <v>四半期報告書</v>
      </c>
      <c r="K4" s="15" t="str">
        <f>HYPERLINK("http://www.kabupro.jp/mark/20111026/S0009JG0.htm","有価証券報告書")</f>
        <v>有価証券報告書</v>
      </c>
      <c r="L4" s="15" t="str">
        <f>HYPERLINK("http://www.kabupro.jp/mark/20110613/S0008G7T.htm","四半期報告書")</f>
        <v>四半期報告書</v>
      </c>
      <c r="M4" s="15" t="str">
        <f>HYPERLINK("http://www.kabupro.jp/mark/20110314/S0007YRL.htm","四半期報告書")</f>
        <v>四半期報告書</v>
      </c>
      <c r="N4" s="15" t="str">
        <f>HYPERLINK("http://www.kabupro.jp/mark/20101210/S0007D7K.htm","四半期報告書")</f>
        <v>四半期報告書</v>
      </c>
      <c r="O4" s="15" t="str">
        <f>HYPERLINK("http://www.kabupro.jp/mark/20101027/S0006ZFJ.htm","有価証券報告書")</f>
        <v>有価証券報告書</v>
      </c>
      <c r="P4" s="15" t="str">
        <f>HYPERLINK("http://www.kabupro.jp/mark/20100614/S0005VTT.htm","四半期報告書")</f>
        <v>四半期報告書</v>
      </c>
      <c r="Q4" s="15" t="str">
        <f>HYPERLINK("http://www.kabupro.jp/mark/20100315/S0005D8S.htm","四半期報告書")</f>
        <v>四半期報告書</v>
      </c>
      <c r="R4" s="15" t="str">
        <f>HYPERLINK("http://www.kabupro.jp/mark/20091214/S0004SEL.htm","四半期報告書")</f>
        <v>四半期報告書</v>
      </c>
      <c r="S4" s="15" t="str">
        <f>HYPERLINK("http://www.kabupro.jp/mark/20091028/S0004ELD.htm","有価証券報告書")</f>
        <v>有価証券報告書</v>
      </c>
    </row>
    <row r="5" spans="1:19" ht="14.25" thickBot="1">
      <c r="A5" s="11" t="s">
        <v>34</v>
      </c>
      <c r="B5" s="1" t="s">
        <v>161</v>
      </c>
      <c r="C5" s="1" t="s">
        <v>40</v>
      </c>
      <c r="D5" s="1" t="s">
        <v>161</v>
      </c>
      <c r="E5" s="1" t="s">
        <v>40</v>
      </c>
      <c r="F5" s="1" t="s">
        <v>167</v>
      </c>
      <c r="G5" s="1" t="s">
        <v>44</v>
      </c>
      <c r="H5" s="1" t="s">
        <v>177</v>
      </c>
      <c r="I5" s="1" t="s">
        <v>173</v>
      </c>
      <c r="J5" s="1" t="s">
        <v>181</v>
      </c>
      <c r="K5" s="1" t="s">
        <v>46</v>
      </c>
      <c r="L5" s="1" t="s">
        <v>177</v>
      </c>
      <c r="M5" s="1" t="s">
        <v>179</v>
      </c>
      <c r="N5" s="1" t="s">
        <v>181</v>
      </c>
      <c r="O5" s="1" t="s">
        <v>48</v>
      </c>
      <c r="P5" s="1" t="s">
        <v>183</v>
      </c>
      <c r="Q5" s="1" t="s">
        <v>185</v>
      </c>
      <c r="R5" s="1" t="s">
        <v>187</v>
      </c>
      <c r="S5" s="1" t="s">
        <v>50</v>
      </c>
    </row>
    <row r="6" spans="1:19" ht="15" thickBot="1" thickTop="1">
      <c r="A6" s="10" t="s">
        <v>35</v>
      </c>
      <c r="B6" s="18" t="s">
        <v>23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36</v>
      </c>
      <c r="B7" s="14" t="s">
        <v>201</v>
      </c>
      <c r="C7" s="16" t="s">
        <v>41</v>
      </c>
      <c r="D7" s="14" t="s">
        <v>201</v>
      </c>
      <c r="E7" s="16" t="s">
        <v>41</v>
      </c>
      <c r="F7" s="14" t="s">
        <v>201</v>
      </c>
      <c r="G7" s="16" t="s">
        <v>41</v>
      </c>
      <c r="H7" s="14" t="s">
        <v>201</v>
      </c>
      <c r="I7" s="14" t="s">
        <v>201</v>
      </c>
      <c r="J7" s="14" t="s">
        <v>201</v>
      </c>
      <c r="K7" s="16" t="s">
        <v>41</v>
      </c>
      <c r="L7" s="14" t="s">
        <v>201</v>
      </c>
      <c r="M7" s="14" t="s">
        <v>201</v>
      </c>
      <c r="N7" s="14" t="s">
        <v>201</v>
      </c>
      <c r="O7" s="16" t="s">
        <v>41</v>
      </c>
      <c r="P7" s="14" t="s">
        <v>201</v>
      </c>
      <c r="Q7" s="14" t="s">
        <v>201</v>
      </c>
      <c r="R7" s="14" t="s">
        <v>201</v>
      </c>
      <c r="S7" s="16" t="s">
        <v>41</v>
      </c>
    </row>
    <row r="8" spans="1:19" ht="13.5">
      <c r="A8" s="13" t="s">
        <v>37</v>
      </c>
      <c r="B8" s="1" t="s">
        <v>202</v>
      </c>
      <c r="C8" s="17" t="s">
        <v>115</v>
      </c>
      <c r="D8" s="1" t="s">
        <v>115</v>
      </c>
      <c r="E8" s="17" t="s">
        <v>116</v>
      </c>
      <c r="F8" s="1" t="s">
        <v>116</v>
      </c>
      <c r="G8" s="17" t="s">
        <v>117</v>
      </c>
      <c r="H8" s="1" t="s">
        <v>117</v>
      </c>
      <c r="I8" s="1" t="s">
        <v>117</v>
      </c>
      <c r="J8" s="1" t="s">
        <v>117</v>
      </c>
      <c r="K8" s="17" t="s">
        <v>118</v>
      </c>
      <c r="L8" s="1" t="s">
        <v>118</v>
      </c>
      <c r="M8" s="1" t="s">
        <v>118</v>
      </c>
      <c r="N8" s="1" t="s">
        <v>118</v>
      </c>
      <c r="O8" s="17" t="s">
        <v>119</v>
      </c>
      <c r="P8" s="1" t="s">
        <v>119</v>
      </c>
      <c r="Q8" s="1" t="s">
        <v>119</v>
      </c>
      <c r="R8" s="1" t="s">
        <v>119</v>
      </c>
      <c r="S8" s="17" t="s">
        <v>120</v>
      </c>
    </row>
    <row r="9" spans="1:19" ht="13.5">
      <c r="A9" s="13" t="s">
        <v>38</v>
      </c>
      <c r="B9" s="1" t="s">
        <v>162</v>
      </c>
      <c r="C9" s="17" t="s">
        <v>42</v>
      </c>
      <c r="D9" s="1" t="s">
        <v>168</v>
      </c>
      <c r="E9" s="17" t="s">
        <v>43</v>
      </c>
      <c r="F9" s="1" t="s">
        <v>174</v>
      </c>
      <c r="G9" s="17" t="s">
        <v>45</v>
      </c>
      <c r="H9" s="1" t="s">
        <v>178</v>
      </c>
      <c r="I9" s="1" t="s">
        <v>180</v>
      </c>
      <c r="J9" s="1" t="s">
        <v>182</v>
      </c>
      <c r="K9" s="17" t="s">
        <v>47</v>
      </c>
      <c r="L9" s="1" t="s">
        <v>184</v>
      </c>
      <c r="M9" s="1" t="s">
        <v>186</v>
      </c>
      <c r="N9" s="1" t="s">
        <v>188</v>
      </c>
      <c r="O9" s="17" t="s">
        <v>49</v>
      </c>
      <c r="P9" s="1" t="s">
        <v>190</v>
      </c>
      <c r="Q9" s="1" t="s">
        <v>192</v>
      </c>
      <c r="R9" s="1" t="s">
        <v>194</v>
      </c>
      <c r="S9" s="17" t="s">
        <v>51</v>
      </c>
    </row>
    <row r="10" spans="1:19" ht="14.25" thickBot="1">
      <c r="A10" s="13" t="s">
        <v>39</v>
      </c>
      <c r="B10" s="1" t="s">
        <v>53</v>
      </c>
      <c r="C10" s="17" t="s">
        <v>53</v>
      </c>
      <c r="D10" s="1" t="s">
        <v>53</v>
      </c>
      <c r="E10" s="17" t="s">
        <v>53</v>
      </c>
      <c r="F10" s="1" t="s">
        <v>53</v>
      </c>
      <c r="G10" s="17" t="s">
        <v>53</v>
      </c>
      <c r="H10" s="1" t="s">
        <v>53</v>
      </c>
      <c r="I10" s="1" t="s">
        <v>53</v>
      </c>
      <c r="J10" s="1" t="s">
        <v>53</v>
      </c>
      <c r="K10" s="17" t="s">
        <v>53</v>
      </c>
      <c r="L10" s="1" t="s">
        <v>53</v>
      </c>
      <c r="M10" s="1" t="s">
        <v>53</v>
      </c>
      <c r="N10" s="1" t="s">
        <v>53</v>
      </c>
      <c r="O10" s="17" t="s">
        <v>53</v>
      </c>
      <c r="P10" s="1" t="s">
        <v>53</v>
      </c>
      <c r="Q10" s="1" t="s">
        <v>53</v>
      </c>
      <c r="R10" s="1" t="s">
        <v>53</v>
      </c>
      <c r="S10" s="17" t="s">
        <v>53</v>
      </c>
    </row>
    <row r="11" spans="1:19" ht="14.25" thickTop="1">
      <c r="A11" s="26" t="s">
        <v>152</v>
      </c>
      <c r="B11" s="27">
        <v>27216</v>
      </c>
      <c r="C11" s="21">
        <v>26939</v>
      </c>
      <c r="D11" s="27">
        <v>-38016</v>
      </c>
      <c r="E11" s="21">
        <v>-147165</v>
      </c>
      <c r="F11" s="27">
        <v>-56578</v>
      </c>
      <c r="G11" s="21">
        <v>-2995</v>
      </c>
      <c r="H11" s="27">
        <v>-18864</v>
      </c>
      <c r="I11" s="27">
        <v>-25709</v>
      </c>
      <c r="J11" s="27">
        <v>-26037</v>
      </c>
      <c r="K11" s="21">
        <v>56634</v>
      </c>
      <c r="L11" s="27">
        <v>22753</v>
      </c>
      <c r="M11" s="27">
        <v>-9646</v>
      </c>
      <c r="N11" s="27">
        <v>-56170</v>
      </c>
      <c r="O11" s="21">
        <v>22226</v>
      </c>
      <c r="P11" s="27">
        <v>-70830</v>
      </c>
      <c r="Q11" s="27">
        <v>-7723</v>
      </c>
      <c r="R11" s="27">
        <v>-59268</v>
      </c>
      <c r="S11" s="21">
        <v>108071</v>
      </c>
    </row>
    <row r="12" spans="1:19" ht="13.5">
      <c r="A12" s="6" t="s">
        <v>130</v>
      </c>
      <c r="B12" s="28">
        <v>10397</v>
      </c>
      <c r="C12" s="22">
        <v>30088</v>
      </c>
      <c r="D12" s="28">
        <v>13961</v>
      </c>
      <c r="E12" s="22">
        <v>29858</v>
      </c>
      <c r="F12" s="28">
        <v>10494</v>
      </c>
      <c r="G12" s="22">
        <v>27104</v>
      </c>
      <c r="H12" s="28">
        <v>19975</v>
      </c>
      <c r="I12" s="28">
        <v>12756</v>
      </c>
      <c r="J12" s="28">
        <v>5749</v>
      </c>
      <c r="K12" s="22">
        <v>24969</v>
      </c>
      <c r="L12" s="28">
        <v>18210</v>
      </c>
      <c r="M12" s="28">
        <v>11788</v>
      </c>
      <c r="N12" s="28">
        <v>5542</v>
      </c>
      <c r="O12" s="22">
        <v>28596</v>
      </c>
      <c r="P12" s="28">
        <v>20978</v>
      </c>
      <c r="Q12" s="28">
        <v>13629</v>
      </c>
      <c r="R12" s="28">
        <v>6606</v>
      </c>
      <c r="S12" s="22">
        <v>26299</v>
      </c>
    </row>
    <row r="13" spans="1:19" ht="13.5">
      <c r="A13" s="6" t="s">
        <v>203</v>
      </c>
      <c r="B13" s="28">
        <v>748</v>
      </c>
      <c r="C13" s="22">
        <v>1949</v>
      </c>
      <c r="D13" s="28">
        <v>974</v>
      </c>
      <c r="E13" s="22">
        <v>3269</v>
      </c>
      <c r="F13" s="28">
        <v>1634</v>
      </c>
      <c r="G13" s="22">
        <v>7939</v>
      </c>
      <c r="H13" s="28">
        <v>5954</v>
      </c>
      <c r="I13" s="28">
        <v>3969</v>
      </c>
      <c r="J13" s="28">
        <v>1984</v>
      </c>
      <c r="K13" s="22">
        <v>8287</v>
      </c>
      <c r="L13" s="28">
        <v>6240</v>
      </c>
      <c r="M13" s="28">
        <v>4160</v>
      </c>
      <c r="N13" s="28">
        <v>2038</v>
      </c>
      <c r="O13" s="22">
        <v>15237</v>
      </c>
      <c r="P13" s="28">
        <v>11428</v>
      </c>
      <c r="Q13" s="28">
        <v>7618</v>
      </c>
      <c r="R13" s="28">
        <v>3809</v>
      </c>
      <c r="S13" s="22">
        <v>15106</v>
      </c>
    </row>
    <row r="14" spans="1:19" ht="13.5">
      <c r="A14" s="6" t="s">
        <v>204</v>
      </c>
      <c r="B14" s="28">
        <v>55</v>
      </c>
      <c r="C14" s="22">
        <v>-3752</v>
      </c>
      <c r="D14" s="28">
        <v>-1461</v>
      </c>
      <c r="E14" s="22">
        <v>-620</v>
      </c>
      <c r="F14" s="28">
        <v>-1130</v>
      </c>
      <c r="G14" s="22">
        <v>-4391</v>
      </c>
      <c r="H14" s="28">
        <v>-3666</v>
      </c>
      <c r="I14" s="28">
        <v>320</v>
      </c>
      <c r="J14" s="28">
        <v>326</v>
      </c>
      <c r="K14" s="22">
        <v>4721</v>
      </c>
      <c r="L14" s="28">
        <v>3523</v>
      </c>
      <c r="M14" s="28">
        <v>4591</v>
      </c>
      <c r="N14" s="28">
        <v>790</v>
      </c>
      <c r="O14" s="22">
        <v>5083</v>
      </c>
      <c r="P14" s="28">
        <v>4891</v>
      </c>
      <c r="Q14" s="28">
        <v>5411</v>
      </c>
      <c r="R14" s="28">
        <v>-56</v>
      </c>
      <c r="S14" s="22">
        <v>-108571</v>
      </c>
    </row>
    <row r="15" spans="1:19" ht="13.5">
      <c r="A15" s="6" t="s">
        <v>205</v>
      </c>
      <c r="B15" s="28">
        <v>-1562</v>
      </c>
      <c r="C15" s="22">
        <v>1631</v>
      </c>
      <c r="D15" s="28">
        <v>-225</v>
      </c>
      <c r="E15" s="22">
        <v>2873</v>
      </c>
      <c r="F15" s="28">
        <v>2715</v>
      </c>
      <c r="G15" s="22"/>
      <c r="H15" s="28"/>
      <c r="I15" s="28"/>
      <c r="J15" s="28"/>
      <c r="K15" s="22"/>
      <c r="L15" s="28"/>
      <c r="M15" s="28"/>
      <c r="N15" s="28"/>
      <c r="O15" s="22"/>
      <c r="P15" s="28"/>
      <c r="Q15" s="28"/>
      <c r="R15" s="28"/>
      <c r="S15" s="22"/>
    </row>
    <row r="16" spans="1:19" ht="13.5">
      <c r="A16" s="6" t="s">
        <v>206</v>
      </c>
      <c r="B16" s="28">
        <v>-3042</v>
      </c>
      <c r="C16" s="22">
        <v>-16231</v>
      </c>
      <c r="D16" s="28">
        <v>-5776</v>
      </c>
      <c r="E16" s="22">
        <v>-6133</v>
      </c>
      <c r="F16" s="28">
        <v>-3770</v>
      </c>
      <c r="G16" s="22">
        <v>-13944</v>
      </c>
      <c r="H16" s="28">
        <v>-8311</v>
      </c>
      <c r="I16" s="28">
        <v>-4067</v>
      </c>
      <c r="J16" s="28">
        <v>-3176</v>
      </c>
      <c r="K16" s="22">
        <v>-2961</v>
      </c>
      <c r="L16" s="28">
        <v>-795</v>
      </c>
      <c r="M16" s="28">
        <v>-368</v>
      </c>
      <c r="N16" s="28">
        <v>-321</v>
      </c>
      <c r="O16" s="22">
        <v>-391</v>
      </c>
      <c r="P16" s="28">
        <v>-368</v>
      </c>
      <c r="Q16" s="28">
        <v>-148</v>
      </c>
      <c r="R16" s="28">
        <v>-89</v>
      </c>
      <c r="S16" s="22">
        <v>-23873</v>
      </c>
    </row>
    <row r="17" spans="1:19" ht="13.5">
      <c r="A17" s="6" t="s">
        <v>144</v>
      </c>
      <c r="B17" s="28">
        <v>2068</v>
      </c>
      <c r="C17" s="22">
        <v>3477</v>
      </c>
      <c r="D17" s="28">
        <v>1568</v>
      </c>
      <c r="E17" s="22">
        <v>1784</v>
      </c>
      <c r="F17" s="28">
        <v>789</v>
      </c>
      <c r="G17" s="22">
        <v>1741</v>
      </c>
      <c r="H17" s="28">
        <v>1330</v>
      </c>
      <c r="I17" s="28">
        <v>1063</v>
      </c>
      <c r="J17" s="28">
        <v>518</v>
      </c>
      <c r="K17" s="22">
        <v>1834</v>
      </c>
      <c r="L17" s="28">
        <v>1345</v>
      </c>
      <c r="M17" s="28">
        <v>872</v>
      </c>
      <c r="N17" s="28">
        <v>368</v>
      </c>
      <c r="O17" s="22">
        <v>63</v>
      </c>
      <c r="P17" s="28">
        <v>40</v>
      </c>
      <c r="Q17" s="28">
        <v>15</v>
      </c>
      <c r="R17" s="28">
        <v>11</v>
      </c>
      <c r="S17" s="22">
        <v>111</v>
      </c>
    </row>
    <row r="18" spans="1:19" ht="13.5">
      <c r="A18" s="6" t="s">
        <v>207</v>
      </c>
      <c r="B18" s="28">
        <v>46</v>
      </c>
      <c r="C18" s="22"/>
      <c r="D18" s="28"/>
      <c r="E18" s="22"/>
      <c r="F18" s="28"/>
      <c r="G18" s="22"/>
      <c r="H18" s="28"/>
      <c r="I18" s="28"/>
      <c r="J18" s="28"/>
      <c r="K18" s="22"/>
      <c r="L18" s="28"/>
      <c r="M18" s="28"/>
      <c r="N18" s="28"/>
      <c r="O18" s="22"/>
      <c r="P18" s="28"/>
      <c r="Q18" s="28"/>
      <c r="R18" s="28"/>
      <c r="S18" s="22"/>
    </row>
    <row r="19" spans="1:19" ht="13.5">
      <c r="A19" s="6" t="s">
        <v>208</v>
      </c>
      <c r="B19" s="28">
        <v>-3382</v>
      </c>
      <c r="C19" s="22">
        <v>-58702</v>
      </c>
      <c r="D19" s="28">
        <v>-7436</v>
      </c>
      <c r="E19" s="22"/>
      <c r="F19" s="28"/>
      <c r="G19" s="22">
        <v>612</v>
      </c>
      <c r="H19" s="28">
        <v>1180</v>
      </c>
      <c r="I19" s="28">
        <v>1180</v>
      </c>
      <c r="J19" s="28">
        <v>-263</v>
      </c>
      <c r="K19" s="22">
        <v>26324</v>
      </c>
      <c r="L19" s="28">
        <v>27698</v>
      </c>
      <c r="M19" s="28">
        <v>29545</v>
      </c>
      <c r="N19" s="28">
        <v>30600</v>
      </c>
      <c r="O19" s="22">
        <v>-145786</v>
      </c>
      <c r="P19" s="28">
        <v>-11958</v>
      </c>
      <c r="Q19" s="28"/>
      <c r="R19" s="28"/>
      <c r="S19" s="22">
        <v>-4745</v>
      </c>
    </row>
    <row r="20" spans="1:19" ht="13.5">
      <c r="A20" s="6" t="s">
        <v>209</v>
      </c>
      <c r="B20" s="28">
        <v>-7561</v>
      </c>
      <c r="C20" s="22">
        <v>-21733</v>
      </c>
      <c r="D20" s="28">
        <v>-15210</v>
      </c>
      <c r="E20" s="22">
        <v>-6540</v>
      </c>
      <c r="F20" s="28">
        <v>-2200</v>
      </c>
      <c r="G20" s="22">
        <v>8200</v>
      </c>
      <c r="H20" s="28">
        <v>2750</v>
      </c>
      <c r="I20" s="28">
        <v>6490</v>
      </c>
      <c r="J20" s="28">
        <v>4510</v>
      </c>
      <c r="K20" s="22">
        <v>430</v>
      </c>
      <c r="L20" s="28">
        <v>-7620</v>
      </c>
      <c r="M20" s="28">
        <v>2600</v>
      </c>
      <c r="N20" s="28">
        <v>1907</v>
      </c>
      <c r="O20" s="22">
        <v>39213</v>
      </c>
      <c r="P20" s="28">
        <v>35423</v>
      </c>
      <c r="Q20" s="28">
        <v>46810</v>
      </c>
      <c r="R20" s="28">
        <v>42380</v>
      </c>
      <c r="S20" s="22">
        <v>16473</v>
      </c>
    </row>
    <row r="21" spans="1:19" ht="13.5">
      <c r="A21" s="6" t="s">
        <v>210</v>
      </c>
      <c r="B21" s="28">
        <v>-279</v>
      </c>
      <c r="C21" s="22">
        <v>-14355</v>
      </c>
      <c r="D21" s="28">
        <v>-9416</v>
      </c>
      <c r="E21" s="22">
        <v>-5</v>
      </c>
      <c r="F21" s="28">
        <v>-449</v>
      </c>
      <c r="G21" s="22">
        <v>-3389</v>
      </c>
      <c r="H21" s="28">
        <v>-4326</v>
      </c>
      <c r="I21" s="28">
        <v>-4055</v>
      </c>
      <c r="J21" s="28">
        <v>3997</v>
      </c>
      <c r="K21" s="22">
        <v>-5554</v>
      </c>
      <c r="L21" s="28">
        <v>-4074</v>
      </c>
      <c r="M21" s="28">
        <v>2906</v>
      </c>
      <c r="N21" s="28">
        <v>3419</v>
      </c>
      <c r="O21" s="22">
        <v>-14237</v>
      </c>
      <c r="P21" s="28">
        <v>-14088</v>
      </c>
      <c r="Q21" s="28">
        <v>1729</v>
      </c>
      <c r="R21" s="28">
        <v>237</v>
      </c>
      <c r="S21" s="22">
        <v>12322</v>
      </c>
    </row>
    <row r="22" spans="1:19" ht="13.5">
      <c r="A22" s="6" t="s">
        <v>211</v>
      </c>
      <c r="B22" s="28">
        <v>-5</v>
      </c>
      <c r="C22" s="22"/>
      <c r="D22" s="28"/>
      <c r="E22" s="22"/>
      <c r="F22" s="28"/>
      <c r="G22" s="22">
        <v>-22</v>
      </c>
      <c r="H22" s="28"/>
      <c r="I22" s="28"/>
      <c r="J22" s="28"/>
      <c r="K22" s="22"/>
      <c r="L22" s="28"/>
      <c r="M22" s="28"/>
      <c r="N22" s="28"/>
      <c r="O22" s="22">
        <v>-184</v>
      </c>
      <c r="P22" s="28">
        <v>-184</v>
      </c>
      <c r="Q22" s="28">
        <v>-184</v>
      </c>
      <c r="R22" s="28"/>
      <c r="S22" s="22">
        <v>-149</v>
      </c>
    </row>
    <row r="23" spans="1:19" ht="13.5">
      <c r="A23" s="6" t="s">
        <v>148</v>
      </c>
      <c r="B23" s="28">
        <v>3</v>
      </c>
      <c r="C23" s="22">
        <v>37</v>
      </c>
      <c r="D23" s="28"/>
      <c r="E23" s="22">
        <v>398</v>
      </c>
      <c r="F23" s="28">
        <v>218</v>
      </c>
      <c r="G23" s="22">
        <v>5925</v>
      </c>
      <c r="H23" s="28">
        <v>5357</v>
      </c>
      <c r="I23" s="28">
        <v>5030</v>
      </c>
      <c r="J23" s="28"/>
      <c r="K23" s="22">
        <v>605</v>
      </c>
      <c r="L23" s="28">
        <v>600</v>
      </c>
      <c r="M23" s="28"/>
      <c r="N23" s="28"/>
      <c r="O23" s="22">
        <v>527</v>
      </c>
      <c r="P23" s="28"/>
      <c r="Q23" s="28"/>
      <c r="R23" s="28"/>
      <c r="S23" s="22">
        <v>138</v>
      </c>
    </row>
    <row r="24" spans="1:19" ht="13.5">
      <c r="A24" s="6" t="s">
        <v>212</v>
      </c>
      <c r="B24" s="28">
        <v>677</v>
      </c>
      <c r="C24" s="22"/>
      <c r="D24" s="28"/>
      <c r="E24" s="22"/>
      <c r="F24" s="28"/>
      <c r="G24" s="22"/>
      <c r="H24" s="28"/>
      <c r="I24" s="28"/>
      <c r="J24" s="28"/>
      <c r="K24" s="22"/>
      <c r="L24" s="28"/>
      <c r="M24" s="28"/>
      <c r="N24" s="28"/>
      <c r="O24" s="22"/>
      <c r="P24" s="28"/>
      <c r="Q24" s="28"/>
      <c r="R24" s="28"/>
      <c r="S24" s="22"/>
    </row>
    <row r="25" spans="1:19" ht="13.5">
      <c r="A25" s="6" t="s">
        <v>213</v>
      </c>
      <c r="B25" s="28">
        <v>1327</v>
      </c>
      <c r="C25" s="22"/>
      <c r="D25" s="28"/>
      <c r="E25" s="22"/>
      <c r="F25" s="28"/>
      <c r="G25" s="22"/>
      <c r="H25" s="28"/>
      <c r="I25" s="28"/>
      <c r="J25" s="28"/>
      <c r="K25" s="22"/>
      <c r="L25" s="28"/>
      <c r="M25" s="28"/>
      <c r="N25" s="28"/>
      <c r="O25" s="22"/>
      <c r="P25" s="28"/>
      <c r="Q25" s="28"/>
      <c r="R25" s="28"/>
      <c r="S25" s="22"/>
    </row>
    <row r="26" spans="1:19" ht="13.5">
      <c r="A26" s="6" t="s">
        <v>214</v>
      </c>
      <c r="B26" s="28">
        <v>-180009</v>
      </c>
      <c r="C26" s="22">
        <v>-52999</v>
      </c>
      <c r="D26" s="28">
        <v>45237</v>
      </c>
      <c r="E26" s="22">
        <v>91592</v>
      </c>
      <c r="F26" s="28">
        <v>56305</v>
      </c>
      <c r="G26" s="22">
        <v>88527</v>
      </c>
      <c r="H26" s="28">
        <v>109995</v>
      </c>
      <c r="I26" s="28">
        <v>71496</v>
      </c>
      <c r="J26" s="28">
        <v>97924</v>
      </c>
      <c r="K26" s="22">
        <v>-44334</v>
      </c>
      <c r="L26" s="28">
        <v>52522</v>
      </c>
      <c r="M26" s="28">
        <v>-33561</v>
      </c>
      <c r="N26" s="28">
        <v>27193</v>
      </c>
      <c r="O26" s="22">
        <v>30604</v>
      </c>
      <c r="P26" s="28">
        <v>91478</v>
      </c>
      <c r="Q26" s="28">
        <v>-50160</v>
      </c>
      <c r="R26" s="28">
        <v>31063</v>
      </c>
      <c r="S26" s="22">
        <v>-77891</v>
      </c>
    </row>
    <row r="27" spans="1:19" ht="13.5">
      <c r="A27" s="6" t="s">
        <v>215</v>
      </c>
      <c r="B27" s="28">
        <v>-432</v>
      </c>
      <c r="C27" s="22">
        <v>3320</v>
      </c>
      <c r="D27" s="28">
        <v>-12535</v>
      </c>
      <c r="E27" s="22">
        <v>6450</v>
      </c>
      <c r="F27" s="28">
        <v>-1017</v>
      </c>
      <c r="G27" s="22">
        <v>-10656</v>
      </c>
      <c r="H27" s="28">
        <v>-13799</v>
      </c>
      <c r="I27" s="28">
        <v>-21156</v>
      </c>
      <c r="J27" s="28">
        <v>-29160</v>
      </c>
      <c r="K27" s="22">
        <v>7010</v>
      </c>
      <c r="L27" s="28">
        <v>6741</v>
      </c>
      <c r="M27" s="28">
        <v>2184</v>
      </c>
      <c r="N27" s="28">
        <v>-3013</v>
      </c>
      <c r="O27" s="22">
        <v>-7809</v>
      </c>
      <c r="P27" s="28">
        <v>-17575</v>
      </c>
      <c r="Q27" s="28">
        <v>-16117</v>
      </c>
      <c r="R27" s="28">
        <v>-22869</v>
      </c>
      <c r="S27" s="22">
        <v>43451</v>
      </c>
    </row>
    <row r="28" spans="1:19" ht="13.5">
      <c r="A28" s="6" t="s">
        <v>216</v>
      </c>
      <c r="B28" s="28">
        <v>-336</v>
      </c>
      <c r="C28" s="22">
        <v>-35617</v>
      </c>
      <c r="D28" s="28">
        <v>-36073</v>
      </c>
      <c r="E28" s="22">
        <v>-39299</v>
      </c>
      <c r="F28" s="28">
        <v>-13606</v>
      </c>
      <c r="G28" s="22">
        <v>-59570</v>
      </c>
      <c r="H28" s="28">
        <v>-61827</v>
      </c>
      <c r="I28" s="28">
        <v>-15722</v>
      </c>
      <c r="J28" s="28">
        <v>-44661</v>
      </c>
      <c r="K28" s="22">
        <v>5518</v>
      </c>
      <c r="L28" s="28">
        <v>-29354</v>
      </c>
      <c r="M28" s="28">
        <v>17151</v>
      </c>
      <c r="N28" s="28">
        <v>19826</v>
      </c>
      <c r="O28" s="22">
        <v>-47657</v>
      </c>
      <c r="P28" s="28">
        <v>-91971</v>
      </c>
      <c r="Q28" s="28">
        <v>2083</v>
      </c>
      <c r="R28" s="28">
        <v>-53628</v>
      </c>
      <c r="S28" s="22">
        <v>19172</v>
      </c>
    </row>
    <row r="29" spans="1:19" ht="13.5">
      <c r="A29" s="6" t="s">
        <v>217</v>
      </c>
      <c r="B29" s="28">
        <v>6846</v>
      </c>
      <c r="C29" s="22">
        <v>-486</v>
      </c>
      <c r="D29" s="28">
        <v>1940</v>
      </c>
      <c r="E29" s="22">
        <v>1951</v>
      </c>
      <c r="F29" s="28">
        <v>3327</v>
      </c>
      <c r="G29" s="22">
        <v>-8115</v>
      </c>
      <c r="H29" s="28">
        <v>-8642</v>
      </c>
      <c r="I29" s="28">
        <v>-6903</v>
      </c>
      <c r="J29" s="28">
        <v>-6420</v>
      </c>
      <c r="K29" s="22">
        <v>-961</v>
      </c>
      <c r="L29" s="28">
        <v>-4624</v>
      </c>
      <c r="M29" s="28">
        <v>-4799</v>
      </c>
      <c r="N29" s="28">
        <v>-6198</v>
      </c>
      <c r="O29" s="22">
        <v>-6792</v>
      </c>
      <c r="P29" s="28">
        <v>-9737</v>
      </c>
      <c r="Q29" s="28">
        <v>-7545</v>
      </c>
      <c r="R29" s="28">
        <v>-13210</v>
      </c>
      <c r="S29" s="22">
        <v>11294</v>
      </c>
    </row>
    <row r="30" spans="1:19" ht="13.5">
      <c r="A30" s="6" t="s">
        <v>218</v>
      </c>
      <c r="B30" s="28">
        <v>-605</v>
      </c>
      <c r="C30" s="22">
        <v>1295</v>
      </c>
      <c r="D30" s="28">
        <v>596</v>
      </c>
      <c r="E30" s="22">
        <v>-792</v>
      </c>
      <c r="F30" s="28">
        <v>-261</v>
      </c>
      <c r="G30" s="22">
        <v>-1075</v>
      </c>
      <c r="H30" s="28">
        <v>-2572</v>
      </c>
      <c r="I30" s="28">
        <v>-1384</v>
      </c>
      <c r="J30" s="28">
        <v>1188</v>
      </c>
      <c r="K30" s="22">
        <v>555</v>
      </c>
      <c r="L30" s="28">
        <v>-704</v>
      </c>
      <c r="M30" s="28">
        <v>-539</v>
      </c>
      <c r="N30" s="28">
        <v>-2100</v>
      </c>
      <c r="O30" s="22">
        <v>632</v>
      </c>
      <c r="P30" s="28">
        <v>-1339</v>
      </c>
      <c r="Q30" s="28">
        <v>168</v>
      </c>
      <c r="R30" s="28">
        <v>-1454</v>
      </c>
      <c r="S30" s="22">
        <v>-271</v>
      </c>
    </row>
    <row r="31" spans="1:19" ht="13.5">
      <c r="A31" s="6" t="s">
        <v>219</v>
      </c>
      <c r="B31" s="28">
        <v>-2664</v>
      </c>
      <c r="C31" s="22">
        <v>-2681</v>
      </c>
      <c r="D31" s="28">
        <v>-5574</v>
      </c>
      <c r="E31" s="22">
        <v>3372</v>
      </c>
      <c r="F31" s="28">
        <v>-16</v>
      </c>
      <c r="G31" s="22">
        <v>4256</v>
      </c>
      <c r="H31" s="28">
        <v>7555</v>
      </c>
      <c r="I31" s="28">
        <v>774</v>
      </c>
      <c r="J31" s="28">
        <v>-1214</v>
      </c>
      <c r="K31" s="22">
        <v>-4113</v>
      </c>
      <c r="L31" s="28">
        <v>-5589</v>
      </c>
      <c r="M31" s="28">
        <v>-6669</v>
      </c>
      <c r="N31" s="28">
        <v>-4895</v>
      </c>
      <c r="O31" s="22">
        <v>3380</v>
      </c>
      <c r="P31" s="28">
        <v>1468</v>
      </c>
      <c r="Q31" s="28">
        <v>-1645</v>
      </c>
      <c r="R31" s="28">
        <v>1425</v>
      </c>
      <c r="S31" s="22">
        <v>-1416</v>
      </c>
    </row>
    <row r="32" spans="1:19" ht="13.5">
      <c r="A32" s="6" t="s">
        <v>220</v>
      </c>
      <c r="B32" s="28">
        <v>-3688</v>
      </c>
      <c r="C32" s="22">
        <v>-9217</v>
      </c>
      <c r="D32" s="28">
        <v>-16506</v>
      </c>
      <c r="E32" s="22">
        <v>1401</v>
      </c>
      <c r="F32" s="28">
        <v>-16197</v>
      </c>
      <c r="G32" s="22">
        <v>6224</v>
      </c>
      <c r="H32" s="28">
        <v>10176</v>
      </c>
      <c r="I32" s="28">
        <v>-84</v>
      </c>
      <c r="J32" s="28">
        <v>22714</v>
      </c>
      <c r="K32" s="22">
        <v>-12262</v>
      </c>
      <c r="L32" s="28">
        <v>-23079</v>
      </c>
      <c r="M32" s="28">
        <v>3000</v>
      </c>
      <c r="N32" s="28">
        <v>28956</v>
      </c>
      <c r="O32" s="22">
        <v>-1174</v>
      </c>
      <c r="P32" s="28">
        <v>2939</v>
      </c>
      <c r="Q32" s="28">
        <v>18106</v>
      </c>
      <c r="R32" s="28">
        <v>23873</v>
      </c>
      <c r="S32" s="22">
        <v>14108</v>
      </c>
    </row>
    <row r="33" spans="1:19" ht="13.5">
      <c r="A33" s="6" t="s">
        <v>221</v>
      </c>
      <c r="B33" s="28">
        <v>-154184</v>
      </c>
      <c r="C33" s="22">
        <v>-146694</v>
      </c>
      <c r="D33" s="28">
        <v>-83954</v>
      </c>
      <c r="E33" s="22">
        <v>-35875</v>
      </c>
      <c r="F33" s="28">
        <v>-3392</v>
      </c>
      <c r="G33" s="22">
        <v>80901</v>
      </c>
      <c r="H33" s="28">
        <v>76626</v>
      </c>
      <c r="I33" s="28">
        <v>58561</v>
      </c>
      <c r="J33" s="28">
        <v>47249</v>
      </c>
      <c r="K33" s="22">
        <v>80454</v>
      </c>
      <c r="L33" s="28">
        <v>45485</v>
      </c>
      <c r="M33" s="28">
        <v>5651</v>
      </c>
      <c r="N33" s="28">
        <v>41827</v>
      </c>
      <c r="O33" s="22">
        <v>19019</v>
      </c>
      <c r="P33" s="28">
        <v>26764</v>
      </c>
      <c r="Q33" s="28">
        <v>13112</v>
      </c>
      <c r="R33" s="28">
        <v>-41411</v>
      </c>
      <c r="S33" s="22">
        <v>188972</v>
      </c>
    </row>
    <row r="34" spans="1:19" ht="13.5">
      <c r="A34" s="6" t="s">
        <v>222</v>
      </c>
      <c r="B34" s="28">
        <v>1482</v>
      </c>
      <c r="C34" s="22">
        <v>16229</v>
      </c>
      <c r="D34" s="28">
        <v>4422</v>
      </c>
      <c r="E34" s="22">
        <v>6133</v>
      </c>
      <c r="F34" s="28">
        <v>3770</v>
      </c>
      <c r="G34" s="22">
        <v>14838</v>
      </c>
      <c r="H34" s="28">
        <v>9206</v>
      </c>
      <c r="I34" s="28">
        <v>4962</v>
      </c>
      <c r="J34" s="28">
        <v>4071</v>
      </c>
      <c r="K34" s="22">
        <v>1999</v>
      </c>
      <c r="L34" s="28">
        <v>727</v>
      </c>
      <c r="M34" s="28">
        <v>368</v>
      </c>
      <c r="N34" s="28">
        <v>321</v>
      </c>
      <c r="O34" s="22">
        <v>391</v>
      </c>
      <c r="P34" s="28">
        <v>368</v>
      </c>
      <c r="Q34" s="28">
        <v>148</v>
      </c>
      <c r="R34" s="28">
        <v>89</v>
      </c>
      <c r="S34" s="22">
        <v>23873</v>
      </c>
    </row>
    <row r="35" spans="1:19" ht="13.5">
      <c r="A35" s="6" t="s">
        <v>223</v>
      </c>
      <c r="B35" s="28">
        <v>-2145</v>
      </c>
      <c r="C35" s="22">
        <v>-3398</v>
      </c>
      <c r="D35" s="28">
        <v>-1753</v>
      </c>
      <c r="E35" s="22">
        <v>-1998</v>
      </c>
      <c r="F35" s="28">
        <v>-910</v>
      </c>
      <c r="G35" s="22">
        <v>-1741</v>
      </c>
      <c r="H35" s="28">
        <v>-1330</v>
      </c>
      <c r="I35" s="28">
        <v>-1033</v>
      </c>
      <c r="J35" s="28">
        <v>-458</v>
      </c>
      <c r="K35" s="22">
        <v>-1834</v>
      </c>
      <c r="L35" s="28">
        <v>-1504</v>
      </c>
      <c r="M35" s="28">
        <v>-872</v>
      </c>
      <c r="N35" s="28">
        <v>-368</v>
      </c>
      <c r="O35" s="22">
        <v>-63</v>
      </c>
      <c r="P35" s="28">
        <v>-40</v>
      </c>
      <c r="Q35" s="28">
        <v>-15</v>
      </c>
      <c r="R35" s="28">
        <v>-11</v>
      </c>
      <c r="S35" s="22">
        <v>-111</v>
      </c>
    </row>
    <row r="36" spans="1:19" ht="13.5">
      <c r="A36" s="6" t="s">
        <v>0</v>
      </c>
      <c r="B36" s="28">
        <v>-10352</v>
      </c>
      <c r="C36" s="22">
        <v>-25628</v>
      </c>
      <c r="D36" s="28">
        <v>-17321</v>
      </c>
      <c r="E36" s="22">
        <v>-1693</v>
      </c>
      <c r="F36" s="28"/>
      <c r="G36" s="22"/>
      <c r="H36" s="28"/>
      <c r="I36" s="28"/>
      <c r="J36" s="28"/>
      <c r="K36" s="22">
        <v>-68733</v>
      </c>
      <c r="L36" s="28"/>
      <c r="M36" s="28"/>
      <c r="N36" s="28"/>
      <c r="O36" s="22">
        <v>-6928</v>
      </c>
      <c r="P36" s="28"/>
      <c r="Q36" s="28"/>
      <c r="R36" s="28">
        <v>-3025</v>
      </c>
      <c r="S36" s="22">
        <v>-14474</v>
      </c>
    </row>
    <row r="37" spans="1:19" ht="14.25" thickBot="1">
      <c r="A37" s="5" t="s">
        <v>1</v>
      </c>
      <c r="B37" s="29">
        <v>-165199</v>
      </c>
      <c r="C37" s="23">
        <v>-159492</v>
      </c>
      <c r="D37" s="29">
        <v>-98606</v>
      </c>
      <c r="E37" s="23">
        <v>-33599</v>
      </c>
      <c r="F37" s="29">
        <v>1155</v>
      </c>
      <c r="G37" s="23">
        <v>79514</v>
      </c>
      <c r="H37" s="29">
        <v>75295</v>
      </c>
      <c r="I37" s="29">
        <v>69410</v>
      </c>
      <c r="J37" s="29">
        <v>47026</v>
      </c>
      <c r="K37" s="23">
        <v>11885</v>
      </c>
      <c r="L37" s="29">
        <v>-23712</v>
      </c>
      <c r="M37" s="29">
        <v>-38117</v>
      </c>
      <c r="N37" s="29">
        <v>-4941</v>
      </c>
      <c r="O37" s="23">
        <v>12418</v>
      </c>
      <c r="P37" s="29">
        <v>20557</v>
      </c>
      <c r="Q37" s="29">
        <v>9736</v>
      </c>
      <c r="R37" s="29">
        <v>-44358</v>
      </c>
      <c r="S37" s="23">
        <v>198260</v>
      </c>
    </row>
    <row r="38" spans="1:19" ht="14.25" thickTop="1">
      <c r="A38" s="6" t="s">
        <v>2</v>
      </c>
      <c r="B38" s="28">
        <v>-2862</v>
      </c>
      <c r="C38" s="22">
        <v>-11442</v>
      </c>
      <c r="D38" s="28">
        <v>-4938</v>
      </c>
      <c r="E38" s="22">
        <v>-43933</v>
      </c>
      <c r="F38" s="28">
        <v>-7206</v>
      </c>
      <c r="G38" s="22">
        <v>-15442</v>
      </c>
      <c r="H38" s="28">
        <v>-12623</v>
      </c>
      <c r="I38" s="28">
        <v>-8016</v>
      </c>
      <c r="J38" s="28">
        <v>-2834</v>
      </c>
      <c r="K38" s="22">
        <v>-12604</v>
      </c>
      <c r="L38" s="28">
        <v>-12047</v>
      </c>
      <c r="M38" s="28">
        <v>-10554</v>
      </c>
      <c r="N38" s="28">
        <v>-9609</v>
      </c>
      <c r="O38" s="22">
        <v>-19489</v>
      </c>
      <c r="P38" s="28">
        <v>-18682</v>
      </c>
      <c r="Q38" s="28">
        <v>-15945</v>
      </c>
      <c r="R38" s="28">
        <v>-13233</v>
      </c>
      <c r="S38" s="22">
        <v>-18032</v>
      </c>
    </row>
    <row r="39" spans="1:19" ht="13.5">
      <c r="A39" s="6" t="s">
        <v>3</v>
      </c>
      <c r="B39" s="28">
        <v>5</v>
      </c>
      <c r="C39" s="22"/>
      <c r="D39" s="28"/>
      <c r="E39" s="22"/>
      <c r="F39" s="28"/>
      <c r="G39" s="22">
        <v>516</v>
      </c>
      <c r="H39" s="28"/>
      <c r="I39" s="28"/>
      <c r="J39" s="28"/>
      <c r="K39" s="22"/>
      <c r="L39" s="28"/>
      <c r="M39" s="28"/>
      <c r="N39" s="28"/>
      <c r="O39" s="22">
        <v>1000</v>
      </c>
      <c r="P39" s="28">
        <v>1000</v>
      </c>
      <c r="Q39" s="28">
        <v>1000</v>
      </c>
      <c r="R39" s="28"/>
      <c r="S39" s="22">
        <v>714</v>
      </c>
    </row>
    <row r="40" spans="1:19" ht="13.5">
      <c r="A40" s="6" t="s">
        <v>4</v>
      </c>
      <c r="B40" s="28">
        <v>-111</v>
      </c>
      <c r="C40" s="22">
        <v>-1328</v>
      </c>
      <c r="D40" s="28">
        <v>-972</v>
      </c>
      <c r="E40" s="22">
        <v>-897</v>
      </c>
      <c r="F40" s="28">
        <v>-678</v>
      </c>
      <c r="G40" s="22">
        <v>-3101</v>
      </c>
      <c r="H40" s="28">
        <v>-2853</v>
      </c>
      <c r="I40" s="28">
        <v>-2783</v>
      </c>
      <c r="J40" s="28">
        <v>-246</v>
      </c>
      <c r="K40" s="22">
        <v>-9988</v>
      </c>
      <c r="L40" s="28">
        <v>-9942</v>
      </c>
      <c r="M40" s="28">
        <v>-9109</v>
      </c>
      <c r="N40" s="28">
        <v>-5515</v>
      </c>
      <c r="O40" s="22">
        <v>-4470</v>
      </c>
      <c r="P40" s="28">
        <v>-4090</v>
      </c>
      <c r="Q40" s="28">
        <v>-3139</v>
      </c>
      <c r="R40" s="28">
        <v>-2773</v>
      </c>
      <c r="S40" s="22">
        <v>-1182</v>
      </c>
    </row>
    <row r="41" spans="1:19" ht="13.5">
      <c r="A41" s="6" t="s">
        <v>5</v>
      </c>
      <c r="B41" s="28">
        <v>-101334</v>
      </c>
      <c r="C41" s="22"/>
      <c r="D41" s="28"/>
      <c r="E41" s="22"/>
      <c r="F41" s="28"/>
      <c r="G41" s="22"/>
      <c r="H41" s="28"/>
      <c r="I41" s="28"/>
      <c r="J41" s="28"/>
      <c r="K41" s="22">
        <v>-200000</v>
      </c>
      <c r="L41" s="28"/>
      <c r="M41" s="28"/>
      <c r="N41" s="28"/>
      <c r="O41" s="22"/>
      <c r="P41" s="28"/>
      <c r="Q41" s="28"/>
      <c r="R41" s="28"/>
      <c r="S41" s="22"/>
    </row>
    <row r="42" spans="1:19" ht="13.5">
      <c r="A42" s="6" t="s">
        <v>6</v>
      </c>
      <c r="B42" s="28">
        <v>-202786</v>
      </c>
      <c r="C42" s="22">
        <v>-945968</v>
      </c>
      <c r="D42" s="28">
        <v>-204714</v>
      </c>
      <c r="E42" s="22"/>
      <c r="F42" s="28"/>
      <c r="G42" s="22">
        <v>-232556</v>
      </c>
      <c r="H42" s="28">
        <v>-232556</v>
      </c>
      <c r="I42" s="28">
        <v>-132190</v>
      </c>
      <c r="J42" s="28">
        <v>-100000</v>
      </c>
      <c r="K42" s="22">
        <v>-105674</v>
      </c>
      <c r="L42" s="28">
        <v>-104524</v>
      </c>
      <c r="M42" s="28">
        <v>-94724</v>
      </c>
      <c r="N42" s="28">
        <v>-94724</v>
      </c>
      <c r="O42" s="22"/>
      <c r="P42" s="28"/>
      <c r="Q42" s="28"/>
      <c r="R42" s="28"/>
      <c r="S42" s="22">
        <v>-479491</v>
      </c>
    </row>
    <row r="43" spans="1:19" ht="13.5">
      <c r="A43" s="6" t="s">
        <v>7</v>
      </c>
      <c r="B43" s="28">
        <v>320481</v>
      </c>
      <c r="C43" s="22">
        <v>732406</v>
      </c>
      <c r="D43" s="28">
        <v>115488</v>
      </c>
      <c r="E43" s="22">
        <v>19415</v>
      </c>
      <c r="F43" s="28">
        <v>9707</v>
      </c>
      <c r="G43" s="22">
        <v>53643</v>
      </c>
      <c r="H43" s="28">
        <v>38075</v>
      </c>
      <c r="I43" s="28">
        <v>36028</v>
      </c>
      <c r="J43" s="28">
        <v>803</v>
      </c>
      <c r="K43" s="22">
        <v>374766</v>
      </c>
      <c r="L43" s="28">
        <v>371984</v>
      </c>
      <c r="M43" s="28">
        <v>360165</v>
      </c>
      <c r="N43" s="28">
        <v>358765</v>
      </c>
      <c r="O43" s="22">
        <v>230184</v>
      </c>
      <c r="P43" s="28">
        <v>59179</v>
      </c>
      <c r="Q43" s="28">
        <v>4645</v>
      </c>
      <c r="R43" s="28">
        <v>2283</v>
      </c>
      <c r="S43" s="22">
        <v>56245</v>
      </c>
    </row>
    <row r="44" spans="1:19" ht="13.5">
      <c r="A44" s="6" t="s">
        <v>8</v>
      </c>
      <c r="B44" s="28"/>
      <c r="C44" s="22">
        <v>420</v>
      </c>
      <c r="D44" s="28">
        <v>420</v>
      </c>
      <c r="E44" s="22"/>
      <c r="F44" s="28"/>
      <c r="G44" s="22">
        <v>21905</v>
      </c>
      <c r="H44" s="28">
        <v>2</v>
      </c>
      <c r="I44" s="28">
        <v>2</v>
      </c>
      <c r="J44" s="28">
        <v>2</v>
      </c>
      <c r="K44" s="22">
        <v>1976</v>
      </c>
      <c r="L44" s="28">
        <v>1976</v>
      </c>
      <c r="M44" s="28">
        <v>1976</v>
      </c>
      <c r="N44" s="28">
        <v>1731</v>
      </c>
      <c r="O44" s="22">
        <v>677</v>
      </c>
      <c r="P44" s="28">
        <v>38</v>
      </c>
      <c r="Q44" s="28"/>
      <c r="R44" s="28"/>
      <c r="S44" s="22">
        <v>484</v>
      </c>
    </row>
    <row r="45" spans="1:19" ht="13.5">
      <c r="A45" s="6" t="s">
        <v>9</v>
      </c>
      <c r="B45" s="28"/>
      <c r="C45" s="22">
        <v>-50000</v>
      </c>
      <c r="D45" s="28">
        <v>-50000</v>
      </c>
      <c r="E45" s="22"/>
      <c r="F45" s="28"/>
      <c r="G45" s="22"/>
      <c r="H45" s="28"/>
      <c r="I45" s="28"/>
      <c r="J45" s="28"/>
      <c r="K45" s="22"/>
      <c r="L45" s="28"/>
      <c r="M45" s="28"/>
      <c r="N45" s="28"/>
      <c r="O45" s="22"/>
      <c r="P45" s="28"/>
      <c r="Q45" s="28"/>
      <c r="R45" s="28"/>
      <c r="S45" s="22"/>
    </row>
    <row r="46" spans="1:19" ht="13.5">
      <c r="A46" s="6" t="s">
        <v>10</v>
      </c>
      <c r="B46" s="28">
        <v>10000</v>
      </c>
      <c r="C46" s="22">
        <v>40000</v>
      </c>
      <c r="D46" s="28"/>
      <c r="E46" s="22"/>
      <c r="F46" s="28"/>
      <c r="G46" s="22"/>
      <c r="H46" s="28"/>
      <c r="I46" s="28"/>
      <c r="J46" s="28"/>
      <c r="K46" s="22"/>
      <c r="L46" s="28"/>
      <c r="M46" s="28"/>
      <c r="N46" s="28"/>
      <c r="O46" s="22"/>
      <c r="P46" s="28"/>
      <c r="Q46" s="28"/>
      <c r="R46" s="28"/>
      <c r="S46" s="22"/>
    </row>
    <row r="47" spans="1:19" ht="14.25" thickBot="1">
      <c r="A47" s="5" t="s">
        <v>11</v>
      </c>
      <c r="B47" s="29">
        <v>23392</v>
      </c>
      <c r="C47" s="23">
        <v>-244362</v>
      </c>
      <c r="D47" s="29">
        <v>-144716</v>
      </c>
      <c r="E47" s="23">
        <v>-27764</v>
      </c>
      <c r="F47" s="29">
        <v>-499</v>
      </c>
      <c r="G47" s="23">
        <v>-53</v>
      </c>
      <c r="H47" s="29">
        <v>-35334</v>
      </c>
      <c r="I47" s="29">
        <v>-33596</v>
      </c>
      <c r="J47" s="29">
        <v>70786</v>
      </c>
      <c r="K47" s="23">
        <v>67386</v>
      </c>
      <c r="L47" s="29">
        <v>266691</v>
      </c>
      <c r="M47" s="29">
        <v>91237</v>
      </c>
      <c r="N47" s="29">
        <v>257769</v>
      </c>
      <c r="O47" s="23">
        <v>207350</v>
      </c>
      <c r="P47" s="29">
        <v>36894</v>
      </c>
      <c r="Q47" s="29">
        <v>-13991</v>
      </c>
      <c r="R47" s="29">
        <v>-14273</v>
      </c>
      <c r="S47" s="23">
        <v>-442600</v>
      </c>
    </row>
    <row r="48" spans="1:19" ht="14.25" thickTop="1">
      <c r="A48" s="6" t="s">
        <v>12</v>
      </c>
      <c r="B48" s="28">
        <v>60000</v>
      </c>
      <c r="C48" s="22">
        <v>100000</v>
      </c>
      <c r="D48" s="28">
        <v>100000</v>
      </c>
      <c r="E48" s="22"/>
      <c r="F48" s="28"/>
      <c r="G48" s="22"/>
      <c r="H48" s="28"/>
      <c r="I48" s="28"/>
      <c r="J48" s="28"/>
      <c r="K48" s="22"/>
      <c r="L48" s="28"/>
      <c r="M48" s="28"/>
      <c r="N48" s="28"/>
      <c r="O48" s="22"/>
      <c r="P48" s="28"/>
      <c r="Q48" s="28"/>
      <c r="R48" s="28"/>
      <c r="S48" s="22"/>
    </row>
    <row r="49" spans="1:19" ht="13.5">
      <c r="A49" s="6" t="s">
        <v>13</v>
      </c>
      <c r="B49" s="28">
        <v>-20000</v>
      </c>
      <c r="C49" s="22">
        <v>-90000</v>
      </c>
      <c r="D49" s="28">
        <v>-36000</v>
      </c>
      <c r="E49" s="22"/>
      <c r="F49" s="28"/>
      <c r="G49" s="22"/>
      <c r="H49" s="28"/>
      <c r="I49" s="28"/>
      <c r="J49" s="28"/>
      <c r="K49" s="22"/>
      <c r="L49" s="28"/>
      <c r="M49" s="28"/>
      <c r="N49" s="28"/>
      <c r="O49" s="22"/>
      <c r="P49" s="28"/>
      <c r="Q49" s="28"/>
      <c r="R49" s="28"/>
      <c r="S49" s="22"/>
    </row>
    <row r="50" spans="1:19" ht="13.5">
      <c r="A50" s="6" t="s">
        <v>14</v>
      </c>
      <c r="B50" s="28">
        <v>110000</v>
      </c>
      <c r="C50" s="22">
        <v>160000</v>
      </c>
      <c r="D50" s="28">
        <v>130000</v>
      </c>
      <c r="E50" s="22">
        <v>50000</v>
      </c>
      <c r="F50" s="28"/>
      <c r="G50" s="22"/>
      <c r="H50" s="28"/>
      <c r="I50" s="28"/>
      <c r="J50" s="28"/>
      <c r="K50" s="22">
        <v>80000</v>
      </c>
      <c r="L50" s="28">
        <v>80000</v>
      </c>
      <c r="M50" s="28">
        <v>80000</v>
      </c>
      <c r="N50" s="28">
        <v>80000</v>
      </c>
      <c r="O50" s="22"/>
      <c r="P50" s="28"/>
      <c r="Q50" s="28"/>
      <c r="R50" s="28"/>
      <c r="S50" s="22"/>
    </row>
    <row r="51" spans="1:19" ht="13.5">
      <c r="A51" s="6" t="s">
        <v>15</v>
      </c>
      <c r="B51" s="28">
        <v>-44438</v>
      </c>
      <c r="C51" s="22">
        <v>-53643</v>
      </c>
      <c r="D51" s="28">
        <v>-18539</v>
      </c>
      <c r="E51" s="22">
        <v>-14271</v>
      </c>
      <c r="F51" s="28">
        <v>-4669</v>
      </c>
      <c r="G51" s="22">
        <v>-8004</v>
      </c>
      <c r="H51" s="28">
        <v>-6003</v>
      </c>
      <c r="I51" s="28">
        <v>-4669</v>
      </c>
      <c r="J51" s="28">
        <v>-2001</v>
      </c>
      <c r="K51" s="22">
        <v>-6670</v>
      </c>
      <c r="L51" s="28">
        <v>-5336</v>
      </c>
      <c r="M51" s="28">
        <v>-2668</v>
      </c>
      <c r="N51" s="28">
        <v>-667</v>
      </c>
      <c r="O51" s="22"/>
      <c r="P51" s="28"/>
      <c r="Q51" s="28"/>
      <c r="R51" s="28"/>
      <c r="S51" s="22"/>
    </row>
    <row r="52" spans="1:19" ht="13.5">
      <c r="A52" s="6" t="s">
        <v>16</v>
      </c>
      <c r="B52" s="28">
        <v>16610</v>
      </c>
      <c r="C52" s="22"/>
      <c r="D52" s="28"/>
      <c r="E52" s="22"/>
      <c r="F52" s="28"/>
      <c r="G52" s="22"/>
      <c r="H52" s="28"/>
      <c r="I52" s="28"/>
      <c r="J52" s="28"/>
      <c r="K52" s="22"/>
      <c r="L52" s="28"/>
      <c r="M52" s="28"/>
      <c r="N52" s="28"/>
      <c r="O52" s="22"/>
      <c r="P52" s="28"/>
      <c r="Q52" s="28"/>
      <c r="R52" s="28"/>
      <c r="S52" s="22"/>
    </row>
    <row r="53" spans="1:19" ht="13.5">
      <c r="A53" s="6" t="s">
        <v>17</v>
      </c>
      <c r="B53" s="28">
        <v>-46</v>
      </c>
      <c r="C53" s="22"/>
      <c r="D53" s="28"/>
      <c r="E53" s="22"/>
      <c r="F53" s="28"/>
      <c r="G53" s="22"/>
      <c r="H53" s="28"/>
      <c r="I53" s="28"/>
      <c r="J53" s="28"/>
      <c r="K53" s="22"/>
      <c r="L53" s="28"/>
      <c r="M53" s="28"/>
      <c r="N53" s="28"/>
      <c r="O53" s="22"/>
      <c r="P53" s="28"/>
      <c r="Q53" s="28"/>
      <c r="R53" s="28"/>
      <c r="S53" s="22"/>
    </row>
    <row r="54" spans="1:19" ht="13.5">
      <c r="A54" s="6" t="s">
        <v>18</v>
      </c>
      <c r="B54" s="28">
        <v>-31</v>
      </c>
      <c r="C54" s="22">
        <v>-60</v>
      </c>
      <c r="D54" s="28">
        <v>-29</v>
      </c>
      <c r="E54" s="22">
        <v>-9378</v>
      </c>
      <c r="F54" s="28">
        <v>-9248</v>
      </c>
      <c r="G54" s="22">
        <v>-9454</v>
      </c>
      <c r="H54" s="28">
        <v>-9412</v>
      </c>
      <c r="I54" s="28">
        <v>-9325</v>
      </c>
      <c r="J54" s="28">
        <v>-6457</v>
      </c>
      <c r="K54" s="22">
        <v>-9105</v>
      </c>
      <c r="L54" s="28">
        <v>-9067</v>
      </c>
      <c r="M54" s="28">
        <v>-9004</v>
      </c>
      <c r="N54" s="28">
        <v>-4724</v>
      </c>
      <c r="O54" s="22">
        <v>-8947</v>
      </c>
      <c r="P54" s="28">
        <v>-8872</v>
      </c>
      <c r="Q54" s="28">
        <v>-8805</v>
      </c>
      <c r="R54" s="28">
        <v>-6120</v>
      </c>
      <c r="S54" s="22"/>
    </row>
    <row r="55" spans="1:19" ht="14.25" thickBot="1">
      <c r="A55" s="5" t="s">
        <v>19</v>
      </c>
      <c r="B55" s="29">
        <v>122094</v>
      </c>
      <c r="C55" s="23">
        <v>116296</v>
      </c>
      <c r="D55" s="29">
        <v>175431</v>
      </c>
      <c r="E55" s="23">
        <v>26350</v>
      </c>
      <c r="F55" s="29">
        <v>-13917</v>
      </c>
      <c r="G55" s="23">
        <v>-17458</v>
      </c>
      <c r="H55" s="29">
        <v>-15415</v>
      </c>
      <c r="I55" s="29">
        <v>-13994</v>
      </c>
      <c r="J55" s="29">
        <v>-8458</v>
      </c>
      <c r="K55" s="23">
        <v>64224</v>
      </c>
      <c r="L55" s="29">
        <v>65596</v>
      </c>
      <c r="M55" s="29">
        <v>68327</v>
      </c>
      <c r="N55" s="29">
        <v>74608</v>
      </c>
      <c r="O55" s="23">
        <v>-8947</v>
      </c>
      <c r="P55" s="29">
        <v>-8872</v>
      </c>
      <c r="Q55" s="29">
        <v>-8805</v>
      </c>
      <c r="R55" s="29">
        <v>-6120</v>
      </c>
      <c r="S55" s="23"/>
    </row>
    <row r="56" spans="1:19" ht="14.25" thickTop="1">
      <c r="A56" s="7" t="s">
        <v>20</v>
      </c>
      <c r="B56" s="28">
        <v>1094</v>
      </c>
      <c r="C56" s="22">
        <v>10619</v>
      </c>
      <c r="D56" s="28">
        <v>7861</v>
      </c>
      <c r="E56" s="22">
        <v>668</v>
      </c>
      <c r="F56" s="28">
        <v>1008</v>
      </c>
      <c r="G56" s="22">
        <v>3227</v>
      </c>
      <c r="H56" s="28">
        <v>3639</v>
      </c>
      <c r="I56" s="28">
        <v>3728</v>
      </c>
      <c r="J56" s="28">
        <v>-4407</v>
      </c>
      <c r="K56" s="22">
        <v>5300</v>
      </c>
      <c r="L56" s="28">
        <v>3084</v>
      </c>
      <c r="M56" s="28">
        <v>-3294</v>
      </c>
      <c r="N56" s="28">
        <v>-3252</v>
      </c>
      <c r="O56" s="22">
        <v>12827</v>
      </c>
      <c r="P56" s="28">
        <v>12616</v>
      </c>
      <c r="Q56" s="28">
        <v>-3066</v>
      </c>
      <c r="R56" s="28">
        <v>-154</v>
      </c>
      <c r="S56" s="22">
        <v>-14487</v>
      </c>
    </row>
    <row r="57" spans="1:19" ht="13.5">
      <c r="A57" s="7" t="s">
        <v>21</v>
      </c>
      <c r="B57" s="28">
        <v>-18617</v>
      </c>
      <c r="C57" s="22">
        <v>-276938</v>
      </c>
      <c r="D57" s="28">
        <v>-60030</v>
      </c>
      <c r="E57" s="22">
        <v>-34344</v>
      </c>
      <c r="F57" s="28">
        <v>-12252</v>
      </c>
      <c r="G57" s="22">
        <v>65230</v>
      </c>
      <c r="H57" s="28">
        <v>28184</v>
      </c>
      <c r="I57" s="28">
        <v>25549</v>
      </c>
      <c r="J57" s="28">
        <v>104947</v>
      </c>
      <c r="K57" s="22">
        <v>148798</v>
      </c>
      <c r="L57" s="28">
        <v>311660</v>
      </c>
      <c r="M57" s="28">
        <v>118152</v>
      </c>
      <c r="N57" s="28">
        <v>324185</v>
      </c>
      <c r="O57" s="22">
        <v>223648</v>
      </c>
      <c r="P57" s="28">
        <v>61194</v>
      </c>
      <c r="Q57" s="28">
        <v>-16127</v>
      </c>
      <c r="R57" s="28">
        <v>-64907</v>
      </c>
      <c r="S57" s="22">
        <v>-258827</v>
      </c>
    </row>
    <row r="58" spans="1:19" ht="13.5">
      <c r="A58" s="7" t="s">
        <v>22</v>
      </c>
      <c r="B58" s="28">
        <v>743420</v>
      </c>
      <c r="C58" s="22">
        <v>1020358</v>
      </c>
      <c r="D58" s="28">
        <v>1020358</v>
      </c>
      <c r="E58" s="22">
        <v>1054703</v>
      </c>
      <c r="F58" s="28">
        <v>1054703</v>
      </c>
      <c r="G58" s="22">
        <v>989472</v>
      </c>
      <c r="H58" s="28">
        <v>989472</v>
      </c>
      <c r="I58" s="28">
        <v>989472</v>
      </c>
      <c r="J58" s="28">
        <v>989472</v>
      </c>
      <c r="K58" s="22">
        <v>840674</v>
      </c>
      <c r="L58" s="28">
        <v>840674</v>
      </c>
      <c r="M58" s="28">
        <v>840674</v>
      </c>
      <c r="N58" s="28">
        <v>840674</v>
      </c>
      <c r="O58" s="22">
        <v>617026</v>
      </c>
      <c r="P58" s="28">
        <v>617026</v>
      </c>
      <c r="Q58" s="28">
        <v>617026</v>
      </c>
      <c r="R58" s="28">
        <v>617026</v>
      </c>
      <c r="S58" s="22">
        <v>875853</v>
      </c>
    </row>
    <row r="59" spans="1:19" ht="14.25" thickBot="1">
      <c r="A59" s="7" t="s">
        <v>22</v>
      </c>
      <c r="B59" s="28">
        <v>724802</v>
      </c>
      <c r="C59" s="22">
        <v>743420</v>
      </c>
      <c r="D59" s="28">
        <v>960328</v>
      </c>
      <c r="E59" s="22">
        <v>1020358</v>
      </c>
      <c r="F59" s="28">
        <v>1042451</v>
      </c>
      <c r="G59" s="22">
        <v>1054703</v>
      </c>
      <c r="H59" s="28">
        <v>1017657</v>
      </c>
      <c r="I59" s="28">
        <v>1015022</v>
      </c>
      <c r="J59" s="28">
        <v>1094420</v>
      </c>
      <c r="K59" s="22">
        <v>989472</v>
      </c>
      <c r="L59" s="28">
        <v>1152334</v>
      </c>
      <c r="M59" s="28">
        <v>958827</v>
      </c>
      <c r="N59" s="28">
        <v>1164860</v>
      </c>
      <c r="O59" s="22">
        <v>840674</v>
      </c>
      <c r="P59" s="28">
        <v>678221</v>
      </c>
      <c r="Q59" s="28">
        <v>600898</v>
      </c>
      <c r="R59" s="28">
        <v>552118</v>
      </c>
      <c r="S59" s="22">
        <v>617026</v>
      </c>
    </row>
    <row r="60" spans="1:19" ht="14.25" thickTop="1">
      <c r="A60" s="8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</row>
    <row r="62" ht="13.5">
      <c r="A62" s="20" t="s">
        <v>113</v>
      </c>
    </row>
    <row r="63" ht="13.5">
      <c r="A63" s="20" t="s">
        <v>114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5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109</v>
      </c>
      <c r="B2" s="14">
        <v>4824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110</v>
      </c>
      <c r="B3" s="1" t="s">
        <v>111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33</v>
      </c>
      <c r="B4" s="15" t="str">
        <f>HYPERLINK("http://www.kabupro.jp/mark/20140612/S1001YWI.htm","四半期報告書")</f>
        <v>四半期報告書</v>
      </c>
      <c r="C4" s="15" t="str">
        <f>HYPERLINK("http://www.kabupro.jp/mark/20140313/S1001DNZ.htm","四半期報告書")</f>
        <v>四半期報告書</v>
      </c>
      <c r="D4" s="15" t="str">
        <f>HYPERLINK("http://www.kabupro.jp/mark/20131212/S1000PEM.htm","四半期報告書")</f>
        <v>四半期報告書</v>
      </c>
      <c r="E4" s="15" t="str">
        <f>HYPERLINK("http://www.kabupro.jp/mark/20140612/S1001YWI.htm","四半期報告書")</f>
        <v>四半期報告書</v>
      </c>
      <c r="F4" s="15" t="str">
        <f>HYPERLINK("http://www.kabupro.jp/mark/20130613/S000DJTC.htm","四半期報告書")</f>
        <v>四半期報告書</v>
      </c>
      <c r="G4" s="15" t="str">
        <f>HYPERLINK("http://www.kabupro.jp/mark/20130314/S000D1P8.htm","四半期報告書")</f>
        <v>四半期報告書</v>
      </c>
      <c r="H4" s="15" t="str">
        <f>HYPERLINK("http://www.kabupro.jp/mark/20121213/S000CGP6.htm","四半期報告書")</f>
        <v>四半期報告書</v>
      </c>
      <c r="I4" s="15" t="str">
        <f>HYPERLINK("http://www.kabupro.jp/mark/20131030/S10009E2.htm","有価証券報告書")</f>
        <v>有価証券報告書</v>
      </c>
      <c r="J4" s="15" t="str">
        <f>HYPERLINK("http://www.kabupro.jp/mark/20120614/S000B0FK.htm","四半期報告書")</f>
        <v>四半期報告書</v>
      </c>
      <c r="K4" s="15" t="str">
        <f>HYPERLINK("http://www.kabupro.jp/mark/20120314/S000AIKL.htm","四半期報告書")</f>
        <v>四半期報告書</v>
      </c>
      <c r="L4" s="15" t="str">
        <f>HYPERLINK("http://www.kabupro.jp/mark/20111214/S0009X0L.htm","四半期報告書")</f>
        <v>四半期報告書</v>
      </c>
      <c r="M4" s="15" t="str">
        <f>HYPERLINK("http://www.kabupro.jp/mark/20121024/S000C3AE.htm","有価証券報告書")</f>
        <v>有価証券報告書</v>
      </c>
      <c r="N4" s="15" t="str">
        <f>HYPERLINK("http://www.kabupro.jp/mark/20110613/S0008G7T.htm","四半期報告書")</f>
        <v>四半期報告書</v>
      </c>
      <c r="O4" s="15" t="str">
        <f>HYPERLINK("http://www.kabupro.jp/mark/20110314/S0007YRL.htm","四半期報告書")</f>
        <v>四半期報告書</v>
      </c>
      <c r="P4" s="15" t="str">
        <f>HYPERLINK("http://www.kabupro.jp/mark/20101210/S0007D7K.htm","四半期報告書")</f>
        <v>四半期報告書</v>
      </c>
      <c r="Q4" s="15" t="str">
        <f>HYPERLINK("http://www.kabupro.jp/mark/20111026/S0009JG0.htm","有価証券報告書")</f>
        <v>有価証券報告書</v>
      </c>
      <c r="R4" s="15" t="str">
        <f>HYPERLINK("http://www.kabupro.jp/mark/20100614/S0005VTT.htm","四半期報告書")</f>
        <v>四半期報告書</v>
      </c>
      <c r="S4" s="15" t="str">
        <f>HYPERLINK("http://www.kabupro.jp/mark/20100315/S0005D8S.htm","四半期報告書")</f>
        <v>四半期報告書</v>
      </c>
      <c r="T4" s="15" t="str">
        <f>HYPERLINK("http://www.kabupro.jp/mark/20091214/S0004SEL.htm","四半期報告書")</f>
        <v>四半期報告書</v>
      </c>
      <c r="U4" s="15" t="str">
        <f>HYPERLINK("http://www.kabupro.jp/mark/20101027/S0006ZFJ.htm","有価証券報告書")</f>
        <v>有価証券報告書</v>
      </c>
      <c r="V4" s="15" t="str">
        <f>HYPERLINK("http://www.kabupro.jp/mark/20090612/S00038ON.htm","四半期報告書")</f>
        <v>四半期報告書</v>
      </c>
      <c r="W4" s="15" t="str">
        <f>HYPERLINK("http://www.kabupro.jp/mark/20090313/S0002PH5.htm","四半期報告書")</f>
        <v>四半期報告書</v>
      </c>
      <c r="X4" s="15" t="str">
        <f>HYPERLINK("http://www.kabupro.jp/mark/20081215/S00022VX.htm","四半期報告書")</f>
        <v>四半期報告書</v>
      </c>
      <c r="Y4" s="15" t="str">
        <f>HYPERLINK("http://www.kabupro.jp/mark/20091028/S0004ELD.htm","有価証券報告書")</f>
        <v>有価証券報告書</v>
      </c>
    </row>
    <row r="5" spans="1:25" ht="14.25" thickBot="1">
      <c r="A5" s="11" t="s">
        <v>34</v>
      </c>
      <c r="B5" s="1" t="s">
        <v>158</v>
      </c>
      <c r="C5" s="1" t="s">
        <v>161</v>
      </c>
      <c r="D5" s="1" t="s">
        <v>163</v>
      </c>
      <c r="E5" s="1" t="s">
        <v>158</v>
      </c>
      <c r="F5" s="1" t="s">
        <v>165</v>
      </c>
      <c r="G5" s="1" t="s">
        <v>167</v>
      </c>
      <c r="H5" s="1" t="s">
        <v>169</v>
      </c>
      <c r="I5" s="1" t="s">
        <v>40</v>
      </c>
      <c r="J5" s="1" t="s">
        <v>171</v>
      </c>
      <c r="K5" s="1" t="s">
        <v>173</v>
      </c>
      <c r="L5" s="1" t="s">
        <v>175</v>
      </c>
      <c r="M5" s="1" t="s">
        <v>44</v>
      </c>
      <c r="N5" s="1" t="s">
        <v>177</v>
      </c>
      <c r="O5" s="1" t="s">
        <v>179</v>
      </c>
      <c r="P5" s="1" t="s">
        <v>181</v>
      </c>
      <c r="Q5" s="1" t="s">
        <v>46</v>
      </c>
      <c r="R5" s="1" t="s">
        <v>183</v>
      </c>
      <c r="S5" s="1" t="s">
        <v>185</v>
      </c>
      <c r="T5" s="1" t="s">
        <v>187</v>
      </c>
      <c r="U5" s="1" t="s">
        <v>48</v>
      </c>
      <c r="V5" s="1" t="s">
        <v>189</v>
      </c>
      <c r="W5" s="1" t="s">
        <v>191</v>
      </c>
      <c r="X5" s="1" t="s">
        <v>193</v>
      </c>
      <c r="Y5" s="1" t="s">
        <v>50</v>
      </c>
    </row>
    <row r="6" spans="1:25" ht="15" thickBot="1" thickTop="1">
      <c r="A6" s="10" t="s">
        <v>35</v>
      </c>
      <c r="B6" s="18" t="s">
        <v>200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36</v>
      </c>
      <c r="B7" s="14" t="s">
        <v>159</v>
      </c>
      <c r="C7" s="14" t="s">
        <v>159</v>
      </c>
      <c r="D7" s="14" t="s">
        <v>159</v>
      </c>
      <c r="E7" s="16" t="s">
        <v>41</v>
      </c>
      <c r="F7" s="14" t="s">
        <v>159</v>
      </c>
      <c r="G7" s="14" t="s">
        <v>159</v>
      </c>
      <c r="H7" s="14" t="s">
        <v>159</v>
      </c>
      <c r="I7" s="16" t="s">
        <v>41</v>
      </c>
      <c r="J7" s="14" t="s">
        <v>159</v>
      </c>
      <c r="K7" s="14" t="s">
        <v>159</v>
      </c>
      <c r="L7" s="14" t="s">
        <v>159</v>
      </c>
      <c r="M7" s="16" t="s">
        <v>41</v>
      </c>
      <c r="N7" s="14" t="s">
        <v>159</v>
      </c>
      <c r="O7" s="14" t="s">
        <v>159</v>
      </c>
      <c r="P7" s="14" t="s">
        <v>159</v>
      </c>
      <c r="Q7" s="16" t="s">
        <v>41</v>
      </c>
      <c r="R7" s="14" t="s">
        <v>159</v>
      </c>
      <c r="S7" s="14" t="s">
        <v>159</v>
      </c>
      <c r="T7" s="14" t="s">
        <v>159</v>
      </c>
      <c r="U7" s="16" t="s">
        <v>41</v>
      </c>
      <c r="V7" s="14" t="s">
        <v>159</v>
      </c>
      <c r="W7" s="14" t="s">
        <v>159</v>
      </c>
      <c r="X7" s="14" t="s">
        <v>159</v>
      </c>
      <c r="Y7" s="16" t="s">
        <v>41</v>
      </c>
    </row>
    <row r="8" spans="1:25" ht="13.5">
      <c r="A8" s="13" t="s">
        <v>37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38</v>
      </c>
      <c r="B9" s="1" t="s">
        <v>160</v>
      </c>
      <c r="C9" s="1" t="s">
        <v>162</v>
      </c>
      <c r="D9" s="1" t="s">
        <v>164</v>
      </c>
      <c r="E9" s="17" t="s">
        <v>42</v>
      </c>
      <c r="F9" s="1" t="s">
        <v>166</v>
      </c>
      <c r="G9" s="1" t="s">
        <v>168</v>
      </c>
      <c r="H9" s="1" t="s">
        <v>170</v>
      </c>
      <c r="I9" s="17" t="s">
        <v>43</v>
      </c>
      <c r="J9" s="1" t="s">
        <v>172</v>
      </c>
      <c r="K9" s="1" t="s">
        <v>174</v>
      </c>
      <c r="L9" s="1" t="s">
        <v>176</v>
      </c>
      <c r="M9" s="17" t="s">
        <v>45</v>
      </c>
      <c r="N9" s="1" t="s">
        <v>178</v>
      </c>
      <c r="O9" s="1" t="s">
        <v>180</v>
      </c>
      <c r="P9" s="1" t="s">
        <v>182</v>
      </c>
      <c r="Q9" s="17" t="s">
        <v>47</v>
      </c>
      <c r="R9" s="1" t="s">
        <v>184</v>
      </c>
      <c r="S9" s="1" t="s">
        <v>186</v>
      </c>
      <c r="T9" s="1" t="s">
        <v>188</v>
      </c>
      <c r="U9" s="17" t="s">
        <v>49</v>
      </c>
      <c r="V9" s="1" t="s">
        <v>190</v>
      </c>
      <c r="W9" s="1" t="s">
        <v>192</v>
      </c>
      <c r="X9" s="1" t="s">
        <v>194</v>
      </c>
      <c r="Y9" s="17" t="s">
        <v>51</v>
      </c>
    </row>
    <row r="10" spans="1:25" ht="14.25" thickBot="1">
      <c r="A10" s="13" t="s">
        <v>39</v>
      </c>
      <c r="B10" s="1" t="s">
        <v>53</v>
      </c>
      <c r="C10" s="1" t="s">
        <v>53</v>
      </c>
      <c r="D10" s="1" t="s">
        <v>53</v>
      </c>
      <c r="E10" s="17" t="s">
        <v>53</v>
      </c>
      <c r="F10" s="1" t="s">
        <v>53</v>
      </c>
      <c r="G10" s="1" t="s">
        <v>53</v>
      </c>
      <c r="H10" s="1" t="s">
        <v>53</v>
      </c>
      <c r="I10" s="17" t="s">
        <v>53</v>
      </c>
      <c r="J10" s="1" t="s">
        <v>53</v>
      </c>
      <c r="K10" s="1" t="s">
        <v>53</v>
      </c>
      <c r="L10" s="1" t="s">
        <v>53</v>
      </c>
      <c r="M10" s="17" t="s">
        <v>53</v>
      </c>
      <c r="N10" s="1" t="s">
        <v>53</v>
      </c>
      <c r="O10" s="1" t="s">
        <v>53</v>
      </c>
      <c r="P10" s="1" t="s">
        <v>53</v>
      </c>
      <c r="Q10" s="17" t="s">
        <v>53</v>
      </c>
      <c r="R10" s="1" t="s">
        <v>53</v>
      </c>
      <c r="S10" s="1" t="s">
        <v>53</v>
      </c>
      <c r="T10" s="1" t="s">
        <v>53</v>
      </c>
      <c r="U10" s="17" t="s">
        <v>53</v>
      </c>
      <c r="V10" s="1" t="s">
        <v>53</v>
      </c>
      <c r="W10" s="1" t="s">
        <v>53</v>
      </c>
      <c r="X10" s="1" t="s">
        <v>53</v>
      </c>
      <c r="Y10" s="17" t="s">
        <v>53</v>
      </c>
    </row>
    <row r="11" spans="1:25" ht="14.25" thickTop="1">
      <c r="A11" s="9" t="s">
        <v>52</v>
      </c>
      <c r="B11" s="27">
        <v>808737</v>
      </c>
      <c r="C11" s="27">
        <v>724802</v>
      </c>
      <c r="D11" s="27">
        <v>717232</v>
      </c>
      <c r="E11" s="21">
        <v>752808</v>
      </c>
      <c r="F11" s="27">
        <v>627333</v>
      </c>
      <c r="G11" s="27">
        <v>1010016</v>
      </c>
      <c r="H11" s="27">
        <v>944000</v>
      </c>
      <c r="I11" s="21">
        <v>1020358</v>
      </c>
      <c r="J11" s="27">
        <v>1070171</v>
      </c>
      <c r="K11" s="27">
        <v>1042451</v>
      </c>
      <c r="L11" s="27">
        <v>1039693</v>
      </c>
      <c r="M11" s="21">
        <v>1054703</v>
      </c>
      <c r="N11" s="27">
        <v>1017657</v>
      </c>
      <c r="O11" s="27">
        <v>1015022</v>
      </c>
      <c r="P11" s="27">
        <v>1094420</v>
      </c>
      <c r="Q11" s="21">
        <v>989472</v>
      </c>
      <c r="R11" s="27">
        <v>952334</v>
      </c>
      <c r="S11" s="27">
        <v>958827</v>
      </c>
      <c r="T11" s="27">
        <v>1164860</v>
      </c>
      <c r="U11" s="21">
        <v>840674</v>
      </c>
      <c r="V11" s="27">
        <v>678221</v>
      </c>
      <c r="W11" s="27">
        <v>600898</v>
      </c>
      <c r="X11" s="27">
        <v>552118</v>
      </c>
      <c r="Y11" s="21">
        <v>617026</v>
      </c>
    </row>
    <row r="12" spans="1:25" ht="13.5">
      <c r="A12" s="2" t="s">
        <v>54</v>
      </c>
      <c r="B12" s="28">
        <v>392105</v>
      </c>
      <c r="C12" s="28">
        <v>542820</v>
      </c>
      <c r="D12" s="28">
        <v>424326</v>
      </c>
      <c r="E12" s="22">
        <v>362548</v>
      </c>
      <c r="F12" s="28">
        <v>284353</v>
      </c>
      <c r="G12" s="28">
        <v>261711</v>
      </c>
      <c r="H12" s="28">
        <v>277208</v>
      </c>
      <c r="I12" s="22">
        <v>305104</v>
      </c>
      <c r="J12" s="28">
        <v>348888</v>
      </c>
      <c r="K12" s="28">
        <v>340323</v>
      </c>
      <c r="L12" s="28">
        <v>342816</v>
      </c>
      <c r="M12" s="22">
        <v>397202</v>
      </c>
      <c r="N12" s="28">
        <v>376078</v>
      </c>
      <c r="O12" s="28">
        <v>414535</v>
      </c>
      <c r="P12" s="28">
        <v>388279</v>
      </c>
      <c r="Q12" s="22">
        <v>486223</v>
      </c>
      <c r="R12" s="28">
        <v>389753</v>
      </c>
      <c r="S12" s="28">
        <v>475927</v>
      </c>
      <c r="T12" s="28">
        <v>414767</v>
      </c>
      <c r="U12" s="22">
        <v>442187</v>
      </c>
      <c r="V12" s="28"/>
      <c r="W12" s="28"/>
      <c r="X12" s="28"/>
      <c r="Y12" s="22">
        <v>473606</v>
      </c>
    </row>
    <row r="13" spans="1:25" ht="13.5">
      <c r="A13" s="2" t="s">
        <v>195</v>
      </c>
      <c r="B13" s="28">
        <v>102351</v>
      </c>
      <c r="C13" s="28">
        <v>94056</v>
      </c>
      <c r="D13" s="28"/>
      <c r="E13" s="22"/>
      <c r="F13" s="28"/>
      <c r="G13" s="28"/>
      <c r="H13" s="28"/>
      <c r="I13" s="22"/>
      <c r="J13" s="28"/>
      <c r="K13" s="28"/>
      <c r="L13" s="28"/>
      <c r="M13" s="22"/>
      <c r="N13" s="28"/>
      <c r="O13" s="28"/>
      <c r="P13" s="28"/>
      <c r="Q13" s="22">
        <v>197133</v>
      </c>
      <c r="R13" s="28"/>
      <c r="S13" s="28"/>
      <c r="T13" s="28"/>
      <c r="U13" s="22"/>
      <c r="V13" s="28"/>
      <c r="W13" s="28"/>
      <c r="X13" s="28"/>
      <c r="Y13" s="22"/>
    </row>
    <row r="14" spans="1:25" ht="13.5">
      <c r="A14" s="2" t="s">
        <v>55</v>
      </c>
      <c r="B14" s="28">
        <v>151</v>
      </c>
      <c r="C14" s="28">
        <v>151</v>
      </c>
      <c r="D14" s="28">
        <v>151</v>
      </c>
      <c r="E14" s="22">
        <v>151</v>
      </c>
      <c r="F14" s="28">
        <v>151</v>
      </c>
      <c r="G14" s="28">
        <v>151</v>
      </c>
      <c r="H14" s="28">
        <v>151</v>
      </c>
      <c r="I14" s="22">
        <v>173</v>
      </c>
      <c r="J14" s="28">
        <v>177</v>
      </c>
      <c r="K14" s="28">
        <v>178</v>
      </c>
      <c r="L14" s="28">
        <v>182</v>
      </c>
      <c r="M14" s="22">
        <v>187</v>
      </c>
      <c r="N14" s="28">
        <v>201</v>
      </c>
      <c r="O14" s="28">
        <v>205</v>
      </c>
      <c r="P14" s="28">
        <v>216</v>
      </c>
      <c r="Q14" s="22">
        <v>228</v>
      </c>
      <c r="R14" s="28">
        <v>246</v>
      </c>
      <c r="S14" s="28">
        <v>3649</v>
      </c>
      <c r="T14" s="28">
        <v>8688</v>
      </c>
      <c r="U14" s="22">
        <v>6364</v>
      </c>
      <c r="V14" s="28">
        <v>10382</v>
      </c>
      <c r="W14" s="28">
        <v>8474</v>
      </c>
      <c r="X14" s="28">
        <v>11989</v>
      </c>
      <c r="Y14" s="22"/>
    </row>
    <row r="15" spans="1:25" ht="13.5">
      <c r="A15" s="2" t="s">
        <v>56</v>
      </c>
      <c r="B15" s="28">
        <v>781</v>
      </c>
      <c r="C15" s="28">
        <v>4831</v>
      </c>
      <c r="D15" s="28">
        <v>13880</v>
      </c>
      <c r="E15" s="22">
        <v>2028</v>
      </c>
      <c r="F15" s="28">
        <v>4453</v>
      </c>
      <c r="G15" s="28">
        <v>11715</v>
      </c>
      <c r="H15" s="28">
        <v>9260</v>
      </c>
      <c r="I15" s="22">
        <v>5559</v>
      </c>
      <c r="J15" s="28">
        <v>5181</v>
      </c>
      <c r="K15" s="28">
        <v>9575</v>
      </c>
      <c r="L15" s="28">
        <v>20706</v>
      </c>
      <c r="M15" s="22">
        <v>3203</v>
      </c>
      <c r="N15" s="28">
        <v>1784</v>
      </c>
      <c r="O15" s="28">
        <v>3285</v>
      </c>
      <c r="P15" s="28">
        <v>3882</v>
      </c>
      <c r="Q15" s="22">
        <v>5285</v>
      </c>
      <c r="R15" s="28">
        <v>5535</v>
      </c>
      <c r="S15" s="28">
        <v>6689</v>
      </c>
      <c r="T15" s="28">
        <v>6848</v>
      </c>
      <c r="U15" s="22">
        <v>6159</v>
      </c>
      <c r="V15" s="28">
        <v>11907</v>
      </c>
      <c r="W15" s="28">
        <v>12356</v>
      </c>
      <c r="X15" s="28">
        <v>15594</v>
      </c>
      <c r="Y15" s="22"/>
    </row>
    <row r="16" spans="1:25" ht="13.5">
      <c r="A16" s="2" t="s">
        <v>57</v>
      </c>
      <c r="B16" s="28">
        <v>945</v>
      </c>
      <c r="C16" s="28">
        <v>1846</v>
      </c>
      <c r="D16" s="28">
        <v>2938</v>
      </c>
      <c r="E16" s="22">
        <v>4218</v>
      </c>
      <c r="F16" s="28">
        <v>6924</v>
      </c>
      <c r="G16" s="28">
        <v>10388</v>
      </c>
      <c r="H16" s="28">
        <v>14856</v>
      </c>
      <c r="I16" s="22">
        <v>3985</v>
      </c>
      <c r="J16" s="28">
        <v>5551</v>
      </c>
      <c r="K16" s="28">
        <v>7432</v>
      </c>
      <c r="L16" s="28">
        <v>9695</v>
      </c>
      <c r="M16" s="22">
        <v>12778</v>
      </c>
      <c r="N16" s="28">
        <v>17327</v>
      </c>
      <c r="O16" s="28">
        <v>23178</v>
      </c>
      <c r="P16" s="28">
        <v>30575</v>
      </c>
      <c r="Q16" s="22"/>
      <c r="R16" s="28"/>
      <c r="S16" s="28"/>
      <c r="T16" s="28"/>
      <c r="U16" s="22"/>
      <c r="V16" s="28"/>
      <c r="W16" s="28"/>
      <c r="X16" s="28"/>
      <c r="Y16" s="22"/>
    </row>
    <row r="17" spans="1:25" ht="13.5">
      <c r="A17" s="2" t="s">
        <v>59</v>
      </c>
      <c r="B17" s="28">
        <v>37748</v>
      </c>
      <c r="C17" s="28">
        <v>30327</v>
      </c>
      <c r="D17" s="28">
        <v>23395</v>
      </c>
      <c r="E17" s="22">
        <v>28466</v>
      </c>
      <c r="F17" s="28">
        <v>33303</v>
      </c>
      <c r="G17" s="28">
        <v>30852</v>
      </c>
      <c r="H17" s="28">
        <v>133820</v>
      </c>
      <c r="I17" s="22">
        <v>23771</v>
      </c>
      <c r="J17" s="28">
        <v>25691</v>
      </c>
      <c r="K17" s="28">
        <v>33487</v>
      </c>
      <c r="L17" s="28">
        <v>72983</v>
      </c>
      <c r="M17" s="22">
        <v>28585</v>
      </c>
      <c r="N17" s="28">
        <v>61000</v>
      </c>
      <c r="O17" s="28">
        <v>72018</v>
      </c>
      <c r="P17" s="28">
        <v>63597</v>
      </c>
      <c r="Q17" s="22">
        <v>46030</v>
      </c>
      <c r="R17" s="28">
        <v>249391</v>
      </c>
      <c r="S17" s="28">
        <v>37935</v>
      </c>
      <c r="T17" s="28">
        <v>48045</v>
      </c>
      <c r="U17" s="22">
        <v>28123</v>
      </c>
      <c r="V17" s="28">
        <v>46056</v>
      </c>
      <c r="W17" s="28">
        <v>32024</v>
      </c>
      <c r="X17" s="28">
        <v>26888</v>
      </c>
      <c r="Y17" s="22">
        <v>28431</v>
      </c>
    </row>
    <row r="18" spans="1:25" ht="13.5">
      <c r="A18" s="2" t="s">
        <v>60</v>
      </c>
      <c r="B18" s="28">
        <v>-1128</v>
      </c>
      <c r="C18" s="28">
        <v>-1176</v>
      </c>
      <c r="D18" s="28">
        <v>-5987</v>
      </c>
      <c r="E18" s="22">
        <v>-5885</v>
      </c>
      <c r="F18" s="28">
        <v>-8495</v>
      </c>
      <c r="G18" s="28">
        <v>-8177</v>
      </c>
      <c r="H18" s="28">
        <v>-8412</v>
      </c>
      <c r="I18" s="22">
        <v>-9638</v>
      </c>
      <c r="J18" s="28">
        <v>-8889</v>
      </c>
      <c r="K18" s="28">
        <v>-9128</v>
      </c>
      <c r="L18" s="28">
        <v>-9600</v>
      </c>
      <c r="M18" s="22">
        <v>-10410</v>
      </c>
      <c r="N18" s="28">
        <v>-11135</v>
      </c>
      <c r="O18" s="28">
        <v>-15122</v>
      </c>
      <c r="P18" s="28">
        <v>-15128</v>
      </c>
      <c r="Q18" s="22">
        <v>-14802</v>
      </c>
      <c r="R18" s="28">
        <v>-13603</v>
      </c>
      <c r="S18" s="28">
        <v>-14671</v>
      </c>
      <c r="T18" s="28">
        <v>-10870</v>
      </c>
      <c r="U18" s="22">
        <v>-10080</v>
      </c>
      <c r="V18" s="28">
        <v>-9888</v>
      </c>
      <c r="W18" s="28">
        <v>-10408</v>
      </c>
      <c r="X18" s="28">
        <v>-4939</v>
      </c>
      <c r="Y18" s="22">
        <v>-4996</v>
      </c>
    </row>
    <row r="19" spans="1:25" ht="13.5">
      <c r="A19" s="2" t="s">
        <v>61</v>
      </c>
      <c r="B19" s="28">
        <v>1341691</v>
      </c>
      <c r="C19" s="28">
        <v>1397660</v>
      </c>
      <c r="D19" s="28">
        <v>1175938</v>
      </c>
      <c r="E19" s="22">
        <v>1144335</v>
      </c>
      <c r="F19" s="28">
        <v>948024</v>
      </c>
      <c r="G19" s="28">
        <v>1316657</v>
      </c>
      <c r="H19" s="28">
        <v>1370885</v>
      </c>
      <c r="I19" s="22">
        <v>1351753</v>
      </c>
      <c r="J19" s="28">
        <v>1446772</v>
      </c>
      <c r="K19" s="28">
        <v>1424320</v>
      </c>
      <c r="L19" s="28">
        <v>1476476</v>
      </c>
      <c r="M19" s="22">
        <v>1511394</v>
      </c>
      <c r="N19" s="28">
        <v>1462914</v>
      </c>
      <c r="O19" s="28">
        <v>1513123</v>
      </c>
      <c r="P19" s="28">
        <v>1565842</v>
      </c>
      <c r="Q19" s="22">
        <v>1713639</v>
      </c>
      <c r="R19" s="28">
        <v>1583658</v>
      </c>
      <c r="S19" s="28">
        <v>1468357</v>
      </c>
      <c r="T19" s="28">
        <v>1632339</v>
      </c>
      <c r="U19" s="22">
        <v>1325526</v>
      </c>
      <c r="V19" s="28">
        <v>1117827</v>
      </c>
      <c r="W19" s="28">
        <v>1165660</v>
      </c>
      <c r="X19" s="28">
        <v>1044037</v>
      </c>
      <c r="Y19" s="22">
        <v>1120714</v>
      </c>
    </row>
    <row r="20" spans="1:25" ht="13.5">
      <c r="A20" s="2" t="s">
        <v>69</v>
      </c>
      <c r="B20" s="28">
        <v>38491</v>
      </c>
      <c r="C20" s="28">
        <v>40929</v>
      </c>
      <c r="D20" s="28">
        <v>36408</v>
      </c>
      <c r="E20" s="22">
        <v>39167</v>
      </c>
      <c r="F20" s="28">
        <v>45685</v>
      </c>
      <c r="G20" s="28">
        <v>48066</v>
      </c>
      <c r="H20" s="28">
        <v>51901</v>
      </c>
      <c r="I20" s="22">
        <v>57305</v>
      </c>
      <c r="J20" s="28">
        <v>60932</v>
      </c>
      <c r="K20" s="28">
        <v>38006</v>
      </c>
      <c r="L20" s="28">
        <v>37680</v>
      </c>
      <c r="M20" s="22">
        <v>39548</v>
      </c>
      <c r="N20" s="28">
        <v>43919</v>
      </c>
      <c r="O20" s="28">
        <v>48309</v>
      </c>
      <c r="P20" s="28">
        <v>35827</v>
      </c>
      <c r="Q20" s="22">
        <v>32792</v>
      </c>
      <c r="R20" s="28">
        <v>37830</v>
      </c>
      <c r="S20" s="28">
        <v>40672</v>
      </c>
      <c r="T20" s="28">
        <v>44290</v>
      </c>
      <c r="U20" s="22">
        <v>39493</v>
      </c>
      <c r="V20" s="28">
        <v>46172</v>
      </c>
      <c r="W20" s="28">
        <v>49167</v>
      </c>
      <c r="X20" s="28">
        <v>55421</v>
      </c>
      <c r="Y20" s="22">
        <v>47824</v>
      </c>
    </row>
    <row r="21" spans="1:25" ht="13.5">
      <c r="A21" s="3" t="s">
        <v>196</v>
      </c>
      <c r="B21" s="28">
        <v>261</v>
      </c>
      <c r="C21" s="28">
        <v>523</v>
      </c>
      <c r="D21" s="28">
        <v>1462</v>
      </c>
      <c r="E21" s="22">
        <v>1949</v>
      </c>
      <c r="F21" s="28">
        <v>2436</v>
      </c>
      <c r="G21" s="28">
        <v>2924</v>
      </c>
      <c r="H21" s="28">
        <v>3411</v>
      </c>
      <c r="I21" s="22">
        <v>3898</v>
      </c>
      <c r="J21" s="28">
        <v>4716</v>
      </c>
      <c r="K21" s="28">
        <v>5533</v>
      </c>
      <c r="L21" s="28">
        <v>6351</v>
      </c>
      <c r="M21" s="22">
        <v>7168</v>
      </c>
      <c r="N21" s="28">
        <v>9153</v>
      </c>
      <c r="O21" s="28">
        <v>11138</v>
      </c>
      <c r="P21" s="28">
        <v>13123</v>
      </c>
      <c r="Q21" s="22">
        <v>15108</v>
      </c>
      <c r="R21" s="28">
        <v>17155</v>
      </c>
      <c r="S21" s="28">
        <v>19660</v>
      </c>
      <c r="T21" s="28">
        <v>20951</v>
      </c>
      <c r="U21" s="22">
        <v>14072</v>
      </c>
      <c r="V21" s="28">
        <v>35407</v>
      </c>
      <c r="W21" s="28">
        <v>39217</v>
      </c>
      <c r="X21" s="28">
        <v>43026</v>
      </c>
      <c r="Y21" s="22">
        <v>46182</v>
      </c>
    </row>
    <row r="22" spans="1:25" ht="13.5">
      <c r="A22" s="3" t="s">
        <v>59</v>
      </c>
      <c r="B22" s="28">
        <v>6396</v>
      </c>
      <c r="C22" s="28">
        <v>5396</v>
      </c>
      <c r="D22" s="28">
        <v>5724</v>
      </c>
      <c r="E22" s="22">
        <v>6227</v>
      </c>
      <c r="F22" s="28">
        <v>6619</v>
      </c>
      <c r="G22" s="28">
        <v>6487</v>
      </c>
      <c r="H22" s="28">
        <v>5624</v>
      </c>
      <c r="I22" s="22">
        <v>4560</v>
      </c>
      <c r="J22" s="28">
        <v>8643</v>
      </c>
      <c r="K22" s="28">
        <v>9104</v>
      </c>
      <c r="L22" s="28">
        <v>9518</v>
      </c>
      <c r="M22" s="22">
        <v>10543</v>
      </c>
      <c r="N22" s="28">
        <v>11800</v>
      </c>
      <c r="O22" s="28">
        <v>13415</v>
      </c>
      <c r="P22" s="28">
        <v>15317</v>
      </c>
      <c r="Q22" s="22">
        <v>13199</v>
      </c>
      <c r="R22" s="28">
        <v>15070</v>
      </c>
      <c r="S22" s="28">
        <v>16567</v>
      </c>
      <c r="T22" s="28">
        <v>14386</v>
      </c>
      <c r="U22" s="22">
        <v>9663</v>
      </c>
      <c r="V22" s="28">
        <v>10134</v>
      </c>
      <c r="W22" s="28">
        <v>9961</v>
      </c>
      <c r="X22" s="28">
        <v>9796</v>
      </c>
      <c r="Y22" s="22">
        <v>8480</v>
      </c>
    </row>
    <row r="23" spans="1:25" ht="13.5">
      <c r="A23" s="3" t="s">
        <v>73</v>
      </c>
      <c r="B23" s="28">
        <v>6657</v>
      </c>
      <c r="C23" s="28">
        <v>5920</v>
      </c>
      <c r="D23" s="28">
        <v>7186</v>
      </c>
      <c r="E23" s="22">
        <v>8176</v>
      </c>
      <c r="F23" s="28">
        <v>9056</v>
      </c>
      <c r="G23" s="28">
        <v>9412</v>
      </c>
      <c r="H23" s="28">
        <v>9035</v>
      </c>
      <c r="I23" s="22">
        <v>8459</v>
      </c>
      <c r="J23" s="28">
        <v>13359</v>
      </c>
      <c r="K23" s="28">
        <v>14638</v>
      </c>
      <c r="L23" s="28">
        <v>15869</v>
      </c>
      <c r="M23" s="22">
        <v>17712</v>
      </c>
      <c r="N23" s="28">
        <v>20954</v>
      </c>
      <c r="O23" s="28">
        <v>24553</v>
      </c>
      <c r="P23" s="28">
        <v>28440</v>
      </c>
      <c r="Q23" s="22">
        <v>28307</v>
      </c>
      <c r="R23" s="28">
        <v>32226</v>
      </c>
      <c r="S23" s="28">
        <v>36227</v>
      </c>
      <c r="T23" s="28">
        <v>35337</v>
      </c>
      <c r="U23" s="22">
        <v>23736</v>
      </c>
      <c r="V23" s="28">
        <v>45542</v>
      </c>
      <c r="W23" s="28">
        <v>49178</v>
      </c>
      <c r="X23" s="28">
        <v>52822</v>
      </c>
      <c r="Y23" s="22">
        <v>54663</v>
      </c>
    </row>
    <row r="24" spans="1:25" ht="13.5">
      <c r="A24" s="3" t="s">
        <v>74</v>
      </c>
      <c r="B24" s="28">
        <v>590713</v>
      </c>
      <c r="C24" s="28">
        <v>589226</v>
      </c>
      <c r="D24" s="28">
        <v>672062</v>
      </c>
      <c r="E24" s="22">
        <v>646304</v>
      </c>
      <c r="F24" s="28">
        <v>871372</v>
      </c>
      <c r="G24" s="28">
        <v>508477</v>
      </c>
      <c r="H24" s="28">
        <v>344533</v>
      </c>
      <c r="I24" s="22">
        <v>335809</v>
      </c>
      <c r="J24" s="28">
        <v>349833</v>
      </c>
      <c r="K24" s="28">
        <v>327220</v>
      </c>
      <c r="L24" s="28">
        <v>331944</v>
      </c>
      <c r="M24" s="22">
        <v>353098</v>
      </c>
      <c r="N24" s="28">
        <v>394097</v>
      </c>
      <c r="O24" s="28">
        <v>287651</v>
      </c>
      <c r="P24" s="28">
        <v>300001</v>
      </c>
      <c r="Q24" s="22">
        <v>221119</v>
      </c>
      <c r="R24" s="28">
        <v>258594</v>
      </c>
      <c r="S24" s="28">
        <v>241569</v>
      </c>
      <c r="T24" s="28">
        <v>253492</v>
      </c>
      <c r="U24" s="22">
        <v>541457</v>
      </c>
      <c r="V24" s="28">
        <v>667761</v>
      </c>
      <c r="W24" s="28">
        <v>601236</v>
      </c>
      <c r="X24" s="28">
        <v>672561</v>
      </c>
      <c r="Y24" s="22">
        <v>803563</v>
      </c>
    </row>
    <row r="25" spans="1:25" ht="13.5">
      <c r="A25" s="3" t="s">
        <v>59</v>
      </c>
      <c r="B25" s="28">
        <v>168570</v>
      </c>
      <c r="C25" s="28">
        <v>169884</v>
      </c>
      <c r="D25" s="28">
        <v>165776</v>
      </c>
      <c r="E25" s="22">
        <v>165164</v>
      </c>
      <c r="F25" s="28">
        <v>158438</v>
      </c>
      <c r="G25" s="28">
        <v>158391</v>
      </c>
      <c r="H25" s="28">
        <v>158645</v>
      </c>
      <c r="I25" s="22">
        <v>29714</v>
      </c>
      <c r="J25" s="28">
        <v>256055</v>
      </c>
      <c r="K25" s="28">
        <v>241919</v>
      </c>
      <c r="L25" s="28">
        <v>208003</v>
      </c>
      <c r="M25" s="22">
        <v>27716</v>
      </c>
      <c r="N25" s="28">
        <v>180924</v>
      </c>
      <c r="O25" s="28">
        <v>278556</v>
      </c>
      <c r="P25" s="28">
        <v>200490</v>
      </c>
      <c r="Q25" s="22">
        <v>27035</v>
      </c>
      <c r="R25" s="28">
        <v>231594</v>
      </c>
      <c r="S25" s="28">
        <v>408856</v>
      </c>
      <c r="T25" s="28">
        <v>228360</v>
      </c>
      <c r="U25" s="22">
        <v>26687</v>
      </c>
      <c r="V25" s="28">
        <v>187230</v>
      </c>
      <c r="W25" s="28">
        <v>187226</v>
      </c>
      <c r="X25" s="28">
        <v>188038</v>
      </c>
      <c r="Y25" s="22">
        <v>28247</v>
      </c>
    </row>
    <row r="26" spans="1:25" ht="13.5">
      <c r="A26" s="3" t="s">
        <v>60</v>
      </c>
      <c r="B26" s="28">
        <v>-31405</v>
      </c>
      <c r="C26" s="28">
        <v>-31415</v>
      </c>
      <c r="D26" s="28">
        <v>-26650</v>
      </c>
      <c r="E26" s="22">
        <v>-26650</v>
      </c>
      <c r="F26" s="28">
        <v>-26650</v>
      </c>
      <c r="G26" s="28">
        <v>-26650</v>
      </c>
      <c r="H26" s="28">
        <v>-26650</v>
      </c>
      <c r="I26" s="22">
        <v>-26650</v>
      </c>
      <c r="J26" s="28">
        <v>-26650</v>
      </c>
      <c r="K26" s="28">
        <v>-26650</v>
      </c>
      <c r="L26" s="28">
        <v>-26500</v>
      </c>
      <c r="M26" s="22">
        <v>-26500</v>
      </c>
      <c r="N26" s="28">
        <v>-26500</v>
      </c>
      <c r="O26" s="28">
        <v>-26500</v>
      </c>
      <c r="P26" s="28">
        <v>-26500</v>
      </c>
      <c r="Q26" s="22">
        <v>-26500</v>
      </c>
      <c r="R26" s="28">
        <v>-26500</v>
      </c>
      <c r="S26" s="28">
        <v>-26500</v>
      </c>
      <c r="T26" s="28">
        <v>-26500</v>
      </c>
      <c r="U26" s="22">
        <v>-26500</v>
      </c>
      <c r="V26" s="28">
        <v>-26500</v>
      </c>
      <c r="W26" s="28">
        <v>-26500</v>
      </c>
      <c r="X26" s="28">
        <v>-26500</v>
      </c>
      <c r="Y26" s="22">
        <v>-26500</v>
      </c>
    </row>
    <row r="27" spans="1:25" ht="13.5">
      <c r="A27" s="3" t="s">
        <v>81</v>
      </c>
      <c r="B27" s="28">
        <v>727877</v>
      </c>
      <c r="C27" s="28">
        <v>727694</v>
      </c>
      <c r="D27" s="28">
        <v>811188</v>
      </c>
      <c r="E27" s="22">
        <v>784818</v>
      </c>
      <c r="F27" s="28">
        <v>1003159</v>
      </c>
      <c r="G27" s="28">
        <v>640217</v>
      </c>
      <c r="H27" s="28">
        <v>476527</v>
      </c>
      <c r="I27" s="22">
        <v>468403</v>
      </c>
      <c r="J27" s="28">
        <v>579238</v>
      </c>
      <c r="K27" s="28">
        <v>542489</v>
      </c>
      <c r="L27" s="28">
        <v>513447</v>
      </c>
      <c r="M27" s="22">
        <v>526650</v>
      </c>
      <c r="N27" s="28">
        <v>548522</v>
      </c>
      <c r="O27" s="28">
        <v>539707</v>
      </c>
      <c r="P27" s="28">
        <v>473992</v>
      </c>
      <c r="Q27" s="22">
        <v>387216</v>
      </c>
      <c r="R27" s="28">
        <v>463689</v>
      </c>
      <c r="S27" s="28">
        <v>623926</v>
      </c>
      <c r="T27" s="28">
        <v>455353</v>
      </c>
      <c r="U27" s="22">
        <v>746780</v>
      </c>
      <c r="V27" s="28">
        <v>828492</v>
      </c>
      <c r="W27" s="28">
        <v>761962</v>
      </c>
      <c r="X27" s="28">
        <v>834099</v>
      </c>
      <c r="Y27" s="22">
        <v>964747</v>
      </c>
    </row>
    <row r="28" spans="1:25" ht="13.5">
      <c r="A28" s="2" t="s">
        <v>82</v>
      </c>
      <c r="B28" s="28">
        <v>773027</v>
      </c>
      <c r="C28" s="28">
        <v>774543</v>
      </c>
      <c r="D28" s="28">
        <v>854783</v>
      </c>
      <c r="E28" s="22">
        <v>832162</v>
      </c>
      <c r="F28" s="28">
        <v>1057901</v>
      </c>
      <c r="G28" s="28">
        <v>697696</v>
      </c>
      <c r="H28" s="28">
        <v>537465</v>
      </c>
      <c r="I28" s="22">
        <v>534168</v>
      </c>
      <c r="J28" s="28">
        <v>653531</v>
      </c>
      <c r="K28" s="28">
        <v>595134</v>
      </c>
      <c r="L28" s="28">
        <v>566997</v>
      </c>
      <c r="M28" s="22">
        <v>583910</v>
      </c>
      <c r="N28" s="28">
        <v>613395</v>
      </c>
      <c r="O28" s="28">
        <v>612569</v>
      </c>
      <c r="P28" s="28">
        <v>538260</v>
      </c>
      <c r="Q28" s="22">
        <v>448315</v>
      </c>
      <c r="R28" s="28">
        <v>533747</v>
      </c>
      <c r="S28" s="28">
        <v>700826</v>
      </c>
      <c r="T28" s="28">
        <v>534981</v>
      </c>
      <c r="U28" s="22">
        <v>810011</v>
      </c>
      <c r="V28" s="28">
        <v>920207</v>
      </c>
      <c r="W28" s="28">
        <v>860308</v>
      </c>
      <c r="X28" s="28">
        <v>942344</v>
      </c>
      <c r="Y28" s="22">
        <v>1067235</v>
      </c>
    </row>
    <row r="29" spans="1:25" ht="14.25" thickBot="1">
      <c r="A29" s="5" t="s">
        <v>83</v>
      </c>
      <c r="B29" s="29">
        <v>2114719</v>
      </c>
      <c r="C29" s="29">
        <v>2172203</v>
      </c>
      <c r="D29" s="29">
        <v>2030721</v>
      </c>
      <c r="E29" s="23">
        <v>1976498</v>
      </c>
      <c r="F29" s="29">
        <v>2005926</v>
      </c>
      <c r="G29" s="29">
        <v>2014353</v>
      </c>
      <c r="H29" s="29">
        <v>1908350</v>
      </c>
      <c r="I29" s="23">
        <v>1885921</v>
      </c>
      <c r="J29" s="29">
        <v>2100303</v>
      </c>
      <c r="K29" s="29">
        <v>2019454</v>
      </c>
      <c r="L29" s="29">
        <v>2043474</v>
      </c>
      <c r="M29" s="23">
        <v>2095305</v>
      </c>
      <c r="N29" s="29">
        <v>2076309</v>
      </c>
      <c r="O29" s="29">
        <v>2125693</v>
      </c>
      <c r="P29" s="29">
        <v>2104102</v>
      </c>
      <c r="Q29" s="23">
        <v>2161955</v>
      </c>
      <c r="R29" s="29">
        <v>2117405</v>
      </c>
      <c r="S29" s="29">
        <v>2169184</v>
      </c>
      <c r="T29" s="29">
        <v>2167320</v>
      </c>
      <c r="U29" s="23">
        <v>2135537</v>
      </c>
      <c r="V29" s="29">
        <v>2038035</v>
      </c>
      <c r="W29" s="29">
        <v>2025968</v>
      </c>
      <c r="X29" s="29">
        <v>1986382</v>
      </c>
      <c r="Y29" s="23">
        <v>2187949</v>
      </c>
    </row>
    <row r="30" spans="1:25" ht="14.25" thickTop="1">
      <c r="A30" s="2" t="s">
        <v>84</v>
      </c>
      <c r="B30" s="28">
        <v>23840</v>
      </c>
      <c r="C30" s="28">
        <v>25528</v>
      </c>
      <c r="D30" s="28">
        <v>20504</v>
      </c>
      <c r="E30" s="22">
        <v>25865</v>
      </c>
      <c r="F30" s="28">
        <v>24113</v>
      </c>
      <c r="G30" s="28">
        <v>25408</v>
      </c>
      <c r="H30" s="28">
        <v>42848</v>
      </c>
      <c r="I30" s="22">
        <v>61482</v>
      </c>
      <c r="J30" s="28">
        <v>99063</v>
      </c>
      <c r="K30" s="28">
        <v>87175</v>
      </c>
      <c r="L30" s="28">
        <v>75639</v>
      </c>
      <c r="M30" s="22">
        <v>100782</v>
      </c>
      <c r="N30" s="28">
        <v>98525</v>
      </c>
      <c r="O30" s="28">
        <v>144630</v>
      </c>
      <c r="P30" s="28">
        <v>115691</v>
      </c>
      <c r="Q30" s="22">
        <v>160353</v>
      </c>
      <c r="R30" s="28">
        <v>125480</v>
      </c>
      <c r="S30" s="28">
        <v>172736</v>
      </c>
      <c r="T30" s="28">
        <v>175189</v>
      </c>
      <c r="U30" s="22">
        <v>154834</v>
      </c>
      <c r="V30" s="28">
        <v>110329</v>
      </c>
      <c r="W30" s="28">
        <v>204575</v>
      </c>
      <c r="X30" s="28">
        <v>148863</v>
      </c>
      <c r="Y30" s="22">
        <v>202492</v>
      </c>
    </row>
    <row r="31" spans="1:25" ht="13.5">
      <c r="A31" s="2" t="s">
        <v>85</v>
      </c>
      <c r="B31" s="28">
        <v>35000</v>
      </c>
      <c r="C31" s="28">
        <v>50000</v>
      </c>
      <c r="D31" s="28"/>
      <c r="E31" s="22">
        <v>10000</v>
      </c>
      <c r="F31" s="28">
        <v>37000</v>
      </c>
      <c r="G31" s="28">
        <v>64000</v>
      </c>
      <c r="H31" s="28">
        <v>91000</v>
      </c>
      <c r="I31" s="22"/>
      <c r="J31" s="28"/>
      <c r="K31" s="28"/>
      <c r="L31" s="28"/>
      <c r="M31" s="22"/>
      <c r="N31" s="28"/>
      <c r="O31" s="28"/>
      <c r="P31" s="28"/>
      <c r="Q31" s="22"/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2" t="s">
        <v>86</v>
      </c>
      <c r="B32" s="28">
        <v>104400</v>
      </c>
      <c r="C32" s="28">
        <v>104700</v>
      </c>
      <c r="D32" s="28">
        <v>95093</v>
      </c>
      <c r="E32" s="22">
        <v>74208</v>
      </c>
      <c r="F32" s="28">
        <v>68208</v>
      </c>
      <c r="G32" s="28">
        <v>68208</v>
      </c>
      <c r="H32" s="28">
        <v>34884</v>
      </c>
      <c r="I32" s="22">
        <v>24804</v>
      </c>
      <c r="J32" s="28">
        <v>25471</v>
      </c>
      <c r="K32" s="28">
        <v>8004</v>
      </c>
      <c r="L32" s="28">
        <v>8004</v>
      </c>
      <c r="M32" s="22">
        <v>8671</v>
      </c>
      <c r="N32" s="28">
        <v>8004</v>
      </c>
      <c r="O32" s="28">
        <v>8004</v>
      </c>
      <c r="P32" s="28">
        <v>8671</v>
      </c>
      <c r="Q32" s="22">
        <v>8004</v>
      </c>
      <c r="R32" s="28">
        <v>7337</v>
      </c>
      <c r="S32" s="28">
        <v>8671</v>
      </c>
      <c r="T32" s="28">
        <v>8004</v>
      </c>
      <c r="U32" s="22"/>
      <c r="V32" s="28"/>
      <c r="W32" s="28"/>
      <c r="X32" s="28"/>
      <c r="Y32" s="22"/>
    </row>
    <row r="33" spans="1:25" ht="13.5">
      <c r="A33" s="2" t="s">
        <v>89</v>
      </c>
      <c r="B33" s="28">
        <v>25158</v>
      </c>
      <c r="C33" s="28">
        <v>26436</v>
      </c>
      <c r="D33" s="28">
        <v>5940</v>
      </c>
      <c r="E33" s="22">
        <v>10818</v>
      </c>
      <c r="F33" s="28">
        <v>8622</v>
      </c>
      <c r="G33" s="28">
        <v>8364</v>
      </c>
      <c r="H33" s="28">
        <v>3527</v>
      </c>
      <c r="I33" s="22">
        <v>18976</v>
      </c>
      <c r="J33" s="28">
        <v>6215</v>
      </c>
      <c r="K33" s="28">
        <v>3612</v>
      </c>
      <c r="L33" s="28">
        <v>1489</v>
      </c>
      <c r="M33" s="22">
        <v>3677</v>
      </c>
      <c r="N33" s="28">
        <v>1517</v>
      </c>
      <c r="O33" s="28">
        <v>3563</v>
      </c>
      <c r="P33" s="28">
        <v>5474</v>
      </c>
      <c r="Q33" s="22">
        <v>3983</v>
      </c>
      <c r="R33" s="28">
        <v>2634</v>
      </c>
      <c r="S33" s="28">
        <v>3853</v>
      </c>
      <c r="T33" s="28">
        <v>1630</v>
      </c>
      <c r="U33" s="22">
        <v>49622</v>
      </c>
      <c r="V33" s="28">
        <v>2137</v>
      </c>
      <c r="W33" s="28">
        <v>12816</v>
      </c>
      <c r="X33" s="28">
        <v>1846</v>
      </c>
      <c r="Y33" s="22">
        <v>6843</v>
      </c>
    </row>
    <row r="34" spans="1:25" ht="13.5">
      <c r="A34" s="2" t="s">
        <v>197</v>
      </c>
      <c r="B34" s="28">
        <v>5884</v>
      </c>
      <c r="C34" s="28">
        <v>2942</v>
      </c>
      <c r="D34" s="28"/>
      <c r="E34" s="22">
        <v>4504</v>
      </c>
      <c r="F34" s="28">
        <v>1550</v>
      </c>
      <c r="G34" s="28">
        <v>2647</v>
      </c>
      <c r="H34" s="28"/>
      <c r="I34" s="22">
        <v>2873</v>
      </c>
      <c r="J34" s="28">
        <v>731</v>
      </c>
      <c r="K34" s="28">
        <v>2715</v>
      </c>
      <c r="L34" s="28"/>
      <c r="M34" s="22"/>
      <c r="N34" s="28"/>
      <c r="O34" s="28"/>
      <c r="P34" s="28"/>
      <c r="Q34" s="22"/>
      <c r="R34" s="28"/>
      <c r="S34" s="28"/>
      <c r="T34" s="28"/>
      <c r="U34" s="22"/>
      <c r="V34" s="28"/>
      <c r="W34" s="28"/>
      <c r="X34" s="28"/>
      <c r="Y34" s="22"/>
    </row>
    <row r="35" spans="1:25" ht="13.5">
      <c r="A35" s="2" t="s">
        <v>94</v>
      </c>
      <c r="B35" s="28">
        <v>1482</v>
      </c>
      <c r="C35" s="28"/>
      <c r="D35" s="28"/>
      <c r="E35" s="22"/>
      <c r="F35" s="28"/>
      <c r="G35" s="28"/>
      <c r="H35" s="28"/>
      <c r="I35" s="22"/>
      <c r="J35" s="28"/>
      <c r="K35" s="28"/>
      <c r="L35" s="28"/>
      <c r="M35" s="22"/>
      <c r="N35" s="28"/>
      <c r="O35" s="28">
        <v>2100</v>
      </c>
      <c r="P35" s="28">
        <v>16777</v>
      </c>
      <c r="Q35" s="22"/>
      <c r="R35" s="28"/>
      <c r="S35" s="28"/>
      <c r="T35" s="28"/>
      <c r="U35" s="22"/>
      <c r="V35" s="28"/>
      <c r="W35" s="28"/>
      <c r="X35" s="28"/>
      <c r="Y35" s="22"/>
    </row>
    <row r="36" spans="1:25" ht="13.5">
      <c r="A36" s="2" t="s">
        <v>59</v>
      </c>
      <c r="B36" s="28">
        <v>106674</v>
      </c>
      <c r="C36" s="28">
        <v>99007</v>
      </c>
      <c r="D36" s="28">
        <v>92846</v>
      </c>
      <c r="E36" s="22">
        <v>87413</v>
      </c>
      <c r="F36" s="28">
        <v>90936</v>
      </c>
      <c r="G36" s="28">
        <v>81125</v>
      </c>
      <c r="H36" s="28">
        <v>81811</v>
      </c>
      <c r="I36" s="22">
        <v>97197</v>
      </c>
      <c r="J36" s="28">
        <v>94795</v>
      </c>
      <c r="K36" s="28">
        <v>79442</v>
      </c>
      <c r="L36" s="28">
        <v>105817</v>
      </c>
      <c r="M36" s="22">
        <v>91904</v>
      </c>
      <c r="N36" s="28">
        <v>93252</v>
      </c>
      <c r="O36" s="28">
        <v>100986</v>
      </c>
      <c r="P36" s="28">
        <v>114925</v>
      </c>
      <c r="Q36" s="22">
        <v>89881</v>
      </c>
      <c r="R36" s="28">
        <v>76079</v>
      </c>
      <c r="S36" s="28">
        <v>101709</v>
      </c>
      <c r="T36" s="28">
        <v>115845</v>
      </c>
      <c r="U36" s="22">
        <v>83625</v>
      </c>
      <c r="V36" s="28">
        <v>104061</v>
      </c>
      <c r="W36" s="28">
        <v>120818</v>
      </c>
      <c r="X36" s="28">
        <v>123186</v>
      </c>
      <c r="Y36" s="22">
        <v>109502</v>
      </c>
    </row>
    <row r="37" spans="1:25" ht="13.5">
      <c r="A37" s="2" t="s">
        <v>92</v>
      </c>
      <c r="B37" s="28">
        <v>302440</v>
      </c>
      <c r="C37" s="28">
        <v>308615</v>
      </c>
      <c r="D37" s="28">
        <v>214384</v>
      </c>
      <c r="E37" s="22">
        <v>212810</v>
      </c>
      <c r="F37" s="28">
        <v>230430</v>
      </c>
      <c r="G37" s="28">
        <v>249754</v>
      </c>
      <c r="H37" s="28">
        <v>254071</v>
      </c>
      <c r="I37" s="22">
        <v>205334</v>
      </c>
      <c r="J37" s="28">
        <v>226276</v>
      </c>
      <c r="K37" s="28">
        <v>180950</v>
      </c>
      <c r="L37" s="28">
        <v>190950</v>
      </c>
      <c r="M37" s="22">
        <v>205034</v>
      </c>
      <c r="N37" s="28">
        <v>201299</v>
      </c>
      <c r="O37" s="28">
        <v>259284</v>
      </c>
      <c r="P37" s="28">
        <v>261540</v>
      </c>
      <c r="Q37" s="22">
        <v>262554</v>
      </c>
      <c r="R37" s="28">
        <v>211531</v>
      </c>
      <c r="S37" s="28">
        <v>287391</v>
      </c>
      <c r="T37" s="28">
        <v>315406</v>
      </c>
      <c r="U37" s="22">
        <v>307326</v>
      </c>
      <c r="V37" s="28">
        <v>217766</v>
      </c>
      <c r="W37" s="28">
        <v>339275</v>
      </c>
      <c r="X37" s="28">
        <v>274938</v>
      </c>
      <c r="Y37" s="22">
        <v>318837</v>
      </c>
    </row>
    <row r="38" spans="1:25" ht="13.5">
      <c r="A38" s="2" t="s">
        <v>93</v>
      </c>
      <c r="B38" s="28">
        <v>142582</v>
      </c>
      <c r="C38" s="28">
        <v>168832</v>
      </c>
      <c r="D38" s="28">
        <v>173045</v>
      </c>
      <c r="E38" s="22">
        <v>133204</v>
      </c>
      <c r="F38" s="28">
        <v>127256</v>
      </c>
      <c r="G38" s="28">
        <v>144308</v>
      </c>
      <c r="H38" s="28">
        <v>89130</v>
      </c>
      <c r="I38" s="22">
        <v>76251</v>
      </c>
      <c r="J38" s="28">
        <v>82452</v>
      </c>
      <c r="K38" s="28">
        <v>52653</v>
      </c>
      <c r="L38" s="28">
        <v>54654</v>
      </c>
      <c r="M38" s="22">
        <v>56655</v>
      </c>
      <c r="N38" s="28">
        <v>59323</v>
      </c>
      <c r="O38" s="28">
        <v>60657</v>
      </c>
      <c r="P38" s="28">
        <v>62658</v>
      </c>
      <c r="Q38" s="22">
        <v>65326</v>
      </c>
      <c r="R38" s="28">
        <v>67327</v>
      </c>
      <c r="S38" s="28">
        <v>68661</v>
      </c>
      <c r="T38" s="28">
        <v>71329</v>
      </c>
      <c r="U38" s="22"/>
      <c r="V38" s="28"/>
      <c r="W38" s="28"/>
      <c r="X38" s="28"/>
      <c r="Y38" s="22"/>
    </row>
    <row r="39" spans="1:25" ht="13.5">
      <c r="A39" s="2" t="s">
        <v>94</v>
      </c>
      <c r="B39" s="28">
        <v>18135</v>
      </c>
      <c r="C39" s="28">
        <v>19550</v>
      </c>
      <c r="D39" s="28">
        <v>19482</v>
      </c>
      <c r="E39" s="22">
        <v>19414</v>
      </c>
      <c r="F39" s="28">
        <v>19347</v>
      </c>
      <c r="G39" s="28">
        <v>19280</v>
      </c>
      <c r="H39" s="28">
        <v>19213</v>
      </c>
      <c r="I39" s="22">
        <v>19146</v>
      </c>
      <c r="J39" s="28">
        <v>19080</v>
      </c>
      <c r="K39" s="28">
        <v>17577</v>
      </c>
      <c r="L39" s="28">
        <v>17516</v>
      </c>
      <c r="M39" s="22">
        <v>17455</v>
      </c>
      <c r="N39" s="28">
        <v>17394</v>
      </c>
      <c r="O39" s="28">
        <v>17333</v>
      </c>
      <c r="P39" s="28"/>
      <c r="Q39" s="22"/>
      <c r="R39" s="28"/>
      <c r="S39" s="28"/>
      <c r="T39" s="28"/>
      <c r="U39" s="22"/>
      <c r="V39" s="28"/>
      <c r="W39" s="28"/>
      <c r="X39" s="28"/>
      <c r="Y39" s="22"/>
    </row>
    <row r="40" spans="1:25" ht="13.5">
      <c r="A40" s="2" t="s">
        <v>59</v>
      </c>
      <c r="B40" s="28">
        <v>1793</v>
      </c>
      <c r="C40" s="28">
        <v>1967</v>
      </c>
      <c r="D40" s="28">
        <v>1911</v>
      </c>
      <c r="E40" s="22">
        <v>2259</v>
      </c>
      <c r="F40" s="28">
        <v>3328</v>
      </c>
      <c r="G40" s="28">
        <v>2700</v>
      </c>
      <c r="H40" s="28">
        <v>2845</v>
      </c>
      <c r="I40" s="22"/>
      <c r="J40" s="28"/>
      <c r="K40" s="28"/>
      <c r="L40" s="28"/>
      <c r="M40" s="22"/>
      <c r="N40" s="28"/>
      <c r="O40" s="28"/>
      <c r="P40" s="28"/>
      <c r="Q40" s="22"/>
      <c r="R40" s="28">
        <v>147</v>
      </c>
      <c r="S40" s="28"/>
      <c r="T40" s="28"/>
      <c r="U40" s="22"/>
      <c r="V40" s="28"/>
      <c r="W40" s="28"/>
      <c r="X40" s="28"/>
      <c r="Y40" s="22"/>
    </row>
    <row r="41" spans="1:25" ht="13.5">
      <c r="A41" s="2" t="s">
        <v>96</v>
      </c>
      <c r="B41" s="28">
        <v>162510</v>
      </c>
      <c r="C41" s="28">
        <v>190349</v>
      </c>
      <c r="D41" s="28">
        <v>194438</v>
      </c>
      <c r="E41" s="22">
        <v>154878</v>
      </c>
      <c r="F41" s="28">
        <v>150212</v>
      </c>
      <c r="G41" s="28">
        <v>166548</v>
      </c>
      <c r="H41" s="28">
        <v>111419</v>
      </c>
      <c r="I41" s="22">
        <v>98676</v>
      </c>
      <c r="J41" s="28">
        <v>101779</v>
      </c>
      <c r="K41" s="28">
        <v>70458</v>
      </c>
      <c r="L41" s="28">
        <v>72398</v>
      </c>
      <c r="M41" s="22">
        <v>74353</v>
      </c>
      <c r="N41" s="28">
        <v>76965</v>
      </c>
      <c r="O41" s="28">
        <v>78321</v>
      </c>
      <c r="P41" s="28">
        <v>62997</v>
      </c>
      <c r="Q41" s="22">
        <v>65744</v>
      </c>
      <c r="R41" s="28">
        <v>67964</v>
      </c>
      <c r="S41" s="28">
        <v>69204</v>
      </c>
      <c r="T41" s="28">
        <v>71938</v>
      </c>
      <c r="U41" s="22">
        <v>624</v>
      </c>
      <c r="V41" s="28">
        <v>866</v>
      </c>
      <c r="W41" s="28">
        <v>823</v>
      </c>
      <c r="X41" s="28">
        <v>873</v>
      </c>
      <c r="Y41" s="22">
        <v>854</v>
      </c>
    </row>
    <row r="42" spans="1:25" ht="14.25" thickBot="1">
      <c r="A42" s="5" t="s">
        <v>97</v>
      </c>
      <c r="B42" s="29">
        <v>464951</v>
      </c>
      <c r="C42" s="29">
        <v>498964</v>
      </c>
      <c r="D42" s="29">
        <v>408823</v>
      </c>
      <c r="E42" s="23">
        <v>367688</v>
      </c>
      <c r="F42" s="29">
        <v>380642</v>
      </c>
      <c r="G42" s="29">
        <v>416302</v>
      </c>
      <c r="H42" s="29">
        <v>365490</v>
      </c>
      <c r="I42" s="23">
        <v>304011</v>
      </c>
      <c r="J42" s="29">
        <v>328056</v>
      </c>
      <c r="K42" s="29">
        <v>251408</v>
      </c>
      <c r="L42" s="29">
        <v>263349</v>
      </c>
      <c r="M42" s="23">
        <v>279388</v>
      </c>
      <c r="N42" s="29">
        <v>278264</v>
      </c>
      <c r="O42" s="29">
        <v>337606</v>
      </c>
      <c r="P42" s="29">
        <v>324537</v>
      </c>
      <c r="Q42" s="23">
        <v>328299</v>
      </c>
      <c r="R42" s="29">
        <v>279496</v>
      </c>
      <c r="S42" s="29">
        <v>356595</v>
      </c>
      <c r="T42" s="29">
        <v>387344</v>
      </c>
      <c r="U42" s="23">
        <v>307951</v>
      </c>
      <c r="V42" s="29">
        <v>218632</v>
      </c>
      <c r="W42" s="29">
        <v>340099</v>
      </c>
      <c r="X42" s="29">
        <v>275812</v>
      </c>
      <c r="Y42" s="23">
        <v>319692</v>
      </c>
    </row>
    <row r="43" spans="1:25" ht="14.25" thickTop="1">
      <c r="A43" s="2" t="s">
        <v>98</v>
      </c>
      <c r="B43" s="28">
        <v>823267</v>
      </c>
      <c r="C43" s="28">
        <v>823267</v>
      </c>
      <c r="D43" s="28">
        <v>823267</v>
      </c>
      <c r="E43" s="22">
        <v>814962</v>
      </c>
      <c r="F43" s="28">
        <v>814962</v>
      </c>
      <c r="G43" s="28">
        <v>814962</v>
      </c>
      <c r="H43" s="28">
        <v>814962</v>
      </c>
      <c r="I43" s="22">
        <v>814962</v>
      </c>
      <c r="J43" s="28">
        <v>814962</v>
      </c>
      <c r="K43" s="28">
        <v>814962</v>
      </c>
      <c r="L43" s="28">
        <v>814962</v>
      </c>
      <c r="M43" s="22">
        <v>814962</v>
      </c>
      <c r="N43" s="28">
        <v>814962</v>
      </c>
      <c r="O43" s="28">
        <v>814962</v>
      </c>
      <c r="P43" s="28">
        <v>814962</v>
      </c>
      <c r="Q43" s="22">
        <v>814962</v>
      </c>
      <c r="R43" s="28">
        <v>814962</v>
      </c>
      <c r="S43" s="28">
        <v>814962</v>
      </c>
      <c r="T43" s="28">
        <v>814962</v>
      </c>
      <c r="U43" s="22">
        <v>814962</v>
      </c>
      <c r="V43" s="28">
        <v>814962</v>
      </c>
      <c r="W43" s="28">
        <v>814962</v>
      </c>
      <c r="X43" s="28">
        <v>814962</v>
      </c>
      <c r="Y43" s="22">
        <v>814962</v>
      </c>
    </row>
    <row r="44" spans="1:25" ht="13.5">
      <c r="A44" s="2" t="s">
        <v>100</v>
      </c>
      <c r="B44" s="28">
        <v>956507</v>
      </c>
      <c r="C44" s="28">
        <v>956507</v>
      </c>
      <c r="D44" s="28">
        <v>956507</v>
      </c>
      <c r="E44" s="22">
        <v>948203</v>
      </c>
      <c r="F44" s="28">
        <v>948203</v>
      </c>
      <c r="G44" s="28">
        <v>948203</v>
      </c>
      <c r="H44" s="28">
        <v>948203</v>
      </c>
      <c r="I44" s="22">
        <v>948203</v>
      </c>
      <c r="J44" s="28">
        <v>948203</v>
      </c>
      <c r="K44" s="28">
        <v>948203</v>
      </c>
      <c r="L44" s="28">
        <v>948203</v>
      </c>
      <c r="M44" s="22">
        <v>948203</v>
      </c>
      <c r="N44" s="28">
        <v>948203</v>
      </c>
      <c r="O44" s="28">
        <v>948203</v>
      </c>
      <c r="P44" s="28">
        <v>948203</v>
      </c>
      <c r="Q44" s="22">
        <v>948203</v>
      </c>
      <c r="R44" s="28">
        <v>948203</v>
      </c>
      <c r="S44" s="28">
        <v>948203</v>
      </c>
      <c r="T44" s="28">
        <v>948203</v>
      </c>
      <c r="U44" s="22">
        <v>948203</v>
      </c>
      <c r="V44" s="28">
        <v>948203</v>
      </c>
      <c r="W44" s="28">
        <v>948203</v>
      </c>
      <c r="X44" s="28">
        <v>948203</v>
      </c>
      <c r="Y44" s="22">
        <v>948203</v>
      </c>
    </row>
    <row r="45" spans="1:25" ht="13.5">
      <c r="A45" s="2" t="s">
        <v>102</v>
      </c>
      <c r="B45" s="28">
        <v>-127022</v>
      </c>
      <c r="C45" s="28">
        <v>-92178</v>
      </c>
      <c r="D45" s="28">
        <v>-108447</v>
      </c>
      <c r="E45" s="22">
        <v>-75208</v>
      </c>
      <c r="F45" s="28">
        <v>-147057</v>
      </c>
      <c r="G45" s="28">
        <v>-129347</v>
      </c>
      <c r="H45" s="28">
        <v>-132132</v>
      </c>
      <c r="I45" s="22">
        <v>-77872</v>
      </c>
      <c r="J45" s="28">
        <v>86718</v>
      </c>
      <c r="K45" s="28">
        <v>107109</v>
      </c>
      <c r="L45" s="28">
        <v>131278</v>
      </c>
      <c r="M45" s="22">
        <v>158202</v>
      </c>
      <c r="N45" s="28">
        <v>143867</v>
      </c>
      <c r="O45" s="28">
        <v>142441</v>
      </c>
      <c r="P45" s="28">
        <v>138647</v>
      </c>
      <c r="Q45" s="22">
        <v>179123</v>
      </c>
      <c r="R45" s="28">
        <v>156646</v>
      </c>
      <c r="S45" s="28">
        <v>136461</v>
      </c>
      <c r="T45" s="28">
        <v>98930</v>
      </c>
      <c r="U45" s="22">
        <v>159194</v>
      </c>
      <c r="V45" s="28">
        <v>77110</v>
      </c>
      <c r="W45" s="28">
        <v>114559</v>
      </c>
      <c r="X45" s="28">
        <v>63132</v>
      </c>
      <c r="Y45" s="22">
        <v>126860</v>
      </c>
    </row>
    <row r="46" spans="1:25" ht="13.5">
      <c r="A46" s="2" t="s">
        <v>103</v>
      </c>
      <c r="B46" s="28">
        <v>-39678</v>
      </c>
      <c r="C46" s="28">
        <v>-39678</v>
      </c>
      <c r="D46" s="28">
        <v>-39678</v>
      </c>
      <c r="E46" s="22">
        <v>-39678</v>
      </c>
      <c r="F46" s="28">
        <v>-39678</v>
      </c>
      <c r="G46" s="28">
        <v>-39678</v>
      </c>
      <c r="H46" s="28">
        <v>-39678</v>
      </c>
      <c r="I46" s="22">
        <v>-39678</v>
      </c>
      <c r="J46" s="28">
        <v>-39678</v>
      </c>
      <c r="K46" s="28">
        <v>-39678</v>
      </c>
      <c r="L46" s="28">
        <v>-39678</v>
      </c>
      <c r="M46" s="22">
        <v>-39678</v>
      </c>
      <c r="N46" s="28">
        <v>-39678</v>
      </c>
      <c r="O46" s="28">
        <v>-39678</v>
      </c>
      <c r="P46" s="28">
        <v>-39678</v>
      </c>
      <c r="Q46" s="22">
        <v>-39678</v>
      </c>
      <c r="R46" s="28">
        <v>-39678</v>
      </c>
      <c r="S46" s="28">
        <v>-39678</v>
      </c>
      <c r="T46" s="28">
        <v>-39678</v>
      </c>
      <c r="U46" s="22">
        <v>-39678</v>
      </c>
      <c r="V46" s="28">
        <v>-39678</v>
      </c>
      <c r="W46" s="28">
        <v>-39678</v>
      </c>
      <c r="X46" s="28">
        <v>-39678</v>
      </c>
      <c r="Y46" s="22">
        <v>-39678</v>
      </c>
    </row>
    <row r="47" spans="1:25" ht="13.5">
      <c r="A47" s="2" t="s">
        <v>104</v>
      </c>
      <c r="B47" s="28">
        <v>1613074</v>
      </c>
      <c r="C47" s="28">
        <v>1647918</v>
      </c>
      <c r="D47" s="28">
        <v>1631649</v>
      </c>
      <c r="E47" s="22">
        <v>1648278</v>
      </c>
      <c r="F47" s="28">
        <v>1576429</v>
      </c>
      <c r="G47" s="28">
        <v>1594139</v>
      </c>
      <c r="H47" s="28">
        <v>1591354</v>
      </c>
      <c r="I47" s="22">
        <v>1645614</v>
      </c>
      <c r="J47" s="28">
        <v>1810205</v>
      </c>
      <c r="K47" s="28">
        <v>1830596</v>
      </c>
      <c r="L47" s="28">
        <v>1854765</v>
      </c>
      <c r="M47" s="22">
        <v>1881689</v>
      </c>
      <c r="N47" s="28">
        <v>1867354</v>
      </c>
      <c r="O47" s="28">
        <v>1865928</v>
      </c>
      <c r="P47" s="28">
        <v>1862134</v>
      </c>
      <c r="Q47" s="22">
        <v>1902610</v>
      </c>
      <c r="R47" s="28">
        <v>1880133</v>
      </c>
      <c r="S47" s="28">
        <v>1859949</v>
      </c>
      <c r="T47" s="28">
        <v>1822417</v>
      </c>
      <c r="U47" s="22">
        <v>1882681</v>
      </c>
      <c r="V47" s="28">
        <v>1800597</v>
      </c>
      <c r="W47" s="28">
        <v>1838046</v>
      </c>
      <c r="X47" s="28">
        <v>1786619</v>
      </c>
      <c r="Y47" s="22">
        <v>1850347</v>
      </c>
    </row>
    <row r="48" spans="1:25" ht="13.5">
      <c r="A48" s="2" t="s">
        <v>105</v>
      </c>
      <c r="B48" s="28">
        <v>-34233</v>
      </c>
      <c r="C48" s="28">
        <v>-42644</v>
      </c>
      <c r="D48" s="28">
        <v>-60783</v>
      </c>
      <c r="E48" s="22">
        <v>-85405</v>
      </c>
      <c r="F48" s="28">
        <v>6505</v>
      </c>
      <c r="G48" s="28">
        <v>-41580</v>
      </c>
      <c r="H48" s="28">
        <v>-90248</v>
      </c>
      <c r="I48" s="22">
        <v>-102376</v>
      </c>
      <c r="J48" s="28">
        <v>-74112</v>
      </c>
      <c r="K48" s="28">
        <v>-91349</v>
      </c>
      <c r="L48" s="28">
        <v>-98355</v>
      </c>
      <c r="M48" s="22">
        <v>-89233</v>
      </c>
      <c r="N48" s="28">
        <v>-93074</v>
      </c>
      <c r="O48" s="28">
        <v>-97461</v>
      </c>
      <c r="P48" s="28">
        <v>-100909</v>
      </c>
      <c r="Q48" s="22">
        <v>-84890</v>
      </c>
      <c r="R48" s="28">
        <v>-50789</v>
      </c>
      <c r="S48" s="28">
        <v>-54928</v>
      </c>
      <c r="T48" s="28">
        <v>-48472</v>
      </c>
      <c r="U48" s="22">
        <v>-54168</v>
      </c>
      <c r="V48" s="28">
        <v>3515</v>
      </c>
      <c r="W48" s="28">
        <v>-170025</v>
      </c>
      <c r="X48" s="28">
        <v>-105492</v>
      </c>
      <c r="Y48" s="22">
        <v>-19153</v>
      </c>
    </row>
    <row r="49" spans="1:25" ht="13.5">
      <c r="A49" s="2" t="s">
        <v>198</v>
      </c>
      <c r="B49" s="28">
        <v>-2903</v>
      </c>
      <c r="C49" s="28">
        <v>-2653</v>
      </c>
      <c r="D49" s="28">
        <v>-4325</v>
      </c>
      <c r="E49" s="22">
        <v>-4192</v>
      </c>
      <c r="F49" s="28">
        <v>-3773</v>
      </c>
      <c r="G49" s="28">
        <v>-5436</v>
      </c>
      <c r="H49" s="28">
        <v>-6908</v>
      </c>
      <c r="I49" s="22">
        <v>-6744</v>
      </c>
      <c r="J49" s="28">
        <v>-6373</v>
      </c>
      <c r="K49" s="28">
        <v>-7035</v>
      </c>
      <c r="L49" s="28">
        <v>-6928</v>
      </c>
      <c r="M49" s="22">
        <v>-6502</v>
      </c>
      <c r="N49" s="28">
        <v>-6281</v>
      </c>
      <c r="O49" s="28">
        <v>-6137</v>
      </c>
      <c r="P49" s="28">
        <v>-5872</v>
      </c>
      <c r="Q49" s="22">
        <v>-5543</v>
      </c>
      <c r="R49" s="28">
        <v>-7146</v>
      </c>
      <c r="S49" s="28">
        <v>-7142</v>
      </c>
      <c r="T49" s="28">
        <v>-4564</v>
      </c>
      <c r="U49" s="22">
        <v>-3179</v>
      </c>
      <c r="V49" s="28">
        <v>-3365</v>
      </c>
      <c r="W49" s="28">
        <v>-3943</v>
      </c>
      <c r="X49" s="28">
        <v>-1482</v>
      </c>
      <c r="Y49" s="22">
        <v>-1469</v>
      </c>
    </row>
    <row r="50" spans="1:25" ht="13.5">
      <c r="A50" s="2" t="s">
        <v>106</v>
      </c>
      <c r="B50" s="28">
        <v>-37136</v>
      </c>
      <c r="C50" s="28">
        <v>-45298</v>
      </c>
      <c r="D50" s="28">
        <v>-65108</v>
      </c>
      <c r="E50" s="22">
        <v>-89597</v>
      </c>
      <c r="F50" s="28">
        <v>2731</v>
      </c>
      <c r="G50" s="28">
        <v>-47016</v>
      </c>
      <c r="H50" s="28">
        <v>-97156</v>
      </c>
      <c r="I50" s="22">
        <v>-109120</v>
      </c>
      <c r="J50" s="28">
        <v>-80485</v>
      </c>
      <c r="K50" s="28">
        <v>-98384</v>
      </c>
      <c r="L50" s="28">
        <v>-105283</v>
      </c>
      <c r="M50" s="22">
        <v>-95735</v>
      </c>
      <c r="N50" s="28">
        <v>-99355</v>
      </c>
      <c r="O50" s="28">
        <v>-109098</v>
      </c>
      <c r="P50" s="28">
        <v>-106782</v>
      </c>
      <c r="Q50" s="22">
        <v>-90434</v>
      </c>
      <c r="R50" s="28">
        <v>-57936</v>
      </c>
      <c r="S50" s="28">
        <v>-62070</v>
      </c>
      <c r="T50" s="28">
        <v>-53037</v>
      </c>
      <c r="U50" s="22">
        <v>-57348</v>
      </c>
      <c r="V50" s="28">
        <v>150</v>
      </c>
      <c r="W50" s="28">
        <v>-173968</v>
      </c>
      <c r="X50" s="28">
        <v>-106974</v>
      </c>
      <c r="Y50" s="22">
        <v>-20622</v>
      </c>
    </row>
    <row r="51" spans="1:25" ht="13.5">
      <c r="A51" s="6" t="s">
        <v>199</v>
      </c>
      <c r="B51" s="28">
        <v>73829</v>
      </c>
      <c r="C51" s="28">
        <v>70618</v>
      </c>
      <c r="D51" s="28">
        <v>55355</v>
      </c>
      <c r="E51" s="22">
        <v>50128</v>
      </c>
      <c r="F51" s="28">
        <v>46122</v>
      </c>
      <c r="G51" s="28">
        <v>50928</v>
      </c>
      <c r="H51" s="28">
        <v>48661</v>
      </c>
      <c r="I51" s="22">
        <v>45415</v>
      </c>
      <c r="J51" s="28">
        <v>42527</v>
      </c>
      <c r="K51" s="28">
        <v>35833</v>
      </c>
      <c r="L51" s="28">
        <v>30643</v>
      </c>
      <c r="M51" s="22">
        <v>29962</v>
      </c>
      <c r="N51" s="28">
        <v>30046</v>
      </c>
      <c r="O51" s="28">
        <v>31256</v>
      </c>
      <c r="P51" s="28">
        <v>24213</v>
      </c>
      <c r="Q51" s="22">
        <v>21480</v>
      </c>
      <c r="R51" s="28">
        <v>15712</v>
      </c>
      <c r="S51" s="28">
        <v>14710</v>
      </c>
      <c r="T51" s="28">
        <v>10595</v>
      </c>
      <c r="U51" s="22">
        <v>2252</v>
      </c>
      <c r="V51" s="28">
        <v>18655</v>
      </c>
      <c r="W51" s="28">
        <v>21790</v>
      </c>
      <c r="X51" s="28">
        <v>30924</v>
      </c>
      <c r="Y51" s="22">
        <v>38532</v>
      </c>
    </row>
    <row r="52" spans="1:25" ht="13.5">
      <c r="A52" s="6" t="s">
        <v>107</v>
      </c>
      <c r="B52" s="28">
        <v>1649767</v>
      </c>
      <c r="C52" s="28">
        <v>1673239</v>
      </c>
      <c r="D52" s="28">
        <v>1621897</v>
      </c>
      <c r="E52" s="22">
        <v>1608809</v>
      </c>
      <c r="F52" s="28">
        <v>1625283</v>
      </c>
      <c r="G52" s="28">
        <v>1598051</v>
      </c>
      <c r="H52" s="28">
        <v>1542860</v>
      </c>
      <c r="I52" s="22">
        <v>1581910</v>
      </c>
      <c r="J52" s="28">
        <v>1772247</v>
      </c>
      <c r="K52" s="28">
        <v>1768045</v>
      </c>
      <c r="L52" s="28">
        <v>1780125</v>
      </c>
      <c r="M52" s="22">
        <v>1815916</v>
      </c>
      <c r="N52" s="28">
        <v>1798044</v>
      </c>
      <c r="O52" s="28">
        <v>1788087</v>
      </c>
      <c r="P52" s="28">
        <v>1779564</v>
      </c>
      <c r="Q52" s="22">
        <v>1833656</v>
      </c>
      <c r="R52" s="28">
        <v>1837909</v>
      </c>
      <c r="S52" s="28">
        <v>1812588</v>
      </c>
      <c r="T52" s="28">
        <v>1779976</v>
      </c>
      <c r="U52" s="22">
        <v>1827586</v>
      </c>
      <c r="V52" s="28">
        <v>1819402</v>
      </c>
      <c r="W52" s="28">
        <v>1685869</v>
      </c>
      <c r="X52" s="28">
        <v>1710569</v>
      </c>
      <c r="Y52" s="22">
        <v>1868257</v>
      </c>
    </row>
    <row r="53" spans="1:25" ht="14.25" thickBot="1">
      <c r="A53" s="7" t="s">
        <v>108</v>
      </c>
      <c r="B53" s="28">
        <v>2114719</v>
      </c>
      <c r="C53" s="28">
        <v>2172203</v>
      </c>
      <c r="D53" s="28">
        <v>2030721</v>
      </c>
      <c r="E53" s="22">
        <v>1976498</v>
      </c>
      <c r="F53" s="28">
        <v>2005926</v>
      </c>
      <c r="G53" s="28">
        <v>2014353</v>
      </c>
      <c r="H53" s="28">
        <v>1908350</v>
      </c>
      <c r="I53" s="22">
        <v>1885921</v>
      </c>
      <c r="J53" s="28">
        <v>2100303</v>
      </c>
      <c r="K53" s="28">
        <v>2019454</v>
      </c>
      <c r="L53" s="28">
        <v>2043474</v>
      </c>
      <c r="M53" s="22">
        <v>2095305</v>
      </c>
      <c r="N53" s="28">
        <v>2076309</v>
      </c>
      <c r="O53" s="28">
        <v>2125693</v>
      </c>
      <c r="P53" s="28">
        <v>2104102</v>
      </c>
      <c r="Q53" s="22">
        <v>2161955</v>
      </c>
      <c r="R53" s="28">
        <v>2117405</v>
      </c>
      <c r="S53" s="28">
        <v>2169184</v>
      </c>
      <c r="T53" s="28">
        <v>2167320</v>
      </c>
      <c r="U53" s="22">
        <v>2135537</v>
      </c>
      <c r="V53" s="28">
        <v>2038035</v>
      </c>
      <c r="W53" s="28">
        <v>2025968</v>
      </c>
      <c r="X53" s="28">
        <v>1986382</v>
      </c>
      <c r="Y53" s="22">
        <v>2187949</v>
      </c>
    </row>
    <row r="54" spans="1:25" ht="14.25" thickTop="1">
      <c r="A54" s="8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6" ht="13.5">
      <c r="A56" s="20" t="s">
        <v>113</v>
      </c>
    </row>
    <row r="57" ht="13.5">
      <c r="A57" s="20" t="s">
        <v>114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5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109</v>
      </c>
      <c r="B2" s="14">
        <v>4824</v>
      </c>
      <c r="C2" s="14"/>
      <c r="D2" s="14"/>
      <c r="E2" s="14"/>
      <c r="F2" s="14"/>
      <c r="G2" s="14"/>
    </row>
    <row r="3" spans="1:7" ht="14.25" thickBot="1">
      <c r="A3" s="11" t="s">
        <v>110</v>
      </c>
      <c r="B3" s="1" t="s">
        <v>111</v>
      </c>
      <c r="C3" s="1"/>
      <c r="D3" s="1"/>
      <c r="E3" s="1"/>
      <c r="F3" s="1"/>
      <c r="G3" s="1"/>
    </row>
    <row r="4" spans="1:7" ht="14.25" thickTop="1">
      <c r="A4" s="10" t="s">
        <v>33</v>
      </c>
      <c r="B4" s="15" t="str">
        <f>HYPERLINK("http://www.kabupro.jp/mark/20131030/S10009E2.htm","有価証券報告書")</f>
        <v>有価証券報告書</v>
      </c>
      <c r="C4" s="15" t="str">
        <f>HYPERLINK("http://www.kabupro.jp/mark/20131030/S10009E2.htm","有価証券報告書")</f>
        <v>有価証券報告書</v>
      </c>
      <c r="D4" s="15" t="str">
        <f>HYPERLINK("http://www.kabupro.jp/mark/20121024/S000C3AE.htm","有価証券報告書")</f>
        <v>有価証券報告書</v>
      </c>
      <c r="E4" s="15" t="str">
        <f>HYPERLINK("http://www.kabupro.jp/mark/20111026/S0009JG0.htm","有価証券報告書")</f>
        <v>有価証券報告書</v>
      </c>
      <c r="F4" s="15" t="str">
        <f>HYPERLINK("http://www.kabupro.jp/mark/20101027/S0006ZFJ.htm","有価証券報告書")</f>
        <v>有価証券報告書</v>
      </c>
      <c r="G4" s="15" t="str">
        <f>HYPERLINK("http://www.kabupro.jp/mark/20091028/S0004ELD.htm","有価証券報告書")</f>
        <v>有価証券報告書</v>
      </c>
    </row>
    <row r="5" spans="1:7" ht="14.25" thickBot="1">
      <c r="A5" s="11" t="s">
        <v>34</v>
      </c>
      <c r="B5" s="1" t="s">
        <v>40</v>
      </c>
      <c r="C5" s="1" t="s">
        <v>40</v>
      </c>
      <c r="D5" s="1" t="s">
        <v>44</v>
      </c>
      <c r="E5" s="1" t="s">
        <v>46</v>
      </c>
      <c r="F5" s="1" t="s">
        <v>48</v>
      </c>
      <c r="G5" s="1" t="s">
        <v>50</v>
      </c>
    </row>
    <row r="6" spans="1:7" ht="15" thickBot="1" thickTop="1">
      <c r="A6" s="10" t="s">
        <v>35</v>
      </c>
      <c r="B6" s="18" t="s">
        <v>157</v>
      </c>
      <c r="C6" s="19"/>
      <c r="D6" s="19"/>
      <c r="E6" s="19"/>
      <c r="F6" s="19"/>
      <c r="G6" s="19"/>
    </row>
    <row r="7" spans="1:7" ht="14.25" thickTop="1">
      <c r="A7" s="12" t="s">
        <v>36</v>
      </c>
      <c r="B7" s="16" t="s">
        <v>41</v>
      </c>
      <c r="C7" s="16" t="s">
        <v>41</v>
      </c>
      <c r="D7" s="16" t="s">
        <v>41</v>
      </c>
      <c r="E7" s="16" t="s">
        <v>41</v>
      </c>
      <c r="F7" s="16" t="s">
        <v>41</v>
      </c>
      <c r="G7" s="16" t="s">
        <v>41</v>
      </c>
    </row>
    <row r="8" spans="1:7" ht="13.5">
      <c r="A8" s="13" t="s">
        <v>37</v>
      </c>
      <c r="B8" s="17" t="s">
        <v>115</v>
      </c>
      <c r="C8" s="17" t="s">
        <v>116</v>
      </c>
      <c r="D8" s="17" t="s">
        <v>117</v>
      </c>
      <c r="E8" s="17" t="s">
        <v>118</v>
      </c>
      <c r="F8" s="17" t="s">
        <v>119</v>
      </c>
      <c r="G8" s="17" t="s">
        <v>120</v>
      </c>
    </row>
    <row r="9" spans="1:7" ht="13.5">
      <c r="A9" s="13" t="s">
        <v>38</v>
      </c>
      <c r="B9" s="17" t="s">
        <v>42</v>
      </c>
      <c r="C9" s="17" t="s">
        <v>43</v>
      </c>
      <c r="D9" s="17" t="s">
        <v>45</v>
      </c>
      <c r="E9" s="17" t="s">
        <v>47</v>
      </c>
      <c r="F9" s="17" t="s">
        <v>49</v>
      </c>
      <c r="G9" s="17" t="s">
        <v>51</v>
      </c>
    </row>
    <row r="10" spans="1:7" ht="14.25" thickBot="1">
      <c r="A10" s="13" t="s">
        <v>39</v>
      </c>
      <c r="B10" s="17" t="s">
        <v>53</v>
      </c>
      <c r="C10" s="17" t="s">
        <v>53</v>
      </c>
      <c r="D10" s="17" t="s">
        <v>53</v>
      </c>
      <c r="E10" s="17" t="s">
        <v>53</v>
      </c>
      <c r="F10" s="17" t="s">
        <v>53</v>
      </c>
      <c r="G10" s="17" t="s">
        <v>53</v>
      </c>
    </row>
    <row r="11" spans="1:7" ht="14.25" thickTop="1">
      <c r="A11" s="26" t="s">
        <v>121</v>
      </c>
      <c r="B11" s="21">
        <v>625863</v>
      </c>
      <c r="C11" s="21">
        <v>490828</v>
      </c>
      <c r="D11" s="21"/>
      <c r="E11" s="21"/>
      <c r="F11" s="21"/>
      <c r="G11" s="21"/>
    </row>
    <row r="12" spans="1:7" ht="13.5">
      <c r="A12" s="6" t="s">
        <v>122</v>
      </c>
      <c r="B12" s="22">
        <v>449333</v>
      </c>
      <c r="C12" s="22">
        <v>663501</v>
      </c>
      <c r="D12" s="22"/>
      <c r="E12" s="22"/>
      <c r="F12" s="22"/>
      <c r="G12" s="22"/>
    </row>
    <row r="13" spans="1:7" ht="13.5">
      <c r="A13" s="6" t="s">
        <v>123</v>
      </c>
      <c r="B13" s="22">
        <v>1075196</v>
      </c>
      <c r="C13" s="22">
        <v>1154329</v>
      </c>
      <c r="D13" s="22">
        <v>1420112</v>
      </c>
      <c r="E13" s="22">
        <v>1672597</v>
      </c>
      <c r="F13" s="22">
        <v>1620774</v>
      </c>
      <c r="G13" s="22">
        <v>1481784</v>
      </c>
    </row>
    <row r="14" spans="1:7" ht="13.5">
      <c r="A14" s="6" t="s">
        <v>124</v>
      </c>
      <c r="B14" s="22">
        <v>437594</v>
      </c>
      <c r="C14" s="22">
        <v>402200</v>
      </c>
      <c r="D14" s="22"/>
      <c r="E14" s="22"/>
      <c r="F14" s="22"/>
      <c r="G14" s="22"/>
    </row>
    <row r="15" spans="1:7" ht="13.5">
      <c r="A15" s="6" t="s">
        <v>125</v>
      </c>
      <c r="B15" s="22">
        <v>226472</v>
      </c>
      <c r="C15" s="22">
        <v>493680</v>
      </c>
      <c r="D15" s="22"/>
      <c r="E15" s="22"/>
      <c r="F15" s="22"/>
      <c r="G15" s="22"/>
    </row>
    <row r="16" spans="1:7" ht="13.5">
      <c r="A16" s="6" t="s">
        <v>126</v>
      </c>
      <c r="B16" s="22">
        <v>664066</v>
      </c>
      <c r="C16" s="22">
        <v>895880</v>
      </c>
      <c r="D16" s="22">
        <v>1067834</v>
      </c>
      <c r="E16" s="22">
        <v>1186925</v>
      </c>
      <c r="F16" s="22">
        <v>1121733</v>
      </c>
      <c r="G16" s="22">
        <v>1040356</v>
      </c>
    </row>
    <row r="17" spans="1:7" ht="13.5">
      <c r="A17" s="7" t="s">
        <v>127</v>
      </c>
      <c r="B17" s="22">
        <v>411129</v>
      </c>
      <c r="C17" s="22">
        <v>258449</v>
      </c>
      <c r="D17" s="22">
        <v>352278</v>
      </c>
      <c r="E17" s="22">
        <v>485671</v>
      </c>
      <c r="F17" s="22">
        <v>499040</v>
      </c>
      <c r="G17" s="22">
        <v>441428</v>
      </c>
    </row>
    <row r="18" spans="1:7" ht="13.5">
      <c r="A18" s="6" t="s">
        <v>128</v>
      </c>
      <c r="B18" s="22">
        <v>60865</v>
      </c>
      <c r="C18" s="22">
        <v>63615</v>
      </c>
      <c r="D18" s="22">
        <v>62745</v>
      </c>
      <c r="E18" s="22">
        <v>60348</v>
      </c>
      <c r="F18" s="22">
        <v>54985</v>
      </c>
      <c r="G18" s="22">
        <v>48546</v>
      </c>
    </row>
    <row r="19" spans="1:7" ht="13.5">
      <c r="A19" s="6" t="s">
        <v>129</v>
      </c>
      <c r="B19" s="22">
        <v>158310</v>
      </c>
      <c r="C19" s="22">
        <v>137455</v>
      </c>
      <c r="D19" s="22">
        <v>88773</v>
      </c>
      <c r="E19" s="22">
        <v>88833</v>
      </c>
      <c r="F19" s="22">
        <v>89681</v>
      </c>
      <c r="G19" s="22">
        <v>75983</v>
      </c>
    </row>
    <row r="20" spans="1:7" ht="13.5">
      <c r="A20" s="6" t="s">
        <v>130</v>
      </c>
      <c r="B20" s="22">
        <v>16734</v>
      </c>
      <c r="C20" s="22">
        <v>12893</v>
      </c>
      <c r="D20" s="22">
        <v>6802</v>
      </c>
      <c r="E20" s="22">
        <v>7479</v>
      </c>
      <c r="F20" s="22">
        <v>8501</v>
      </c>
      <c r="G20" s="22">
        <v>5061</v>
      </c>
    </row>
    <row r="21" spans="1:7" ht="13.5">
      <c r="A21" s="6" t="s">
        <v>131</v>
      </c>
      <c r="B21" s="22">
        <v>277</v>
      </c>
      <c r="C21" s="22">
        <v>2170</v>
      </c>
      <c r="D21" s="22">
        <v>2760</v>
      </c>
      <c r="E21" s="22">
        <v>5045</v>
      </c>
      <c r="F21" s="22">
        <v>5064</v>
      </c>
      <c r="G21" s="22">
        <v>4368</v>
      </c>
    </row>
    <row r="22" spans="1:7" ht="13.5">
      <c r="A22" s="6" t="s">
        <v>132</v>
      </c>
      <c r="B22" s="22">
        <v>81588</v>
      </c>
      <c r="C22" s="22">
        <v>44038</v>
      </c>
      <c r="D22" s="22">
        <v>43972</v>
      </c>
      <c r="E22" s="22">
        <v>43471</v>
      </c>
      <c r="F22" s="22">
        <v>51039</v>
      </c>
      <c r="G22" s="22">
        <v>40031</v>
      </c>
    </row>
    <row r="23" spans="1:7" ht="13.5">
      <c r="A23" s="6" t="s">
        <v>133</v>
      </c>
      <c r="B23" s="22">
        <v>36383</v>
      </c>
      <c r="C23" s="22">
        <v>42119</v>
      </c>
      <c r="D23" s="22">
        <v>48255</v>
      </c>
      <c r="E23" s="22">
        <v>58419</v>
      </c>
      <c r="F23" s="22">
        <v>78192</v>
      </c>
      <c r="G23" s="22">
        <v>57810</v>
      </c>
    </row>
    <row r="24" spans="1:7" ht="13.5">
      <c r="A24" s="6" t="s">
        <v>134</v>
      </c>
      <c r="B24" s="22">
        <v>59780</v>
      </c>
      <c r="C24" s="22">
        <v>42834</v>
      </c>
      <c r="D24" s="22"/>
      <c r="E24" s="22"/>
      <c r="F24" s="22"/>
      <c r="G24" s="22"/>
    </row>
    <row r="25" spans="1:7" ht="13.5">
      <c r="A25" s="6" t="s">
        <v>135</v>
      </c>
      <c r="B25" s="22">
        <v>916</v>
      </c>
      <c r="C25" s="22">
        <v>4607</v>
      </c>
      <c r="D25" s="22">
        <v>8885</v>
      </c>
      <c r="E25" s="22">
        <v>18782</v>
      </c>
      <c r="F25" s="22">
        <v>10004</v>
      </c>
      <c r="G25" s="22">
        <v>5800</v>
      </c>
    </row>
    <row r="26" spans="1:7" ht="13.5">
      <c r="A26" s="6" t="s">
        <v>59</v>
      </c>
      <c r="B26" s="22">
        <v>131931</v>
      </c>
      <c r="C26" s="22">
        <v>120278</v>
      </c>
      <c r="D26" s="22">
        <v>103343</v>
      </c>
      <c r="E26" s="22">
        <v>127849</v>
      </c>
      <c r="F26" s="22">
        <v>122380</v>
      </c>
      <c r="G26" s="22">
        <v>43039</v>
      </c>
    </row>
    <row r="27" spans="1:7" ht="13.5">
      <c r="A27" s="6" t="s">
        <v>136</v>
      </c>
      <c r="B27" s="22">
        <v>546788</v>
      </c>
      <c r="C27" s="22">
        <v>470013</v>
      </c>
      <c r="D27" s="22">
        <v>365537</v>
      </c>
      <c r="E27" s="22">
        <v>410231</v>
      </c>
      <c r="F27" s="22">
        <v>445416</v>
      </c>
      <c r="G27" s="22">
        <v>332939</v>
      </c>
    </row>
    <row r="28" spans="1:7" ht="14.25" thickBot="1">
      <c r="A28" s="25" t="s">
        <v>137</v>
      </c>
      <c r="B28" s="23">
        <v>-135659</v>
      </c>
      <c r="C28" s="23">
        <v>-211564</v>
      </c>
      <c r="D28" s="23">
        <v>-13259</v>
      </c>
      <c r="E28" s="23">
        <v>75440</v>
      </c>
      <c r="F28" s="23">
        <v>53623</v>
      </c>
      <c r="G28" s="23">
        <v>108489</v>
      </c>
    </row>
    <row r="29" spans="1:7" ht="14.25" thickTop="1">
      <c r="A29" s="6" t="s">
        <v>138</v>
      </c>
      <c r="B29" s="22">
        <v>1828</v>
      </c>
      <c r="C29" s="22">
        <v>2472</v>
      </c>
      <c r="D29" s="22">
        <v>2142</v>
      </c>
      <c r="E29" s="22">
        <v>3457</v>
      </c>
      <c r="F29" s="22">
        <v>2945</v>
      </c>
      <c r="G29" s="22">
        <v>6367</v>
      </c>
    </row>
    <row r="30" spans="1:7" ht="13.5">
      <c r="A30" s="6" t="s">
        <v>139</v>
      </c>
      <c r="B30" s="22">
        <v>4248</v>
      </c>
      <c r="C30" s="22"/>
      <c r="D30" s="22"/>
      <c r="E30" s="22">
        <v>311</v>
      </c>
      <c r="F30" s="22"/>
      <c r="G30" s="22">
        <v>20046</v>
      </c>
    </row>
    <row r="31" spans="1:7" ht="13.5">
      <c r="A31" s="6" t="s">
        <v>140</v>
      </c>
      <c r="B31" s="22">
        <v>11080</v>
      </c>
      <c r="C31" s="22">
        <v>4864</v>
      </c>
      <c r="D31" s="22">
        <v>12888</v>
      </c>
      <c r="E31" s="22">
        <v>962</v>
      </c>
      <c r="F31" s="22"/>
      <c r="G31" s="22"/>
    </row>
    <row r="32" spans="1:7" ht="13.5">
      <c r="A32" s="6" t="s">
        <v>141</v>
      </c>
      <c r="B32" s="22">
        <v>64732</v>
      </c>
      <c r="C32" s="22"/>
      <c r="D32" s="22">
        <v>319</v>
      </c>
      <c r="E32" s="22">
        <v>4804</v>
      </c>
      <c r="F32" s="22">
        <v>164218</v>
      </c>
      <c r="G32" s="22">
        <v>4745</v>
      </c>
    </row>
    <row r="33" spans="1:7" ht="13.5">
      <c r="A33" s="6" t="s">
        <v>142</v>
      </c>
      <c r="B33" s="22">
        <v>21733</v>
      </c>
      <c r="C33" s="22">
        <v>6540</v>
      </c>
      <c r="D33" s="22"/>
      <c r="E33" s="22"/>
      <c r="F33" s="22"/>
      <c r="G33" s="22"/>
    </row>
    <row r="34" spans="1:7" ht="13.5">
      <c r="A34" s="6" t="s">
        <v>59</v>
      </c>
      <c r="B34" s="22">
        <v>18936</v>
      </c>
      <c r="C34" s="22">
        <v>9240</v>
      </c>
      <c r="D34" s="22">
        <v>6432</v>
      </c>
      <c r="E34" s="22">
        <v>147</v>
      </c>
      <c r="F34" s="22">
        <v>19222</v>
      </c>
      <c r="G34" s="22">
        <v>157</v>
      </c>
    </row>
    <row r="35" spans="1:7" ht="13.5">
      <c r="A35" s="6" t="s">
        <v>143</v>
      </c>
      <c r="B35" s="22">
        <v>122560</v>
      </c>
      <c r="C35" s="22">
        <v>23117</v>
      </c>
      <c r="D35" s="22">
        <v>32631</v>
      </c>
      <c r="E35" s="22">
        <v>32683</v>
      </c>
      <c r="F35" s="22">
        <v>186387</v>
      </c>
      <c r="G35" s="22">
        <v>35815</v>
      </c>
    </row>
    <row r="36" spans="1:7" ht="13.5">
      <c r="A36" s="6" t="s">
        <v>144</v>
      </c>
      <c r="B36" s="22">
        <v>2152</v>
      </c>
      <c r="C36" s="22">
        <v>259</v>
      </c>
      <c r="D36" s="22"/>
      <c r="E36" s="22"/>
      <c r="F36" s="22"/>
      <c r="G36" s="22"/>
    </row>
    <row r="37" spans="1:7" ht="13.5">
      <c r="A37" s="6" t="s">
        <v>145</v>
      </c>
      <c r="B37" s="22">
        <v>6029</v>
      </c>
      <c r="C37" s="22"/>
      <c r="D37" s="22">
        <v>1500</v>
      </c>
      <c r="E37" s="22">
        <v>31128</v>
      </c>
      <c r="F37" s="22"/>
      <c r="G37" s="22"/>
    </row>
    <row r="38" spans="1:7" ht="13.5">
      <c r="A38" s="6" t="s">
        <v>59</v>
      </c>
      <c r="B38" s="22">
        <v>474</v>
      </c>
      <c r="C38" s="22">
        <v>15662</v>
      </c>
      <c r="D38" s="22">
        <v>50</v>
      </c>
      <c r="E38" s="22">
        <v>9338</v>
      </c>
      <c r="F38" s="22">
        <v>64</v>
      </c>
      <c r="G38" s="22"/>
    </row>
    <row r="39" spans="1:7" ht="13.5">
      <c r="A39" s="6" t="s">
        <v>146</v>
      </c>
      <c r="B39" s="22">
        <v>8656</v>
      </c>
      <c r="C39" s="22">
        <v>15921</v>
      </c>
      <c r="D39" s="22">
        <v>19080</v>
      </c>
      <c r="E39" s="22">
        <v>71399</v>
      </c>
      <c r="F39" s="22">
        <v>137166</v>
      </c>
      <c r="G39" s="22">
        <v>57322</v>
      </c>
    </row>
    <row r="40" spans="1:7" ht="14.25" thickBot="1">
      <c r="A40" s="25" t="s">
        <v>147</v>
      </c>
      <c r="B40" s="23">
        <v>-21755</v>
      </c>
      <c r="C40" s="23">
        <v>-204369</v>
      </c>
      <c r="D40" s="23">
        <v>292</v>
      </c>
      <c r="E40" s="23">
        <v>36724</v>
      </c>
      <c r="F40" s="23">
        <v>102844</v>
      </c>
      <c r="G40" s="23">
        <v>86983</v>
      </c>
    </row>
    <row r="41" spans="1:7" ht="14.25" thickTop="1">
      <c r="A41" s="6" t="s">
        <v>148</v>
      </c>
      <c r="B41" s="22">
        <v>37</v>
      </c>
      <c r="C41" s="22">
        <v>379</v>
      </c>
      <c r="D41" s="22">
        <v>5293</v>
      </c>
      <c r="E41" s="22">
        <v>605</v>
      </c>
      <c r="F41" s="22"/>
      <c r="G41" s="22">
        <v>138</v>
      </c>
    </row>
    <row r="42" spans="1:7" ht="13.5">
      <c r="A42" s="6" t="s">
        <v>149</v>
      </c>
      <c r="B42" s="22"/>
      <c r="C42" s="22">
        <v>2631</v>
      </c>
      <c r="D42" s="22"/>
      <c r="E42" s="22"/>
      <c r="F42" s="22"/>
      <c r="G42" s="22"/>
    </row>
    <row r="43" spans="1:7" ht="13.5">
      <c r="A43" s="6" t="s">
        <v>150</v>
      </c>
      <c r="B43" s="22"/>
      <c r="C43" s="22">
        <v>3270</v>
      </c>
      <c r="D43" s="22"/>
      <c r="E43" s="22"/>
      <c r="F43" s="22"/>
      <c r="G43" s="22"/>
    </row>
    <row r="44" spans="1:7" ht="13.5">
      <c r="A44" s="6" t="s">
        <v>151</v>
      </c>
      <c r="B44" s="22">
        <v>37</v>
      </c>
      <c r="C44" s="22">
        <v>6280</v>
      </c>
      <c r="D44" s="22">
        <v>32764</v>
      </c>
      <c r="E44" s="22">
        <v>605</v>
      </c>
      <c r="F44" s="22">
        <v>36049</v>
      </c>
      <c r="G44" s="22">
        <v>138</v>
      </c>
    </row>
    <row r="45" spans="1:7" ht="13.5">
      <c r="A45" s="7" t="s">
        <v>152</v>
      </c>
      <c r="B45" s="22">
        <v>-21792</v>
      </c>
      <c r="C45" s="22">
        <v>-210649</v>
      </c>
      <c r="D45" s="22">
        <v>-26427</v>
      </c>
      <c r="E45" s="22">
        <v>36950</v>
      </c>
      <c r="F45" s="22">
        <v>67426</v>
      </c>
      <c r="G45" s="22">
        <v>92103</v>
      </c>
    </row>
    <row r="46" spans="1:7" ht="13.5">
      <c r="A46" s="7" t="s">
        <v>153</v>
      </c>
      <c r="B46" s="22">
        <v>2290</v>
      </c>
      <c r="C46" s="22">
        <v>2290</v>
      </c>
      <c r="D46" s="22">
        <v>2668</v>
      </c>
      <c r="E46" s="22">
        <v>7370</v>
      </c>
      <c r="F46" s="22">
        <v>48105</v>
      </c>
      <c r="G46" s="22">
        <v>5493</v>
      </c>
    </row>
    <row r="47" spans="1:7" ht="13.5">
      <c r="A47" s="7" t="s">
        <v>154</v>
      </c>
      <c r="B47" s="22">
        <v>-780</v>
      </c>
      <c r="C47" s="22">
        <v>41432</v>
      </c>
      <c r="D47" s="22">
        <v>-4710</v>
      </c>
      <c r="E47" s="22">
        <v>11594</v>
      </c>
      <c r="F47" s="22">
        <v>-26255</v>
      </c>
      <c r="G47" s="22">
        <v>33291</v>
      </c>
    </row>
    <row r="48" spans="1:7" ht="13.5">
      <c r="A48" s="7" t="s">
        <v>155</v>
      </c>
      <c r="B48" s="22">
        <v>1509</v>
      </c>
      <c r="C48" s="22">
        <v>43722</v>
      </c>
      <c r="D48" s="22">
        <v>-2042</v>
      </c>
      <c r="E48" s="22">
        <v>18965</v>
      </c>
      <c r="F48" s="22">
        <v>21849</v>
      </c>
      <c r="G48" s="22">
        <v>38784</v>
      </c>
    </row>
    <row r="49" spans="1:7" ht="14.25" thickBot="1">
      <c r="A49" s="7" t="s">
        <v>156</v>
      </c>
      <c r="B49" s="22">
        <v>-23301</v>
      </c>
      <c r="C49" s="22">
        <v>-254372</v>
      </c>
      <c r="D49" s="22">
        <v>-24385</v>
      </c>
      <c r="E49" s="22">
        <v>17984</v>
      </c>
      <c r="F49" s="22">
        <v>45576</v>
      </c>
      <c r="G49" s="22">
        <v>53318</v>
      </c>
    </row>
    <row r="50" spans="1:7" ht="14.25" thickTop="1">
      <c r="A50" s="8"/>
      <c r="B50" s="24"/>
      <c r="C50" s="24"/>
      <c r="D50" s="24"/>
      <c r="E50" s="24"/>
      <c r="F50" s="24"/>
      <c r="G50" s="24"/>
    </row>
    <row r="52" ht="13.5">
      <c r="A52" s="20" t="s">
        <v>113</v>
      </c>
    </row>
    <row r="53" ht="13.5">
      <c r="A53" s="20" t="s">
        <v>114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7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109</v>
      </c>
      <c r="B2" s="14">
        <v>4824</v>
      </c>
      <c r="C2" s="14"/>
      <c r="D2" s="14"/>
      <c r="E2" s="14"/>
      <c r="F2" s="14"/>
      <c r="G2" s="14"/>
    </row>
    <row r="3" spans="1:7" ht="14.25" thickBot="1">
      <c r="A3" s="11" t="s">
        <v>110</v>
      </c>
      <c r="B3" s="1" t="s">
        <v>111</v>
      </c>
      <c r="C3" s="1"/>
      <c r="D3" s="1"/>
      <c r="E3" s="1"/>
      <c r="F3" s="1"/>
      <c r="G3" s="1"/>
    </row>
    <row r="4" spans="1:7" ht="14.25" thickTop="1">
      <c r="A4" s="10" t="s">
        <v>33</v>
      </c>
      <c r="B4" s="15" t="str">
        <f>HYPERLINK("http://www.kabupro.jp/mark/20131030/S10009E2.htm","有価証券報告書")</f>
        <v>有価証券報告書</v>
      </c>
      <c r="C4" s="15" t="str">
        <f>HYPERLINK("http://www.kabupro.jp/mark/20131030/S10009E2.htm","有価証券報告書")</f>
        <v>有価証券報告書</v>
      </c>
      <c r="D4" s="15" t="str">
        <f>HYPERLINK("http://www.kabupro.jp/mark/20121024/S000C3AE.htm","有価証券報告書")</f>
        <v>有価証券報告書</v>
      </c>
      <c r="E4" s="15" t="str">
        <f>HYPERLINK("http://www.kabupro.jp/mark/20111026/S0009JG0.htm","有価証券報告書")</f>
        <v>有価証券報告書</v>
      </c>
      <c r="F4" s="15" t="str">
        <f>HYPERLINK("http://www.kabupro.jp/mark/20101027/S0006ZFJ.htm","有価証券報告書")</f>
        <v>有価証券報告書</v>
      </c>
      <c r="G4" s="15" t="str">
        <f>HYPERLINK("http://www.kabupro.jp/mark/20091028/S0004ELD.htm","有価証券報告書")</f>
        <v>有価証券報告書</v>
      </c>
    </row>
    <row r="5" spans="1:7" ht="14.25" thickBot="1">
      <c r="A5" s="11" t="s">
        <v>34</v>
      </c>
      <c r="B5" s="1" t="s">
        <v>40</v>
      </c>
      <c r="C5" s="1" t="s">
        <v>40</v>
      </c>
      <c r="D5" s="1" t="s">
        <v>44</v>
      </c>
      <c r="E5" s="1" t="s">
        <v>46</v>
      </c>
      <c r="F5" s="1" t="s">
        <v>48</v>
      </c>
      <c r="G5" s="1" t="s">
        <v>50</v>
      </c>
    </row>
    <row r="6" spans="1:7" ht="15" thickBot="1" thickTop="1">
      <c r="A6" s="10" t="s">
        <v>35</v>
      </c>
      <c r="B6" s="18" t="s">
        <v>112</v>
      </c>
      <c r="C6" s="19"/>
      <c r="D6" s="19"/>
      <c r="E6" s="19"/>
      <c r="F6" s="19"/>
      <c r="G6" s="19"/>
    </row>
    <row r="7" spans="1:7" ht="14.25" thickTop="1">
      <c r="A7" s="12" t="s">
        <v>36</v>
      </c>
      <c r="B7" s="16" t="s">
        <v>41</v>
      </c>
      <c r="C7" s="16" t="s">
        <v>41</v>
      </c>
      <c r="D7" s="16" t="s">
        <v>41</v>
      </c>
      <c r="E7" s="16" t="s">
        <v>41</v>
      </c>
      <c r="F7" s="16" t="s">
        <v>41</v>
      </c>
      <c r="G7" s="16" t="s">
        <v>41</v>
      </c>
    </row>
    <row r="8" spans="1:7" ht="13.5">
      <c r="A8" s="13" t="s">
        <v>37</v>
      </c>
      <c r="B8" s="17"/>
      <c r="C8" s="17"/>
      <c r="D8" s="17"/>
      <c r="E8" s="17"/>
      <c r="F8" s="17"/>
      <c r="G8" s="17"/>
    </row>
    <row r="9" spans="1:7" ht="13.5">
      <c r="A9" s="13" t="s">
        <v>38</v>
      </c>
      <c r="B9" s="17" t="s">
        <v>42</v>
      </c>
      <c r="C9" s="17" t="s">
        <v>43</v>
      </c>
      <c r="D9" s="17" t="s">
        <v>45</v>
      </c>
      <c r="E9" s="17" t="s">
        <v>47</v>
      </c>
      <c r="F9" s="17" t="s">
        <v>49</v>
      </c>
      <c r="G9" s="17" t="s">
        <v>51</v>
      </c>
    </row>
    <row r="10" spans="1:7" ht="14.25" thickBot="1">
      <c r="A10" s="13" t="s">
        <v>39</v>
      </c>
      <c r="B10" s="17" t="s">
        <v>53</v>
      </c>
      <c r="C10" s="17" t="s">
        <v>53</v>
      </c>
      <c r="D10" s="17" t="s">
        <v>53</v>
      </c>
      <c r="E10" s="17" t="s">
        <v>53</v>
      </c>
      <c r="F10" s="17" t="s">
        <v>53</v>
      </c>
      <c r="G10" s="17" t="s">
        <v>53</v>
      </c>
    </row>
    <row r="11" spans="1:7" ht="14.25" thickTop="1">
      <c r="A11" s="9" t="s">
        <v>52</v>
      </c>
      <c r="B11" s="21">
        <v>625538</v>
      </c>
      <c r="C11" s="21">
        <v>872426</v>
      </c>
      <c r="D11" s="21">
        <v>900090</v>
      </c>
      <c r="E11" s="21">
        <v>855225</v>
      </c>
      <c r="F11" s="21">
        <v>779520</v>
      </c>
      <c r="G11" s="21">
        <v>519671</v>
      </c>
    </row>
    <row r="12" spans="1:7" ht="13.5">
      <c r="A12" s="2" t="s">
        <v>54</v>
      </c>
      <c r="B12" s="22">
        <v>316645</v>
      </c>
      <c r="C12" s="22">
        <v>247046</v>
      </c>
      <c r="D12" s="22">
        <v>358044</v>
      </c>
      <c r="E12" s="22">
        <v>441622</v>
      </c>
      <c r="F12" s="22">
        <v>401980</v>
      </c>
      <c r="G12" s="22">
        <v>383085</v>
      </c>
    </row>
    <row r="13" spans="1:7" ht="13.5">
      <c r="A13" s="2" t="s">
        <v>55</v>
      </c>
      <c r="B13" s="22">
        <v>151</v>
      </c>
      <c r="C13" s="22">
        <v>173</v>
      </c>
      <c r="D13" s="22">
        <v>187</v>
      </c>
      <c r="E13" s="22">
        <v>228</v>
      </c>
      <c r="F13" s="22">
        <v>5135</v>
      </c>
      <c r="G13" s="22">
        <v>165</v>
      </c>
    </row>
    <row r="14" spans="1:7" ht="13.5">
      <c r="A14" s="2" t="s">
        <v>56</v>
      </c>
      <c r="B14" s="22">
        <v>323</v>
      </c>
      <c r="C14" s="22">
        <v>5123</v>
      </c>
      <c r="D14" s="22"/>
      <c r="E14" s="22">
        <v>303</v>
      </c>
      <c r="F14" s="22">
        <v>211</v>
      </c>
      <c r="G14" s="22">
        <v>338</v>
      </c>
    </row>
    <row r="15" spans="1:7" ht="13.5">
      <c r="A15" s="2" t="s">
        <v>57</v>
      </c>
      <c r="B15" s="22">
        <v>4218</v>
      </c>
      <c r="C15" s="22">
        <v>3985</v>
      </c>
      <c r="D15" s="22">
        <v>12778</v>
      </c>
      <c r="E15" s="22"/>
      <c r="F15" s="22"/>
      <c r="G15" s="22"/>
    </row>
    <row r="16" spans="1:7" ht="13.5">
      <c r="A16" s="2" t="s">
        <v>58</v>
      </c>
      <c r="B16" s="22">
        <v>6526</v>
      </c>
      <c r="C16" s="22">
        <v>7251</v>
      </c>
      <c r="D16" s="22">
        <v>3775</v>
      </c>
      <c r="E16" s="22">
        <v>8625</v>
      </c>
      <c r="F16" s="22">
        <v>7395</v>
      </c>
      <c r="G16" s="22">
        <v>6191</v>
      </c>
    </row>
    <row r="17" spans="1:7" ht="13.5">
      <c r="A17" s="2" t="s">
        <v>59</v>
      </c>
      <c r="B17" s="22">
        <v>4275</v>
      </c>
      <c r="C17" s="22">
        <v>6518</v>
      </c>
      <c r="D17" s="22">
        <v>15171</v>
      </c>
      <c r="E17" s="22">
        <v>25361</v>
      </c>
      <c r="F17" s="22">
        <v>10524</v>
      </c>
      <c r="G17" s="22">
        <v>15751</v>
      </c>
    </row>
    <row r="18" spans="1:7" ht="13.5">
      <c r="A18" s="2" t="s">
        <v>60</v>
      </c>
      <c r="B18" s="22">
        <v>-927</v>
      </c>
      <c r="C18" s="22">
        <v>-2284</v>
      </c>
      <c r="D18" s="22">
        <v>-3171</v>
      </c>
      <c r="E18" s="22">
        <v>-5279</v>
      </c>
      <c r="F18" s="22">
        <v>-5137</v>
      </c>
      <c r="G18" s="22">
        <v>-4368</v>
      </c>
    </row>
    <row r="19" spans="1:7" ht="13.5">
      <c r="A19" s="2" t="s">
        <v>61</v>
      </c>
      <c r="B19" s="22">
        <v>956752</v>
      </c>
      <c r="C19" s="22">
        <v>1140241</v>
      </c>
      <c r="D19" s="22">
        <v>1307872</v>
      </c>
      <c r="E19" s="22">
        <v>1523221</v>
      </c>
      <c r="F19" s="22">
        <v>1235599</v>
      </c>
      <c r="G19" s="22">
        <v>972224</v>
      </c>
    </row>
    <row r="20" spans="1:7" ht="13.5">
      <c r="A20" s="3" t="s">
        <v>62</v>
      </c>
      <c r="B20" s="22">
        <v>13144</v>
      </c>
      <c r="C20" s="22">
        <v>13144</v>
      </c>
      <c r="D20" s="22">
        <v>13144</v>
      </c>
      <c r="E20" s="22">
        <v>17863</v>
      </c>
      <c r="F20" s="22">
        <v>17863</v>
      </c>
      <c r="G20" s="22">
        <v>17863</v>
      </c>
    </row>
    <row r="21" spans="1:7" ht="13.5">
      <c r="A21" s="4" t="s">
        <v>63</v>
      </c>
      <c r="B21" s="22">
        <v>-6982</v>
      </c>
      <c r="C21" s="22">
        <v>-4929</v>
      </c>
      <c r="D21" s="22">
        <v>-2190</v>
      </c>
      <c r="E21" s="22">
        <v>-13929</v>
      </c>
      <c r="F21" s="22">
        <v>-13207</v>
      </c>
      <c r="G21" s="22">
        <v>-12366</v>
      </c>
    </row>
    <row r="22" spans="1:7" ht="13.5">
      <c r="A22" s="4" t="s">
        <v>64</v>
      </c>
      <c r="B22" s="22">
        <v>6161</v>
      </c>
      <c r="C22" s="22">
        <v>8215</v>
      </c>
      <c r="D22" s="22">
        <v>10953</v>
      </c>
      <c r="E22" s="22">
        <v>3933</v>
      </c>
      <c r="F22" s="22">
        <v>4655</v>
      </c>
      <c r="G22" s="22">
        <v>5496</v>
      </c>
    </row>
    <row r="23" spans="1:7" ht="13.5">
      <c r="A23" s="3" t="s">
        <v>65</v>
      </c>
      <c r="B23" s="22">
        <v>3892</v>
      </c>
      <c r="C23" s="22">
        <v>3892</v>
      </c>
      <c r="D23" s="22"/>
      <c r="E23" s="22">
        <v>3591</v>
      </c>
      <c r="F23" s="22">
        <v>3591</v>
      </c>
      <c r="G23" s="22">
        <v>3591</v>
      </c>
    </row>
    <row r="24" spans="1:7" ht="13.5">
      <c r="A24" s="4" t="s">
        <v>63</v>
      </c>
      <c r="B24" s="22">
        <v>-1701</v>
      </c>
      <c r="C24" s="22">
        <v>-135</v>
      </c>
      <c r="D24" s="22"/>
      <c r="E24" s="22">
        <v>-3483</v>
      </c>
      <c r="F24" s="22">
        <v>-3447</v>
      </c>
      <c r="G24" s="22">
        <v>-3411</v>
      </c>
    </row>
    <row r="25" spans="1:7" ht="13.5">
      <c r="A25" s="4" t="s">
        <v>66</v>
      </c>
      <c r="B25" s="22">
        <v>2190</v>
      </c>
      <c r="C25" s="22">
        <v>3757</v>
      </c>
      <c r="D25" s="22"/>
      <c r="E25" s="22">
        <v>107</v>
      </c>
      <c r="F25" s="22">
        <v>143</v>
      </c>
      <c r="G25" s="22">
        <v>179</v>
      </c>
    </row>
    <row r="26" spans="1:7" ht="13.5">
      <c r="A26" s="3" t="s">
        <v>67</v>
      </c>
      <c r="B26" s="22">
        <v>117397</v>
      </c>
      <c r="C26" s="22">
        <v>125236</v>
      </c>
      <c r="D26" s="22">
        <v>111406</v>
      </c>
      <c r="E26" s="22">
        <v>144715</v>
      </c>
      <c r="F26" s="22">
        <v>133854</v>
      </c>
      <c r="G26" s="22">
        <v>125704</v>
      </c>
    </row>
    <row r="27" spans="1:7" ht="13.5">
      <c r="A27" s="4" t="s">
        <v>63</v>
      </c>
      <c r="B27" s="22">
        <v>-98580</v>
      </c>
      <c r="C27" s="22">
        <v>-95800</v>
      </c>
      <c r="D27" s="22">
        <v>-92921</v>
      </c>
      <c r="E27" s="22">
        <v>-125697</v>
      </c>
      <c r="F27" s="22">
        <v>-113679</v>
      </c>
      <c r="G27" s="22">
        <v>-99544</v>
      </c>
    </row>
    <row r="28" spans="1:7" ht="13.5">
      <c r="A28" s="4" t="s">
        <v>68</v>
      </c>
      <c r="B28" s="22">
        <v>18817</v>
      </c>
      <c r="C28" s="22">
        <v>29436</v>
      </c>
      <c r="D28" s="22">
        <v>18484</v>
      </c>
      <c r="E28" s="22">
        <v>19018</v>
      </c>
      <c r="F28" s="22">
        <v>20175</v>
      </c>
      <c r="G28" s="22">
        <v>26159</v>
      </c>
    </row>
    <row r="29" spans="1:7" ht="13.5">
      <c r="A29" s="3" t="s">
        <v>69</v>
      </c>
      <c r="B29" s="22">
        <v>27169</v>
      </c>
      <c r="C29" s="22">
        <v>41408</v>
      </c>
      <c r="D29" s="22">
        <v>29438</v>
      </c>
      <c r="E29" s="22">
        <v>23059</v>
      </c>
      <c r="F29" s="22">
        <v>24974</v>
      </c>
      <c r="G29" s="22">
        <v>31835</v>
      </c>
    </row>
    <row r="30" spans="1:7" ht="13.5">
      <c r="A30" s="3" t="s">
        <v>70</v>
      </c>
      <c r="B30" s="22">
        <v>291</v>
      </c>
      <c r="C30" s="22">
        <v>391</v>
      </c>
      <c r="D30" s="22">
        <v>634</v>
      </c>
      <c r="E30" s="22">
        <v>789</v>
      </c>
      <c r="F30" s="22">
        <v>944</v>
      </c>
      <c r="G30" s="22">
        <v>738</v>
      </c>
    </row>
    <row r="31" spans="1:7" ht="13.5">
      <c r="A31" s="3" t="s">
        <v>71</v>
      </c>
      <c r="B31" s="22">
        <v>1773</v>
      </c>
      <c r="C31" s="22">
        <v>1658</v>
      </c>
      <c r="D31" s="22">
        <v>9322</v>
      </c>
      <c r="E31" s="22">
        <v>11829</v>
      </c>
      <c r="F31" s="22">
        <v>2967</v>
      </c>
      <c r="G31" s="22">
        <v>2790</v>
      </c>
    </row>
    <row r="32" spans="1:7" ht="13.5">
      <c r="A32" s="3" t="s">
        <v>72</v>
      </c>
      <c r="B32" s="22">
        <v>224</v>
      </c>
      <c r="C32" s="22">
        <v>224</v>
      </c>
      <c r="D32" s="22">
        <v>224</v>
      </c>
      <c r="E32" s="22">
        <v>224</v>
      </c>
      <c r="F32" s="22">
        <v>224</v>
      </c>
      <c r="G32" s="22">
        <v>224</v>
      </c>
    </row>
    <row r="33" spans="1:7" ht="13.5">
      <c r="A33" s="3" t="s">
        <v>73</v>
      </c>
      <c r="B33" s="22">
        <v>2289</v>
      </c>
      <c r="C33" s="22">
        <v>2274</v>
      </c>
      <c r="D33" s="22">
        <v>10331</v>
      </c>
      <c r="E33" s="22">
        <v>16643</v>
      </c>
      <c r="F33" s="22">
        <v>12359</v>
      </c>
      <c r="G33" s="22">
        <v>15371</v>
      </c>
    </row>
    <row r="34" spans="1:7" ht="13.5">
      <c r="A34" s="3" t="s">
        <v>74</v>
      </c>
      <c r="B34" s="22">
        <v>646304</v>
      </c>
      <c r="C34" s="22">
        <v>335809</v>
      </c>
      <c r="D34" s="22">
        <v>353098</v>
      </c>
      <c r="E34" s="22">
        <v>221119</v>
      </c>
      <c r="F34" s="22">
        <v>541457</v>
      </c>
      <c r="G34" s="22">
        <v>803563</v>
      </c>
    </row>
    <row r="35" spans="1:7" ht="13.5">
      <c r="A35" s="3" t="s">
        <v>75</v>
      </c>
      <c r="B35" s="22">
        <v>63949</v>
      </c>
      <c r="C35" s="22">
        <v>55749</v>
      </c>
      <c r="D35" s="22">
        <v>55749</v>
      </c>
      <c r="E35" s="22">
        <v>55749</v>
      </c>
      <c r="F35" s="22">
        <v>27400</v>
      </c>
      <c r="G35" s="22">
        <v>63450</v>
      </c>
    </row>
    <row r="36" spans="1:7" ht="13.5">
      <c r="A36" s="3" t="s">
        <v>76</v>
      </c>
      <c r="B36" s="22">
        <v>677</v>
      </c>
      <c r="C36" s="22"/>
      <c r="D36" s="22"/>
      <c r="E36" s="22"/>
      <c r="F36" s="22"/>
      <c r="G36" s="22"/>
    </row>
    <row r="37" spans="1:7" ht="13.5">
      <c r="A37" s="3" t="s">
        <v>77</v>
      </c>
      <c r="B37" s="22">
        <v>30000</v>
      </c>
      <c r="C37" s="22">
        <v>40000</v>
      </c>
      <c r="D37" s="22">
        <v>50000</v>
      </c>
      <c r="E37" s="22"/>
      <c r="F37" s="22"/>
      <c r="G37" s="22"/>
    </row>
    <row r="38" spans="1:7" ht="13.5">
      <c r="A38" s="3" t="s">
        <v>78</v>
      </c>
      <c r="B38" s="22">
        <v>26650</v>
      </c>
      <c r="C38" s="22">
        <v>26650</v>
      </c>
      <c r="D38" s="22">
        <v>27352</v>
      </c>
      <c r="E38" s="22">
        <v>27352</v>
      </c>
      <c r="F38" s="22">
        <v>27352</v>
      </c>
      <c r="G38" s="22"/>
    </row>
    <row r="39" spans="1:7" ht="13.5">
      <c r="A39" s="3" t="s">
        <v>79</v>
      </c>
      <c r="B39" s="22">
        <v>101313</v>
      </c>
      <c r="C39" s="22">
        <v>101313</v>
      </c>
      <c r="D39" s="22">
        <v>101313</v>
      </c>
      <c r="E39" s="22">
        <v>101313</v>
      </c>
      <c r="F39" s="22">
        <v>101313</v>
      </c>
      <c r="G39" s="22">
        <v>101313</v>
      </c>
    </row>
    <row r="40" spans="1:7" ht="13.5">
      <c r="A40" s="3" t="s">
        <v>80</v>
      </c>
      <c r="B40" s="22">
        <v>23335</v>
      </c>
      <c r="C40" s="22">
        <v>23335</v>
      </c>
      <c r="D40" s="22">
        <v>23303</v>
      </c>
      <c r="E40" s="22">
        <v>18663</v>
      </c>
      <c r="F40" s="22">
        <v>18663</v>
      </c>
      <c r="G40" s="22">
        <v>18113</v>
      </c>
    </row>
    <row r="41" spans="1:7" ht="13.5">
      <c r="A41" s="3" t="s">
        <v>60</v>
      </c>
      <c r="B41" s="22">
        <v>-26650</v>
      </c>
      <c r="C41" s="22">
        <v>-26650</v>
      </c>
      <c r="D41" s="22">
        <v>-26500</v>
      </c>
      <c r="E41" s="22">
        <v>-26500</v>
      </c>
      <c r="F41" s="22">
        <v>-26500</v>
      </c>
      <c r="G41" s="22">
        <v>-26500</v>
      </c>
    </row>
    <row r="42" spans="1:7" ht="13.5">
      <c r="A42" s="3" t="s">
        <v>81</v>
      </c>
      <c r="B42" s="22">
        <v>865580</v>
      </c>
      <c r="C42" s="22">
        <v>556207</v>
      </c>
      <c r="D42" s="22">
        <v>626103</v>
      </c>
      <c r="E42" s="22">
        <v>491711</v>
      </c>
      <c r="F42" s="22">
        <v>836156</v>
      </c>
      <c r="G42" s="22">
        <v>1068064</v>
      </c>
    </row>
    <row r="43" spans="1:7" ht="13.5">
      <c r="A43" s="2" t="s">
        <v>82</v>
      </c>
      <c r="B43" s="22">
        <v>895039</v>
      </c>
      <c r="C43" s="22">
        <v>599890</v>
      </c>
      <c r="D43" s="22">
        <v>665873</v>
      </c>
      <c r="E43" s="22">
        <v>531415</v>
      </c>
      <c r="F43" s="22">
        <v>873490</v>
      </c>
      <c r="G43" s="22">
        <v>1115271</v>
      </c>
    </row>
    <row r="44" spans="1:7" ht="14.25" thickBot="1">
      <c r="A44" s="5" t="s">
        <v>83</v>
      </c>
      <c r="B44" s="23">
        <v>1851791</v>
      </c>
      <c r="C44" s="23">
        <v>1740132</v>
      </c>
      <c r="D44" s="23">
        <v>1973746</v>
      </c>
      <c r="E44" s="23">
        <v>2054636</v>
      </c>
      <c r="F44" s="23">
        <v>2109090</v>
      </c>
      <c r="G44" s="23">
        <v>2087496</v>
      </c>
    </row>
    <row r="45" spans="1:7" ht="14.25" thickTop="1">
      <c r="A45" s="2" t="s">
        <v>84</v>
      </c>
      <c r="B45" s="22">
        <v>113189</v>
      </c>
      <c r="C45" s="22">
        <v>105177</v>
      </c>
      <c r="D45" s="22">
        <v>112728</v>
      </c>
      <c r="E45" s="22">
        <v>175054</v>
      </c>
      <c r="F45" s="22">
        <v>162015</v>
      </c>
      <c r="G45" s="22">
        <v>188312</v>
      </c>
    </row>
    <row r="46" spans="1:7" ht="13.5">
      <c r="A46" s="2" t="s">
        <v>85</v>
      </c>
      <c r="B46" s="22">
        <v>10000</v>
      </c>
      <c r="C46" s="22"/>
      <c r="D46" s="22"/>
      <c r="E46" s="22"/>
      <c r="F46" s="22"/>
      <c r="G46" s="22"/>
    </row>
    <row r="47" spans="1:7" ht="13.5">
      <c r="A47" s="2" t="s">
        <v>86</v>
      </c>
      <c r="B47" s="22">
        <v>66204</v>
      </c>
      <c r="C47" s="22">
        <v>16800</v>
      </c>
      <c r="D47" s="22"/>
      <c r="E47" s="22"/>
      <c r="F47" s="22"/>
      <c r="G47" s="22"/>
    </row>
    <row r="48" spans="1:7" ht="13.5">
      <c r="A48" s="2" t="s">
        <v>87</v>
      </c>
      <c r="B48" s="22">
        <v>28141</v>
      </c>
      <c r="C48" s="22">
        <v>43475</v>
      </c>
      <c r="D48" s="22">
        <v>28064</v>
      </c>
      <c r="E48" s="22">
        <v>36910</v>
      </c>
      <c r="F48" s="22">
        <v>38820</v>
      </c>
      <c r="G48" s="22">
        <v>41346</v>
      </c>
    </row>
    <row r="49" spans="1:7" ht="13.5">
      <c r="A49" s="2" t="s">
        <v>88</v>
      </c>
      <c r="B49" s="22">
        <v>10029</v>
      </c>
      <c r="C49" s="22">
        <v>13743</v>
      </c>
      <c r="D49" s="22">
        <v>20761</v>
      </c>
      <c r="E49" s="22">
        <v>5899</v>
      </c>
      <c r="F49" s="22">
        <v>2687</v>
      </c>
      <c r="G49" s="22">
        <v>2292</v>
      </c>
    </row>
    <row r="50" spans="1:7" ht="13.5">
      <c r="A50" s="2" t="s">
        <v>89</v>
      </c>
      <c r="B50" s="22">
        <v>5341</v>
      </c>
      <c r="C50" s="22">
        <v>4046</v>
      </c>
      <c r="D50" s="22">
        <v>3317</v>
      </c>
      <c r="E50" s="22">
        <v>3623</v>
      </c>
      <c r="F50" s="22">
        <v>49442</v>
      </c>
      <c r="G50" s="22">
        <v>2710</v>
      </c>
    </row>
    <row r="51" spans="1:7" ht="13.5">
      <c r="A51" s="2" t="s">
        <v>90</v>
      </c>
      <c r="B51" s="22">
        <v>155</v>
      </c>
      <c r="C51" s="22">
        <v>126</v>
      </c>
      <c r="D51" s="22">
        <v>175</v>
      </c>
      <c r="E51" s="22">
        <v>752</v>
      </c>
      <c r="F51" s="22">
        <v>1417</v>
      </c>
      <c r="G51" s="22"/>
    </row>
    <row r="52" spans="1:7" ht="13.5">
      <c r="A52" s="2" t="s">
        <v>91</v>
      </c>
      <c r="B52" s="22">
        <v>5422</v>
      </c>
      <c r="C52" s="22">
        <v>5609</v>
      </c>
      <c r="D52" s="22">
        <v>7908</v>
      </c>
      <c r="E52" s="22">
        <v>6726</v>
      </c>
      <c r="F52" s="22">
        <v>4108</v>
      </c>
      <c r="G52" s="22">
        <v>3883</v>
      </c>
    </row>
    <row r="53" spans="1:7" ht="13.5">
      <c r="A53" s="2" t="s">
        <v>59</v>
      </c>
      <c r="B53" s="22">
        <v>5831</v>
      </c>
      <c r="C53" s="22">
        <v>1712</v>
      </c>
      <c r="D53" s="22">
        <v>4962</v>
      </c>
      <c r="E53" s="22">
        <v>8812</v>
      </c>
      <c r="F53" s="22">
        <v>1621</v>
      </c>
      <c r="G53" s="22">
        <v>450</v>
      </c>
    </row>
    <row r="54" spans="1:7" ht="13.5">
      <c r="A54" s="2" t="s">
        <v>92</v>
      </c>
      <c r="B54" s="22">
        <v>244316</v>
      </c>
      <c r="C54" s="22">
        <v>190691</v>
      </c>
      <c r="D54" s="22">
        <v>177917</v>
      </c>
      <c r="E54" s="22">
        <v>238111</v>
      </c>
      <c r="F54" s="22">
        <v>270129</v>
      </c>
      <c r="G54" s="22">
        <v>249397</v>
      </c>
    </row>
    <row r="55" spans="1:7" ht="13.5">
      <c r="A55" s="2" t="s">
        <v>93</v>
      </c>
      <c r="B55" s="22">
        <v>92557</v>
      </c>
      <c r="C55" s="22">
        <v>27600</v>
      </c>
      <c r="D55" s="22"/>
      <c r="E55" s="22"/>
      <c r="F55" s="22"/>
      <c r="G55" s="22"/>
    </row>
    <row r="56" spans="1:7" ht="13.5">
      <c r="A56" s="2" t="s">
        <v>94</v>
      </c>
      <c r="B56" s="22">
        <v>13641</v>
      </c>
      <c r="C56" s="22">
        <v>13452</v>
      </c>
      <c r="D56" s="22">
        <v>13267</v>
      </c>
      <c r="E56" s="22"/>
      <c r="F56" s="22"/>
      <c r="G56" s="22"/>
    </row>
    <row r="57" spans="1:7" ht="13.5">
      <c r="A57" s="2" t="s">
        <v>95</v>
      </c>
      <c r="B57" s="22">
        <v>2259</v>
      </c>
      <c r="C57" s="22">
        <v>3040</v>
      </c>
      <c r="D57" s="22"/>
      <c r="E57" s="22"/>
      <c r="F57" s="22"/>
      <c r="G57" s="22"/>
    </row>
    <row r="58" spans="1:7" ht="13.5">
      <c r="A58" s="2" t="s">
        <v>59</v>
      </c>
      <c r="B58" s="22">
        <v>4462</v>
      </c>
      <c r="C58" s="22">
        <v>4462</v>
      </c>
      <c r="D58" s="22">
        <v>4462</v>
      </c>
      <c r="E58" s="22"/>
      <c r="F58" s="22"/>
      <c r="G58" s="22"/>
    </row>
    <row r="59" spans="1:7" ht="13.5">
      <c r="A59" s="2" t="s">
        <v>96</v>
      </c>
      <c r="B59" s="22">
        <v>112920</v>
      </c>
      <c r="C59" s="22">
        <v>48555</v>
      </c>
      <c r="D59" s="22">
        <v>17729</v>
      </c>
      <c r="E59" s="22"/>
      <c r="F59" s="22"/>
      <c r="G59" s="22"/>
    </row>
    <row r="60" spans="1:7" ht="14.25" thickBot="1">
      <c r="A60" s="5" t="s">
        <v>97</v>
      </c>
      <c r="B60" s="23">
        <v>357236</v>
      </c>
      <c r="C60" s="23">
        <v>239246</v>
      </c>
      <c r="D60" s="23">
        <v>195647</v>
      </c>
      <c r="E60" s="23">
        <v>238111</v>
      </c>
      <c r="F60" s="23">
        <v>270129</v>
      </c>
      <c r="G60" s="23">
        <v>249397</v>
      </c>
    </row>
    <row r="61" spans="1:7" ht="14.25" thickTop="1">
      <c r="A61" s="2" t="s">
        <v>98</v>
      </c>
      <c r="B61" s="22">
        <v>814962</v>
      </c>
      <c r="C61" s="22">
        <v>814962</v>
      </c>
      <c r="D61" s="22">
        <v>814962</v>
      </c>
      <c r="E61" s="22">
        <v>814962</v>
      </c>
      <c r="F61" s="22">
        <v>814962</v>
      </c>
      <c r="G61" s="22">
        <v>814962</v>
      </c>
    </row>
    <row r="62" spans="1:7" ht="13.5">
      <c r="A62" s="3" t="s">
        <v>99</v>
      </c>
      <c r="B62" s="22">
        <v>948203</v>
      </c>
      <c r="C62" s="22">
        <v>948203</v>
      </c>
      <c r="D62" s="22">
        <v>948203</v>
      </c>
      <c r="E62" s="22">
        <v>948203</v>
      </c>
      <c r="F62" s="22">
        <v>948203</v>
      </c>
      <c r="G62" s="22">
        <v>948203</v>
      </c>
    </row>
    <row r="63" spans="1:7" ht="13.5">
      <c r="A63" s="3" t="s">
        <v>100</v>
      </c>
      <c r="B63" s="22">
        <v>948203</v>
      </c>
      <c r="C63" s="22">
        <v>948203</v>
      </c>
      <c r="D63" s="22">
        <v>948203</v>
      </c>
      <c r="E63" s="22">
        <v>948203</v>
      </c>
      <c r="F63" s="22">
        <v>948203</v>
      </c>
      <c r="G63" s="22">
        <v>948203</v>
      </c>
    </row>
    <row r="64" spans="1:7" ht="13.5">
      <c r="A64" s="4" t="s">
        <v>101</v>
      </c>
      <c r="B64" s="22">
        <v>-143527</v>
      </c>
      <c r="C64" s="22">
        <v>-120225</v>
      </c>
      <c r="D64" s="22">
        <v>143845</v>
      </c>
      <c r="E64" s="22">
        <v>177929</v>
      </c>
      <c r="F64" s="22">
        <v>169642</v>
      </c>
      <c r="G64" s="22">
        <v>133621</v>
      </c>
    </row>
    <row r="65" spans="1:7" ht="13.5">
      <c r="A65" s="3" t="s">
        <v>102</v>
      </c>
      <c r="B65" s="22">
        <v>-143527</v>
      </c>
      <c r="C65" s="22">
        <v>-120225</v>
      </c>
      <c r="D65" s="22">
        <v>143845</v>
      </c>
      <c r="E65" s="22">
        <v>177929</v>
      </c>
      <c r="F65" s="22">
        <v>169642</v>
      </c>
      <c r="G65" s="22">
        <v>133764</v>
      </c>
    </row>
    <row r="66" spans="1:7" ht="13.5">
      <c r="A66" s="2" t="s">
        <v>103</v>
      </c>
      <c r="B66" s="22">
        <v>-39678</v>
      </c>
      <c r="C66" s="22">
        <v>-39678</v>
      </c>
      <c r="D66" s="22">
        <v>-39678</v>
      </c>
      <c r="E66" s="22">
        <v>-39678</v>
      </c>
      <c r="F66" s="22">
        <v>-39678</v>
      </c>
      <c r="G66" s="22">
        <v>-39678</v>
      </c>
    </row>
    <row r="67" spans="1:7" ht="13.5">
      <c r="A67" s="2" t="s">
        <v>104</v>
      </c>
      <c r="B67" s="22">
        <v>1579960</v>
      </c>
      <c r="C67" s="22">
        <v>1603261</v>
      </c>
      <c r="D67" s="22">
        <v>1867332</v>
      </c>
      <c r="E67" s="22">
        <v>1901416</v>
      </c>
      <c r="F67" s="22">
        <v>1893129</v>
      </c>
      <c r="G67" s="22">
        <v>1857251</v>
      </c>
    </row>
    <row r="68" spans="1:7" ht="13.5">
      <c r="A68" s="2" t="s">
        <v>105</v>
      </c>
      <c r="B68" s="22">
        <v>-85405</v>
      </c>
      <c r="C68" s="22">
        <v>-102376</v>
      </c>
      <c r="D68" s="22">
        <v>-89233</v>
      </c>
      <c r="E68" s="22">
        <v>-84890</v>
      </c>
      <c r="F68" s="22">
        <v>-54168</v>
      </c>
      <c r="G68" s="22">
        <v>-19153</v>
      </c>
    </row>
    <row r="69" spans="1:7" ht="13.5">
      <c r="A69" s="2" t="s">
        <v>106</v>
      </c>
      <c r="B69" s="22">
        <v>-85405</v>
      </c>
      <c r="C69" s="22">
        <v>-102376</v>
      </c>
      <c r="D69" s="22">
        <v>-89233</v>
      </c>
      <c r="E69" s="22">
        <v>-84890</v>
      </c>
      <c r="F69" s="22">
        <v>-54168</v>
      </c>
      <c r="G69" s="22">
        <v>-19153</v>
      </c>
    </row>
    <row r="70" spans="1:7" ht="13.5">
      <c r="A70" s="6" t="s">
        <v>107</v>
      </c>
      <c r="B70" s="22">
        <v>1494554</v>
      </c>
      <c r="C70" s="22">
        <v>1500885</v>
      </c>
      <c r="D70" s="22">
        <v>1778099</v>
      </c>
      <c r="E70" s="22">
        <v>1816525</v>
      </c>
      <c r="F70" s="22">
        <v>1838961</v>
      </c>
      <c r="G70" s="22">
        <v>1838098</v>
      </c>
    </row>
    <row r="71" spans="1:7" ht="14.25" thickBot="1">
      <c r="A71" s="7" t="s">
        <v>108</v>
      </c>
      <c r="B71" s="22">
        <v>1851791</v>
      </c>
      <c r="C71" s="22">
        <v>1740132</v>
      </c>
      <c r="D71" s="22">
        <v>1973746</v>
      </c>
      <c r="E71" s="22">
        <v>2054636</v>
      </c>
      <c r="F71" s="22">
        <v>2109090</v>
      </c>
      <c r="G71" s="22">
        <v>2087496</v>
      </c>
    </row>
    <row r="72" spans="1:7" ht="14.25" thickTop="1">
      <c r="A72" s="8"/>
      <c r="B72" s="24"/>
      <c r="C72" s="24"/>
      <c r="D72" s="24"/>
      <c r="E72" s="24"/>
      <c r="F72" s="24"/>
      <c r="G72" s="24"/>
    </row>
    <row r="74" ht="13.5">
      <c r="A74" s="20" t="s">
        <v>113</v>
      </c>
    </row>
    <row r="75" ht="13.5">
      <c r="A75" s="20" t="s">
        <v>114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2014-06-12T02:53:15Z</dcterms:created>
  <dcterms:modified xsi:type="dcterms:W3CDTF">2014-06-12T02:53:41Z</dcterms:modified>
  <cp:category/>
  <cp:version/>
  <cp:contentType/>
  <cp:contentStatus/>
</cp:coreProperties>
</file>