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<sst xmlns="http://schemas.openxmlformats.org/spreadsheetml/2006/main" count="682" uniqueCount="234">
  <si>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</si>
  <si>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</si>
  <si>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</si>
  <si>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</si>
  <si>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</si>
  <si>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</si>
  <si>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のれん償却額</t>
  </si>
  <si>
    <t>貸倒引当金の増減額（△は減少）</t>
  </si>
  <si>
    <t>賞与引当金の増減額（△は減少）</t>
  </si>
  <si>
    <t>返品調整引当金の増減額（△は減少）</t>
  </si>
  <si>
    <t>返品廃棄損失引当金の増減額（△は減少）</t>
  </si>
  <si>
    <t>受取利息及び受取配当金</t>
  </si>
  <si>
    <t>投資有価証券運用損益（△は益）</t>
  </si>
  <si>
    <t>持分法による投資損益（△は益）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</si>
  <si>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</si>
  <si>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</si>
  <si>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</si>
  <si>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</si>
  <si>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受講料保全信託受益権の増減額（△は増加）</t>
  </si>
  <si>
    <t>小計</t>
  </si>
  <si>
    <t>利息及び配当金の受取額</t>
  </si>
  <si>
    <t>利息の支払額</t>
  </si>
  <si>
    <t>移転補償金の受取額</t>
  </si>
  <si>
    <t>法人税等の還付額</t>
  </si>
  <si>
    <t>法人税等の支払額</t>
  </si>
  <si>
    <t>営業活動によるキャッシュ・フロー</t>
  </si>
  <si>
    <t>定期預金の増減額（△は増加）</t>
  </si>
  <si>
    <t>有価証券の売却による収入</t>
  </si>
  <si>
    <t>有形固定資産の取得による支出</t>
  </si>
  <si>
    <t>原状回復による支出</t>
  </si>
  <si>
    <t>無形固定資産の取得による支出</t>
  </si>
  <si>
    <t>投資有価証券の取得による支出</t>
  </si>
  <si>
    <t>投資有価証券の売却による収入</t>
  </si>
  <si>
    <t>子会社株式の取得による支出</t>
  </si>
  <si>
    <t>関係会社株式の取得による支出</t>
  </si>
  <si>
    <t>差入保証金の差入による支出</t>
  </si>
  <si>
    <t>差入保証金の回収による収入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</si>
  <si>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</si>
  <si>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</si>
  <si>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</si>
  <si>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</si>
  <si>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配当金の支払額</t>
  </si>
  <si>
    <t>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</si>
  <si>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</si>
  <si>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</si>
  <si>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</si>
  <si>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</si>
  <si>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</si>
  <si>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保険配当金</t>
  </si>
  <si>
    <t>持分法による投資損失</t>
  </si>
  <si>
    <t>為替差損</t>
  </si>
  <si>
    <t>固定資産除売却損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</si>
  <si>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</si>
  <si>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</si>
  <si>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</si>
  <si>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</si>
  <si>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</si>
  <si>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</si>
  <si>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</si>
  <si>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</si>
  <si>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</si>
  <si>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</si>
  <si>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</si>
  <si>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</si>
  <si>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</si>
  <si>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</si>
  <si>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2012/06/22</t>
  </si>
  <si>
    <t>2011/03/31</t>
  </si>
  <si>
    <t>2011/06/23</t>
  </si>
  <si>
    <t>2010/03/31</t>
  </si>
  <si>
    <t>2010/06/23</t>
  </si>
  <si>
    <t>2009/03/31</t>
  </si>
  <si>
    <t>2009/06/22</t>
  </si>
  <si>
    <t>2008/03/31</t>
  </si>
  <si>
    <t>現金及び預金</t>
  </si>
  <si>
    <t>千円</t>
  </si>
  <si>
    <t>売掛金</t>
  </si>
  <si>
    <t>有価証券</t>
  </si>
  <si>
    <t>商品及び製品</t>
  </si>
  <si>
    <t>仕掛品</t>
  </si>
  <si>
    <t>原材料及び貯蔵品</t>
  </si>
  <si>
    <t>前払費用</t>
  </si>
  <si>
    <t>繰延税金資産</t>
  </si>
  <si>
    <t>受講料保全信託受益権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</si>
  <si>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</si>
  <si>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</si>
  <si>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</si>
  <si>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</si>
  <si>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</si>
  <si>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</si>
  <si>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</si>
  <si>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</si>
  <si>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</si>
  <si>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</si>
  <si>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</si>
  <si>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</si>
  <si>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</si>
  <si>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</si>
  <si>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</si>
  <si>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</si>
  <si>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有形固定資産</t>
  </si>
  <si>
    <t>のれん</t>
  </si>
  <si>
    <t>ソフトウエア</t>
  </si>
  <si>
    <t>無形固定資産</t>
  </si>
  <si>
    <t>投資有価証券</t>
  </si>
  <si>
    <t>関係会社株式</t>
  </si>
  <si>
    <t>関係会社出資金</t>
  </si>
  <si>
    <t>破産更生債権等</t>
  </si>
  <si>
    <t>長期前払費用</t>
  </si>
  <si>
    <t>長期性預金</t>
  </si>
  <si>
    <t>差入保証金</t>
  </si>
  <si>
    <t>保険積立金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</si>
  <si>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</si>
  <si>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</si>
  <si>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</si>
  <si>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</si>
  <si>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</si>
  <si>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</si>
  <si>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</si>
  <si>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</si>
  <si>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</si>
  <si>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</si>
  <si>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</si>
  <si>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預り金</t>
  </si>
  <si>
    <t>返品調整引当金</t>
  </si>
  <si>
    <t>返品廃棄損失引当金</t>
  </si>
  <si>
    <t>賞与引当金</t>
  </si>
  <si>
    <t>資産除去債務</t>
  </si>
  <si>
    <t>流動負債</t>
  </si>
  <si>
    <t>長期借入金</t>
  </si>
  <si>
    <t>繰延税金負債</t>
  </si>
  <si>
    <t>役員退職慰労未払金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</si>
  <si>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</si>
  <si>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</si>
  <si>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</si>
  <si>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</si>
  <si>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</si>
  <si>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</si>
  <si>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</si>
  <si>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</si>
  <si>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</si>
  <si>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</si>
  <si>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</si>
  <si>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</si>
  <si>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</si>
  <si>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</si>
  <si>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</si>
  <si>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</si>
  <si>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ＴＡＣ株式会社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</si>
  <si>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</si>
  <si>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</si>
  <si>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</si>
  <si>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</si>
  <si>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</si>
  <si>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</si>
  <si>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</si>
  <si>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</si>
  <si>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</si>
  <si>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個人教育事業収入</t>
  </si>
  <si>
    <t>法人研修事業売上高</t>
  </si>
  <si>
    <t>出版・その他の事業売上高</t>
  </si>
  <si>
    <t>売上高</t>
  </si>
  <si>
    <t>個人教育事業収入原価</t>
  </si>
  <si>
    <t>法人研修事業売上原価</t>
  </si>
  <si>
    <t>出版・その他の事業売上原価</t>
  </si>
  <si>
    <t>売上原価</t>
  </si>
  <si>
    <t>売上総利益</t>
  </si>
  <si>
    <t>返品調整引当金戻入額</t>
  </si>
  <si>
    <t>返品調整引当金繰入額</t>
  </si>
  <si>
    <t>差引売上総利益</t>
  </si>
  <si>
    <t>販売費・一般管理費</t>
  </si>
  <si>
    <t>営業利益</t>
  </si>
  <si>
    <t>受取利息</t>
  </si>
  <si>
    <t>有価証券利息</t>
  </si>
  <si>
    <t>受取配当金</t>
  </si>
  <si>
    <t>未払賃借料取崩益</t>
  </si>
  <si>
    <t>投資有価証券運用益</t>
  </si>
  <si>
    <t>営業外収益</t>
  </si>
  <si>
    <t>支払利息</t>
  </si>
  <si>
    <t>営業外費用</t>
  </si>
  <si>
    <t>経常利益</t>
  </si>
  <si>
    <t>移転補償金</t>
  </si>
  <si>
    <t>受取和解金</t>
  </si>
  <si>
    <t>特別利益</t>
  </si>
  <si>
    <t>投資有価証券評価損</t>
  </si>
  <si>
    <t>拠点移転損失</t>
  </si>
  <si>
    <t>事業構造改善費用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</si>
  <si>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</si>
  <si>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</si>
  <si>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</si>
  <si>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</si>
  <si>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</si>
  <si>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</si>
  <si>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</si>
  <si>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</si>
  <si>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</si>
  <si>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</si>
  <si>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2013/11/11</t>
  </si>
  <si>
    <t>2013/09/30</t>
  </si>
  <si>
    <t>2013/08/12</t>
  </si>
  <si>
    <t>2013/06/30</t>
  </si>
  <si>
    <t>2013/02/12</t>
  </si>
  <si>
    <t>2012/12/31</t>
  </si>
  <si>
    <t>2012/11/12</t>
  </si>
  <si>
    <t>2012/09/30</t>
  </si>
  <si>
    <t>2012/08/10</t>
  </si>
  <si>
    <t>2012/06/30</t>
  </si>
  <si>
    <t>2012/02/13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</si>
  <si>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</si>
  <si>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</si>
  <si>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</si>
  <si>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</si>
  <si>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</si>
  <si>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</si>
  <si>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</si>
  <si>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</si>
  <si>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</si>
  <si>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</si>
  <si>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</si>
  <si>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</si>
  <si>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</si>
  <si>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</si>
  <si>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</si>
  <si>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2009/08/12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</si>
  <si>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</si>
  <si>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</si>
  <si>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</si>
  <si>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</si>
  <si>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</si>
  <si>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</si>
  <si>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</si>
  <si>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</si>
  <si>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未収入金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</si>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</sst>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146</v>
      </c>
      <c r="B2" s="14">
        <v>4319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147</v>
      </c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55</v>
      </c>
      <c r="B4" s="15" t="str">
        <f>HYPERLINK("http://www.kabupro.jp/mark/20140212/S100156A.htm","四半期報告書")</f>
        <v>四半期報告書</v>
      </c>
      <c r="C4" s="15" t="str">
        <f>HYPERLINK("http://www.kabupro.jp/mark/20131111/S1000DD0.htm","四半期報告書")</f>
        <v>四半期報告書</v>
      </c>
      <c r="D4" s="15" t="str">
        <f>HYPERLINK("http://www.kabupro.jp/mark/20130812/S000E9LC.htm","四半期報告書")</f>
        <v>四半期報告書</v>
      </c>
      <c r="E4" s="15" t="str">
        <f>HYPERLINK("http://www.kabupro.jp/mark/20130627/S000DP1S.htm","有価証券報告書")</f>
        <v>有価証券報告書</v>
      </c>
      <c r="F4" s="15" t="str">
        <f>HYPERLINK("http://www.kabupro.jp/mark/20140212/S100156A.htm","四半期報告書")</f>
        <v>四半期報告書</v>
      </c>
      <c r="G4" s="15" t="str">
        <f>HYPERLINK("http://www.kabupro.jp/mark/20131111/S1000DD0.htm","四半期報告書")</f>
        <v>四半期報告書</v>
      </c>
      <c r="H4" s="15" t="str">
        <f>HYPERLINK("http://www.kabupro.jp/mark/20130812/S000E9LC.htm","四半期報告書")</f>
        <v>四半期報告書</v>
      </c>
      <c r="I4" s="15" t="str">
        <f>HYPERLINK("http://www.kabupro.jp/mark/20130627/S000DP1S.htm","有価証券報告書")</f>
        <v>有価証券報告書</v>
      </c>
      <c r="J4" s="15" t="str">
        <f>HYPERLINK("http://www.kabupro.jp/mark/20130212/S000CT3S.htm","四半期報告書")</f>
        <v>四半期報告書</v>
      </c>
      <c r="K4" s="15" t="str">
        <f>HYPERLINK("http://www.kabupro.jp/mark/20121112/S000C82U.htm","四半期報告書")</f>
        <v>四半期報告書</v>
      </c>
      <c r="L4" s="15" t="str">
        <f>HYPERLINK("http://www.kabupro.jp/mark/20120810/S000BPG3.htm","四半期報告書")</f>
        <v>四半期報告書</v>
      </c>
      <c r="M4" s="15" t="str">
        <f>HYPERLINK("http://www.kabupro.jp/mark/20120622/S000B3V7.htm","有価証券報告書")</f>
        <v>有価証券報告書</v>
      </c>
      <c r="N4" s="15" t="str">
        <f>HYPERLINK("http://www.kabupro.jp/mark/20120213/S000A9UX.htm","四半期報告書")</f>
        <v>四半期報告書</v>
      </c>
      <c r="O4" s="15" t="str">
        <f>HYPERLINK("http://www.kabupro.jp/mark/20111114/S0009NHR.htm","四半期報告書")</f>
        <v>四半期報告書</v>
      </c>
      <c r="P4" s="15" t="str">
        <f>HYPERLINK("http://www.kabupro.jp/mark/20110812/S00092ER.htm","四半期報告書")</f>
        <v>四半期報告書</v>
      </c>
      <c r="Q4" s="15" t="str">
        <f>HYPERLINK("http://www.kabupro.jp/mark/20110623/S0008K7B.htm","有価証券報告書")</f>
        <v>有価証券報告書</v>
      </c>
      <c r="R4" s="15" t="str">
        <f>HYPERLINK("http://www.kabupro.jp/mark/20110214/S0007T1C.htm","四半期報告書")</f>
        <v>四半期報告書</v>
      </c>
      <c r="S4" s="15" t="str">
        <f>HYPERLINK("http://www.kabupro.jp/mark/20101112/S00073AR.htm","四半期報告書")</f>
        <v>四半期報告書</v>
      </c>
      <c r="T4" s="15" t="str">
        <f>HYPERLINK("http://www.kabupro.jp/mark/20100813/S0006K9X.htm","四半期報告書")</f>
        <v>四半期報告書</v>
      </c>
      <c r="U4" s="15" t="str">
        <f>HYPERLINK("http://www.kabupro.jp/mark/20100623/S0005ZNK.htm","有価証券報告書")</f>
        <v>有価証券報告書</v>
      </c>
      <c r="V4" s="15" t="str">
        <f>HYPERLINK("http://www.kabupro.jp/mark/20100212/S000568I.htm","四半期報告書")</f>
        <v>四半期報告書</v>
      </c>
      <c r="W4" s="15" t="str">
        <f>HYPERLINK("http://www.kabupro.jp/mark/20091113/S0004KHK.htm","四半期報告書")</f>
        <v>四半期報告書</v>
      </c>
      <c r="X4" s="15" t="str">
        <f>HYPERLINK("http://www.kabupro.jp/mark/20090812/S0003W7G.htm","四半期報告書")</f>
        <v>四半期報告書</v>
      </c>
      <c r="Y4" s="15" t="str">
        <f>HYPERLINK("http://www.kabupro.jp/mark/20090622/S0003A0F.htm","有価証券報告書")</f>
        <v>有価証券報告書</v>
      </c>
    </row>
    <row r="5" spans="1:25" ht="14.25" thickBot="1">
      <c r="A5" s="11" t="s">
        <v>56</v>
      </c>
      <c r="B5" s="1" t="s">
        <v>194</v>
      </c>
      <c r="C5" s="1" t="s">
        <v>197</v>
      </c>
      <c r="D5" s="1" t="s">
        <v>199</v>
      </c>
      <c r="E5" s="1" t="s">
        <v>62</v>
      </c>
      <c r="F5" s="1" t="s">
        <v>194</v>
      </c>
      <c r="G5" s="1" t="s">
        <v>197</v>
      </c>
      <c r="H5" s="1" t="s">
        <v>199</v>
      </c>
      <c r="I5" s="1" t="s">
        <v>62</v>
      </c>
      <c r="J5" s="1" t="s">
        <v>201</v>
      </c>
      <c r="K5" s="1" t="s">
        <v>203</v>
      </c>
      <c r="L5" s="1" t="s">
        <v>205</v>
      </c>
      <c r="M5" s="1" t="s">
        <v>66</v>
      </c>
      <c r="N5" s="1" t="s">
        <v>207</v>
      </c>
      <c r="O5" s="1" t="s">
        <v>209</v>
      </c>
      <c r="P5" s="1" t="s">
        <v>211</v>
      </c>
      <c r="Q5" s="1" t="s">
        <v>68</v>
      </c>
      <c r="R5" s="1" t="s">
        <v>213</v>
      </c>
      <c r="S5" s="1" t="s">
        <v>215</v>
      </c>
      <c r="T5" s="1" t="s">
        <v>217</v>
      </c>
      <c r="U5" s="1" t="s">
        <v>70</v>
      </c>
      <c r="V5" s="1" t="s">
        <v>219</v>
      </c>
      <c r="W5" s="1" t="s">
        <v>221</v>
      </c>
      <c r="X5" s="1" t="s">
        <v>223</v>
      </c>
      <c r="Y5" s="1" t="s">
        <v>72</v>
      </c>
    </row>
    <row r="6" spans="1:25" ht="15" thickBot="1" thickTop="1">
      <c r="A6" s="10" t="s">
        <v>57</v>
      </c>
      <c r="B6" s="18" t="s">
        <v>54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58</v>
      </c>
      <c r="B7" s="14" t="s">
        <v>3</v>
      </c>
      <c r="C7" s="14" t="s">
        <v>3</v>
      </c>
      <c r="D7" s="14" t="s">
        <v>3</v>
      </c>
      <c r="E7" s="16" t="s">
        <v>63</v>
      </c>
      <c r="F7" s="14" t="s">
        <v>3</v>
      </c>
      <c r="G7" s="14" t="s">
        <v>3</v>
      </c>
      <c r="H7" s="14" t="s">
        <v>3</v>
      </c>
      <c r="I7" s="16" t="s">
        <v>63</v>
      </c>
      <c r="J7" s="14" t="s">
        <v>3</v>
      </c>
      <c r="K7" s="14" t="s">
        <v>3</v>
      </c>
      <c r="L7" s="14" t="s">
        <v>3</v>
      </c>
      <c r="M7" s="16" t="s">
        <v>63</v>
      </c>
      <c r="N7" s="14" t="s">
        <v>3</v>
      </c>
      <c r="O7" s="14" t="s">
        <v>3</v>
      </c>
      <c r="P7" s="14" t="s">
        <v>3</v>
      </c>
      <c r="Q7" s="16" t="s">
        <v>63</v>
      </c>
      <c r="R7" s="14" t="s">
        <v>3</v>
      </c>
      <c r="S7" s="14" t="s">
        <v>3</v>
      </c>
      <c r="T7" s="14" t="s">
        <v>3</v>
      </c>
      <c r="U7" s="16" t="s">
        <v>63</v>
      </c>
      <c r="V7" s="14" t="s">
        <v>3</v>
      </c>
      <c r="W7" s="14" t="s">
        <v>3</v>
      </c>
      <c r="X7" s="14" t="s">
        <v>3</v>
      </c>
      <c r="Y7" s="16" t="s">
        <v>63</v>
      </c>
    </row>
    <row r="8" spans="1:25" ht="13.5">
      <c r="A8" s="13" t="s">
        <v>59</v>
      </c>
      <c r="B8" s="1" t="s">
        <v>4</v>
      </c>
      <c r="C8" s="1" t="s">
        <v>4</v>
      </c>
      <c r="D8" s="1" t="s">
        <v>4</v>
      </c>
      <c r="E8" s="17" t="s">
        <v>152</v>
      </c>
      <c r="F8" s="1" t="s">
        <v>152</v>
      </c>
      <c r="G8" s="1" t="s">
        <v>152</v>
      </c>
      <c r="H8" s="1" t="s">
        <v>152</v>
      </c>
      <c r="I8" s="17" t="s">
        <v>153</v>
      </c>
      <c r="J8" s="1" t="s">
        <v>153</v>
      </c>
      <c r="K8" s="1" t="s">
        <v>153</v>
      </c>
      <c r="L8" s="1" t="s">
        <v>153</v>
      </c>
      <c r="M8" s="17" t="s">
        <v>154</v>
      </c>
      <c r="N8" s="1" t="s">
        <v>154</v>
      </c>
      <c r="O8" s="1" t="s">
        <v>154</v>
      </c>
      <c r="P8" s="1" t="s">
        <v>154</v>
      </c>
      <c r="Q8" s="17" t="s">
        <v>155</v>
      </c>
      <c r="R8" s="1" t="s">
        <v>155</v>
      </c>
      <c r="S8" s="1" t="s">
        <v>155</v>
      </c>
      <c r="T8" s="1" t="s">
        <v>155</v>
      </c>
      <c r="U8" s="17" t="s">
        <v>156</v>
      </c>
      <c r="V8" s="1" t="s">
        <v>156</v>
      </c>
      <c r="W8" s="1" t="s">
        <v>156</v>
      </c>
      <c r="X8" s="1" t="s">
        <v>156</v>
      </c>
      <c r="Y8" s="17" t="s">
        <v>157</v>
      </c>
    </row>
    <row r="9" spans="1:25" ht="13.5">
      <c r="A9" s="13" t="s">
        <v>60</v>
      </c>
      <c r="B9" s="1" t="s">
        <v>196</v>
      </c>
      <c r="C9" s="1" t="s">
        <v>198</v>
      </c>
      <c r="D9" s="1" t="s">
        <v>200</v>
      </c>
      <c r="E9" s="17" t="s">
        <v>64</v>
      </c>
      <c r="F9" s="1" t="s">
        <v>202</v>
      </c>
      <c r="G9" s="1" t="s">
        <v>204</v>
      </c>
      <c r="H9" s="1" t="s">
        <v>206</v>
      </c>
      <c r="I9" s="17" t="s">
        <v>65</v>
      </c>
      <c r="J9" s="1" t="s">
        <v>208</v>
      </c>
      <c r="K9" s="1" t="s">
        <v>210</v>
      </c>
      <c r="L9" s="1" t="s">
        <v>212</v>
      </c>
      <c r="M9" s="17" t="s">
        <v>67</v>
      </c>
      <c r="N9" s="1" t="s">
        <v>214</v>
      </c>
      <c r="O9" s="1" t="s">
        <v>216</v>
      </c>
      <c r="P9" s="1" t="s">
        <v>218</v>
      </c>
      <c r="Q9" s="17" t="s">
        <v>69</v>
      </c>
      <c r="R9" s="1" t="s">
        <v>220</v>
      </c>
      <c r="S9" s="1" t="s">
        <v>222</v>
      </c>
      <c r="T9" s="1" t="s">
        <v>224</v>
      </c>
      <c r="U9" s="17" t="s">
        <v>71</v>
      </c>
      <c r="V9" s="1" t="s">
        <v>226</v>
      </c>
      <c r="W9" s="1" t="s">
        <v>228</v>
      </c>
      <c r="X9" s="1" t="s">
        <v>230</v>
      </c>
      <c r="Y9" s="17" t="s">
        <v>73</v>
      </c>
    </row>
    <row r="10" spans="1:25" ht="14.25" thickBot="1">
      <c r="A10" s="13" t="s">
        <v>61</v>
      </c>
      <c r="B10" s="1" t="s">
        <v>75</v>
      </c>
      <c r="C10" s="1" t="s">
        <v>75</v>
      </c>
      <c r="D10" s="1" t="s">
        <v>75</v>
      </c>
      <c r="E10" s="17" t="s">
        <v>75</v>
      </c>
      <c r="F10" s="1" t="s">
        <v>75</v>
      </c>
      <c r="G10" s="1" t="s">
        <v>75</v>
      </c>
      <c r="H10" s="1" t="s">
        <v>75</v>
      </c>
      <c r="I10" s="17" t="s">
        <v>75</v>
      </c>
      <c r="J10" s="1" t="s">
        <v>75</v>
      </c>
      <c r="K10" s="1" t="s">
        <v>75</v>
      </c>
      <c r="L10" s="1" t="s">
        <v>75</v>
      </c>
      <c r="M10" s="17" t="s">
        <v>75</v>
      </c>
      <c r="N10" s="1" t="s">
        <v>75</v>
      </c>
      <c r="O10" s="1" t="s">
        <v>75</v>
      </c>
      <c r="P10" s="1" t="s">
        <v>75</v>
      </c>
      <c r="Q10" s="17" t="s">
        <v>75</v>
      </c>
      <c r="R10" s="1" t="s">
        <v>75</v>
      </c>
      <c r="S10" s="1" t="s">
        <v>75</v>
      </c>
      <c r="T10" s="1" t="s">
        <v>75</v>
      </c>
      <c r="U10" s="17" t="s">
        <v>75</v>
      </c>
      <c r="V10" s="1" t="s">
        <v>75</v>
      </c>
      <c r="W10" s="1" t="s">
        <v>75</v>
      </c>
      <c r="X10" s="1" t="s">
        <v>75</v>
      </c>
      <c r="Y10" s="17" t="s">
        <v>75</v>
      </c>
    </row>
    <row r="11" spans="1:25" ht="14.25" thickTop="1">
      <c r="A11" s="30" t="s">
        <v>161</v>
      </c>
      <c r="B11" s="27">
        <v>15566834</v>
      </c>
      <c r="C11" s="27">
        <v>11101996</v>
      </c>
      <c r="D11" s="27">
        <v>5642853</v>
      </c>
      <c r="E11" s="21">
        <v>20999157</v>
      </c>
      <c r="F11" s="27">
        <v>16031083</v>
      </c>
      <c r="G11" s="27">
        <v>11538572</v>
      </c>
      <c r="H11" s="27">
        <v>6042928</v>
      </c>
      <c r="I11" s="21">
        <v>22578332</v>
      </c>
      <c r="J11" s="27">
        <v>17317703</v>
      </c>
      <c r="K11" s="27">
        <v>12395806</v>
      </c>
      <c r="L11" s="27">
        <v>6501274</v>
      </c>
      <c r="M11" s="21">
        <v>24575319</v>
      </c>
      <c r="N11" s="27">
        <v>18806804</v>
      </c>
      <c r="O11" s="27">
        <v>13375531</v>
      </c>
      <c r="P11" s="27">
        <v>7160415</v>
      </c>
      <c r="Q11" s="21">
        <v>23991852</v>
      </c>
      <c r="R11" s="27">
        <v>17586848</v>
      </c>
      <c r="S11" s="27">
        <v>11608999</v>
      </c>
      <c r="T11" s="27">
        <v>5940408</v>
      </c>
      <c r="U11" s="21">
        <v>21092258</v>
      </c>
      <c r="V11" s="27">
        <v>15733632</v>
      </c>
      <c r="W11" s="27">
        <v>10844894</v>
      </c>
      <c r="X11" s="27">
        <v>5834161</v>
      </c>
      <c r="Y11" s="21">
        <v>20741979</v>
      </c>
    </row>
    <row r="12" spans="1:25" ht="13.5">
      <c r="A12" s="7" t="s">
        <v>165</v>
      </c>
      <c r="B12" s="28">
        <v>9087859</v>
      </c>
      <c r="C12" s="28">
        <v>6187883</v>
      </c>
      <c r="D12" s="28">
        <v>3148487</v>
      </c>
      <c r="E12" s="22">
        <v>13252819</v>
      </c>
      <c r="F12" s="28">
        <v>10122405</v>
      </c>
      <c r="G12" s="28">
        <v>7082651</v>
      </c>
      <c r="H12" s="28">
        <v>3595544</v>
      </c>
      <c r="I12" s="22">
        <v>14599918</v>
      </c>
      <c r="J12" s="28">
        <v>11094149</v>
      </c>
      <c r="K12" s="28">
        <v>7534564</v>
      </c>
      <c r="L12" s="28">
        <v>3793389</v>
      </c>
      <c r="M12" s="22">
        <v>15366753</v>
      </c>
      <c r="N12" s="28">
        <v>11724882</v>
      </c>
      <c r="O12" s="28">
        <v>8024365</v>
      </c>
      <c r="P12" s="28">
        <v>4134749</v>
      </c>
      <c r="Q12" s="22">
        <v>14728186</v>
      </c>
      <c r="R12" s="28">
        <v>10771369</v>
      </c>
      <c r="S12" s="28">
        <v>6890878</v>
      </c>
      <c r="T12" s="28">
        <v>3234592</v>
      </c>
      <c r="U12" s="22">
        <v>12450956</v>
      </c>
      <c r="V12" s="28">
        <v>9323172</v>
      </c>
      <c r="W12" s="28">
        <v>6194174</v>
      </c>
      <c r="X12" s="28">
        <v>3154270</v>
      </c>
      <c r="Y12" s="22">
        <v>12712274</v>
      </c>
    </row>
    <row r="13" spans="1:25" ht="13.5">
      <c r="A13" s="7" t="s">
        <v>166</v>
      </c>
      <c r="B13" s="28">
        <v>6478974</v>
      </c>
      <c r="C13" s="28">
        <v>4914113</v>
      </c>
      <c r="D13" s="28">
        <v>2494365</v>
      </c>
      <c r="E13" s="22">
        <v>7746338</v>
      </c>
      <c r="F13" s="28">
        <v>5908678</v>
      </c>
      <c r="G13" s="28">
        <v>4455921</v>
      </c>
      <c r="H13" s="28">
        <v>2447383</v>
      </c>
      <c r="I13" s="22">
        <v>7978414</v>
      </c>
      <c r="J13" s="28">
        <v>6223554</v>
      </c>
      <c r="K13" s="28">
        <v>4861242</v>
      </c>
      <c r="L13" s="28">
        <v>2707884</v>
      </c>
      <c r="M13" s="22">
        <v>9208565</v>
      </c>
      <c r="N13" s="28">
        <v>7081921</v>
      </c>
      <c r="O13" s="28">
        <v>5351165</v>
      </c>
      <c r="P13" s="28">
        <v>3025665</v>
      </c>
      <c r="Q13" s="22">
        <v>9263665</v>
      </c>
      <c r="R13" s="28">
        <v>6815479</v>
      </c>
      <c r="S13" s="28">
        <v>4718121</v>
      </c>
      <c r="T13" s="28">
        <v>2705815</v>
      </c>
      <c r="U13" s="22">
        <v>8641302</v>
      </c>
      <c r="V13" s="28">
        <v>6410459</v>
      </c>
      <c r="W13" s="28">
        <v>4650720</v>
      </c>
      <c r="X13" s="28">
        <v>2679891</v>
      </c>
      <c r="Y13" s="22">
        <v>8029705</v>
      </c>
    </row>
    <row r="14" spans="1:25" ht="13.5">
      <c r="A14" s="6" t="s">
        <v>167</v>
      </c>
      <c r="B14" s="28">
        <v>384765</v>
      </c>
      <c r="C14" s="28">
        <v>384765</v>
      </c>
      <c r="D14" s="28">
        <v>384765</v>
      </c>
      <c r="E14" s="22">
        <v>371861</v>
      </c>
      <c r="F14" s="28">
        <v>371861</v>
      </c>
      <c r="G14" s="28">
        <v>371861</v>
      </c>
      <c r="H14" s="28">
        <v>371861</v>
      </c>
      <c r="I14" s="22">
        <v>346567</v>
      </c>
      <c r="J14" s="28">
        <v>346567</v>
      </c>
      <c r="K14" s="28">
        <v>346567</v>
      </c>
      <c r="L14" s="28">
        <v>346567</v>
      </c>
      <c r="M14" s="22">
        <v>387252</v>
      </c>
      <c r="N14" s="28">
        <v>387252</v>
      </c>
      <c r="O14" s="28">
        <v>387252</v>
      </c>
      <c r="P14" s="28">
        <v>387252</v>
      </c>
      <c r="Q14" s="22">
        <v>387112</v>
      </c>
      <c r="R14" s="28">
        <v>387112</v>
      </c>
      <c r="S14" s="28">
        <v>387112</v>
      </c>
      <c r="T14" s="28">
        <v>371574</v>
      </c>
      <c r="U14" s="22">
        <v>322042</v>
      </c>
      <c r="V14" s="28">
        <v>322042</v>
      </c>
      <c r="W14" s="28">
        <v>322042</v>
      </c>
      <c r="X14" s="28">
        <v>322042</v>
      </c>
      <c r="Y14" s="22">
        <v>304939</v>
      </c>
    </row>
    <row r="15" spans="1:25" ht="13.5">
      <c r="A15" s="6" t="s">
        <v>168</v>
      </c>
      <c r="B15" s="28">
        <v>292130</v>
      </c>
      <c r="C15" s="28">
        <v>240348</v>
      </c>
      <c r="D15" s="28">
        <v>331039</v>
      </c>
      <c r="E15" s="22">
        <v>384765</v>
      </c>
      <c r="F15" s="28">
        <v>297800</v>
      </c>
      <c r="G15" s="28">
        <v>277305</v>
      </c>
      <c r="H15" s="28">
        <v>323486</v>
      </c>
      <c r="I15" s="22">
        <v>371861</v>
      </c>
      <c r="J15" s="28">
        <v>314813</v>
      </c>
      <c r="K15" s="28">
        <v>241143</v>
      </c>
      <c r="L15" s="28">
        <v>285048</v>
      </c>
      <c r="M15" s="22">
        <v>346567</v>
      </c>
      <c r="N15" s="28">
        <v>314796</v>
      </c>
      <c r="O15" s="28">
        <v>258580</v>
      </c>
      <c r="P15" s="28">
        <v>318556</v>
      </c>
      <c r="Q15" s="22">
        <v>387252</v>
      </c>
      <c r="R15" s="28">
        <v>327938</v>
      </c>
      <c r="S15" s="28">
        <v>232611</v>
      </c>
      <c r="T15" s="28">
        <v>293710</v>
      </c>
      <c r="U15" s="22">
        <v>371574</v>
      </c>
      <c r="V15" s="28">
        <v>271472</v>
      </c>
      <c r="W15" s="28">
        <v>178420</v>
      </c>
      <c r="X15" s="28">
        <v>227941</v>
      </c>
      <c r="Y15" s="22">
        <v>322042</v>
      </c>
    </row>
    <row r="16" spans="1:25" ht="13.5">
      <c r="A16" s="6" t="s">
        <v>169</v>
      </c>
      <c r="B16" s="28">
        <v>6571610</v>
      </c>
      <c r="C16" s="28">
        <v>5058530</v>
      </c>
      <c r="D16" s="28">
        <v>2548091</v>
      </c>
      <c r="E16" s="22">
        <v>7733433</v>
      </c>
      <c r="F16" s="28">
        <v>5982738</v>
      </c>
      <c r="G16" s="28">
        <v>4550476</v>
      </c>
      <c r="H16" s="28">
        <v>2495759</v>
      </c>
      <c r="I16" s="22">
        <v>7953120</v>
      </c>
      <c r="J16" s="28">
        <v>6255308</v>
      </c>
      <c r="K16" s="28">
        <v>4966667</v>
      </c>
      <c r="L16" s="28">
        <v>2769404</v>
      </c>
      <c r="M16" s="22">
        <v>9249250</v>
      </c>
      <c r="N16" s="28">
        <v>7154377</v>
      </c>
      <c r="O16" s="28">
        <v>5479837</v>
      </c>
      <c r="P16" s="28">
        <v>3094361</v>
      </c>
      <c r="Q16" s="22">
        <v>9263525</v>
      </c>
      <c r="R16" s="28">
        <v>6874653</v>
      </c>
      <c r="S16" s="28">
        <v>4872623</v>
      </c>
      <c r="T16" s="28">
        <v>2783680</v>
      </c>
      <c r="U16" s="22">
        <v>8591770</v>
      </c>
      <c r="V16" s="28">
        <v>6461029</v>
      </c>
      <c r="W16" s="28">
        <v>4794343</v>
      </c>
      <c r="X16" s="28">
        <v>2773992</v>
      </c>
      <c r="Y16" s="22">
        <v>8012601</v>
      </c>
    </row>
    <row r="17" spans="1:25" ht="13.5">
      <c r="A17" s="7" t="s">
        <v>170</v>
      </c>
      <c r="B17" s="28">
        <v>5323666</v>
      </c>
      <c r="C17" s="28">
        <v>3567533</v>
      </c>
      <c r="D17" s="28">
        <v>1807450</v>
      </c>
      <c r="E17" s="22">
        <v>7596557</v>
      </c>
      <c r="F17" s="28">
        <v>5938441</v>
      </c>
      <c r="G17" s="28">
        <v>4048834</v>
      </c>
      <c r="H17" s="28">
        <v>2016138</v>
      </c>
      <c r="I17" s="22">
        <v>8560039</v>
      </c>
      <c r="J17" s="28">
        <v>6511706</v>
      </c>
      <c r="K17" s="28">
        <v>4346877</v>
      </c>
      <c r="L17" s="28">
        <v>2189020</v>
      </c>
      <c r="M17" s="22">
        <v>8783256</v>
      </c>
      <c r="N17" s="28">
        <v>6659592</v>
      </c>
      <c r="O17" s="28">
        <v>4419419</v>
      </c>
      <c r="P17" s="28">
        <v>2251641</v>
      </c>
      <c r="Q17" s="22">
        <v>8639893</v>
      </c>
      <c r="R17" s="28">
        <v>6369122</v>
      </c>
      <c r="S17" s="28">
        <v>4000908</v>
      </c>
      <c r="T17" s="28">
        <v>1870118</v>
      </c>
      <c r="U17" s="22">
        <v>7261625</v>
      </c>
      <c r="V17" s="28">
        <v>5482296</v>
      </c>
      <c r="W17" s="28">
        <v>3630238</v>
      </c>
      <c r="X17" s="28">
        <v>1800983</v>
      </c>
      <c r="Y17" s="22">
        <v>6942985</v>
      </c>
    </row>
    <row r="18" spans="1:25" ht="14.25" thickBot="1">
      <c r="A18" s="25" t="s">
        <v>171</v>
      </c>
      <c r="B18" s="29">
        <v>1247943</v>
      </c>
      <c r="C18" s="29">
        <v>1490996</v>
      </c>
      <c r="D18" s="29">
        <v>740641</v>
      </c>
      <c r="E18" s="23">
        <v>136876</v>
      </c>
      <c r="F18" s="29">
        <v>44296</v>
      </c>
      <c r="G18" s="29">
        <v>501642</v>
      </c>
      <c r="H18" s="29">
        <v>479620</v>
      </c>
      <c r="I18" s="23">
        <v>-606918</v>
      </c>
      <c r="J18" s="29">
        <v>-256397</v>
      </c>
      <c r="K18" s="29">
        <v>619789</v>
      </c>
      <c r="L18" s="29">
        <v>580384</v>
      </c>
      <c r="M18" s="23">
        <v>465994</v>
      </c>
      <c r="N18" s="29">
        <v>494785</v>
      </c>
      <c r="O18" s="29">
        <v>1060417</v>
      </c>
      <c r="P18" s="29">
        <v>842720</v>
      </c>
      <c r="Q18" s="23">
        <v>623632</v>
      </c>
      <c r="R18" s="29">
        <v>505530</v>
      </c>
      <c r="S18" s="29">
        <v>871715</v>
      </c>
      <c r="T18" s="29">
        <v>913561</v>
      </c>
      <c r="U18" s="23">
        <v>1330145</v>
      </c>
      <c r="V18" s="29">
        <v>978732</v>
      </c>
      <c r="W18" s="29">
        <v>1164105</v>
      </c>
      <c r="X18" s="29">
        <v>973009</v>
      </c>
      <c r="Y18" s="23">
        <v>1069615</v>
      </c>
    </row>
    <row r="19" spans="1:25" ht="14.25" thickTop="1">
      <c r="A19" s="6" t="s">
        <v>172</v>
      </c>
      <c r="B19" s="28">
        <v>2435</v>
      </c>
      <c r="C19" s="28">
        <v>1540</v>
      </c>
      <c r="D19" s="28">
        <v>329</v>
      </c>
      <c r="E19" s="22">
        <v>1817</v>
      </c>
      <c r="F19" s="28">
        <v>1087</v>
      </c>
      <c r="G19" s="28">
        <v>792</v>
      </c>
      <c r="H19" s="28">
        <v>140</v>
      </c>
      <c r="I19" s="22">
        <v>11727</v>
      </c>
      <c r="J19" s="28">
        <v>874</v>
      </c>
      <c r="K19" s="28">
        <v>838</v>
      </c>
      <c r="L19" s="28">
        <v>120</v>
      </c>
      <c r="M19" s="22">
        <v>16423</v>
      </c>
      <c r="N19" s="28">
        <v>2621</v>
      </c>
      <c r="O19" s="28">
        <v>1694</v>
      </c>
      <c r="P19" s="28">
        <v>460</v>
      </c>
      <c r="Q19" s="22">
        <v>13137</v>
      </c>
      <c r="R19" s="28">
        <v>8506</v>
      </c>
      <c r="S19" s="28">
        <v>1676</v>
      </c>
      <c r="T19" s="28">
        <v>559</v>
      </c>
      <c r="U19" s="22">
        <v>16336</v>
      </c>
      <c r="V19" s="28"/>
      <c r="W19" s="28"/>
      <c r="X19" s="28"/>
      <c r="Y19" s="22">
        <v>36653</v>
      </c>
    </row>
    <row r="20" spans="1:25" ht="13.5">
      <c r="A20" s="6" t="s">
        <v>48</v>
      </c>
      <c r="B20" s="28">
        <v>3112</v>
      </c>
      <c r="C20" s="28">
        <v>3111</v>
      </c>
      <c r="D20" s="28"/>
      <c r="E20" s="22"/>
      <c r="F20" s="28">
        <v>3111</v>
      </c>
      <c r="G20" s="28">
        <v>3111</v>
      </c>
      <c r="H20" s="28"/>
      <c r="I20" s="22"/>
      <c r="J20" s="28">
        <v>3111</v>
      </c>
      <c r="K20" s="28">
        <v>3111</v>
      </c>
      <c r="L20" s="28"/>
      <c r="M20" s="22"/>
      <c r="N20" s="28">
        <v>3111</v>
      </c>
      <c r="O20" s="28">
        <v>3111</v>
      </c>
      <c r="P20" s="28"/>
      <c r="Q20" s="22"/>
      <c r="R20" s="28"/>
      <c r="S20" s="28"/>
      <c r="T20" s="28"/>
      <c r="U20" s="22"/>
      <c r="V20" s="28"/>
      <c r="W20" s="28"/>
      <c r="X20" s="28"/>
      <c r="Y20" s="22"/>
    </row>
    <row r="21" spans="1:25" ht="13.5">
      <c r="A21" s="6" t="s">
        <v>176</v>
      </c>
      <c r="B21" s="28">
        <v>279345</v>
      </c>
      <c r="C21" s="28"/>
      <c r="D21" s="28">
        <v>77011</v>
      </c>
      <c r="E21" s="22">
        <v>277963</v>
      </c>
      <c r="F21" s="28">
        <v>162768</v>
      </c>
      <c r="G21" s="28"/>
      <c r="H21" s="28"/>
      <c r="I21" s="22">
        <v>70898</v>
      </c>
      <c r="J21" s="28"/>
      <c r="K21" s="28"/>
      <c r="L21" s="28"/>
      <c r="M21" s="22"/>
      <c r="N21" s="28"/>
      <c r="O21" s="28"/>
      <c r="P21" s="28">
        <v>24958</v>
      </c>
      <c r="Q21" s="22"/>
      <c r="R21" s="28"/>
      <c r="S21" s="28"/>
      <c r="T21" s="28"/>
      <c r="U21" s="22">
        <v>67201</v>
      </c>
      <c r="V21" s="28">
        <v>38006</v>
      </c>
      <c r="W21" s="28">
        <v>104444</v>
      </c>
      <c r="X21" s="28">
        <v>83596</v>
      </c>
      <c r="Y21" s="22"/>
    </row>
    <row r="22" spans="1:25" ht="13.5">
      <c r="A22" s="6" t="s">
        <v>84</v>
      </c>
      <c r="B22" s="28">
        <v>5573</v>
      </c>
      <c r="C22" s="28">
        <v>3778</v>
      </c>
      <c r="D22" s="28">
        <v>3957</v>
      </c>
      <c r="E22" s="22">
        <v>17010</v>
      </c>
      <c r="F22" s="28">
        <v>6817</v>
      </c>
      <c r="G22" s="28">
        <v>1795</v>
      </c>
      <c r="H22" s="28">
        <v>938</v>
      </c>
      <c r="I22" s="22">
        <v>11957</v>
      </c>
      <c r="J22" s="28">
        <v>4290</v>
      </c>
      <c r="K22" s="28">
        <v>2143</v>
      </c>
      <c r="L22" s="28">
        <v>635</v>
      </c>
      <c r="M22" s="22">
        <v>12109</v>
      </c>
      <c r="N22" s="28">
        <v>6954</v>
      </c>
      <c r="O22" s="28">
        <v>5894</v>
      </c>
      <c r="P22" s="28">
        <v>1344</v>
      </c>
      <c r="Q22" s="22">
        <v>12358</v>
      </c>
      <c r="R22" s="28">
        <v>5450</v>
      </c>
      <c r="S22" s="28">
        <v>4852</v>
      </c>
      <c r="T22" s="28">
        <v>945</v>
      </c>
      <c r="U22" s="22">
        <v>5650</v>
      </c>
      <c r="V22" s="28">
        <v>21200</v>
      </c>
      <c r="W22" s="28">
        <v>13809</v>
      </c>
      <c r="X22" s="28">
        <v>7362</v>
      </c>
      <c r="Y22" s="22">
        <v>5666</v>
      </c>
    </row>
    <row r="23" spans="1:25" ht="13.5">
      <c r="A23" s="6" t="s">
        <v>177</v>
      </c>
      <c r="B23" s="28">
        <v>290466</v>
      </c>
      <c r="C23" s="28">
        <v>97782</v>
      </c>
      <c r="D23" s="28">
        <v>81298</v>
      </c>
      <c r="E23" s="22">
        <v>296861</v>
      </c>
      <c r="F23" s="28">
        <v>173785</v>
      </c>
      <c r="G23" s="28">
        <v>8493</v>
      </c>
      <c r="H23" s="28">
        <v>1964</v>
      </c>
      <c r="I23" s="22">
        <v>130292</v>
      </c>
      <c r="J23" s="28">
        <v>44940</v>
      </c>
      <c r="K23" s="28">
        <v>6627</v>
      </c>
      <c r="L23" s="28">
        <v>2349</v>
      </c>
      <c r="M23" s="22">
        <v>28532</v>
      </c>
      <c r="N23" s="28">
        <v>12688</v>
      </c>
      <c r="O23" s="28">
        <v>10700</v>
      </c>
      <c r="P23" s="28">
        <v>26763</v>
      </c>
      <c r="Q23" s="22">
        <v>33960</v>
      </c>
      <c r="R23" s="28">
        <v>22423</v>
      </c>
      <c r="S23" s="28">
        <v>14994</v>
      </c>
      <c r="T23" s="28">
        <v>1504</v>
      </c>
      <c r="U23" s="22">
        <v>106960</v>
      </c>
      <c r="V23" s="28">
        <v>76978</v>
      </c>
      <c r="W23" s="28">
        <v>136025</v>
      </c>
      <c r="X23" s="28">
        <v>90958</v>
      </c>
      <c r="Y23" s="22">
        <v>334232</v>
      </c>
    </row>
    <row r="24" spans="1:25" ht="13.5">
      <c r="A24" s="6" t="s">
        <v>178</v>
      </c>
      <c r="B24" s="28">
        <v>20212</v>
      </c>
      <c r="C24" s="28">
        <v>11857</v>
      </c>
      <c r="D24" s="28">
        <v>6359</v>
      </c>
      <c r="E24" s="22">
        <v>37803</v>
      </c>
      <c r="F24" s="28">
        <v>30204</v>
      </c>
      <c r="G24" s="28">
        <v>20879</v>
      </c>
      <c r="H24" s="28">
        <v>10430</v>
      </c>
      <c r="I24" s="22">
        <v>46282</v>
      </c>
      <c r="J24" s="28">
        <v>35210</v>
      </c>
      <c r="K24" s="28">
        <v>23231</v>
      </c>
      <c r="L24" s="28">
        <v>11454</v>
      </c>
      <c r="M24" s="22">
        <v>33347</v>
      </c>
      <c r="N24" s="28">
        <v>25832</v>
      </c>
      <c r="O24" s="28">
        <v>17864</v>
      </c>
      <c r="P24" s="28">
        <v>8663</v>
      </c>
      <c r="Q24" s="22">
        <v>33975</v>
      </c>
      <c r="R24" s="28">
        <v>25554</v>
      </c>
      <c r="S24" s="28">
        <v>17133</v>
      </c>
      <c r="T24" s="28">
        <v>7761</v>
      </c>
      <c r="U24" s="22">
        <v>27152</v>
      </c>
      <c r="V24" s="28">
        <v>25425</v>
      </c>
      <c r="W24" s="28">
        <v>10069</v>
      </c>
      <c r="X24" s="28">
        <v>1751</v>
      </c>
      <c r="Y24" s="22">
        <v>9684</v>
      </c>
    </row>
    <row r="25" spans="1:25" ht="13.5">
      <c r="A25" s="6" t="s">
        <v>49</v>
      </c>
      <c r="B25" s="28">
        <v>19963</v>
      </c>
      <c r="C25" s="28">
        <v>13138</v>
      </c>
      <c r="D25" s="28">
        <v>2770</v>
      </c>
      <c r="E25" s="22">
        <v>17140</v>
      </c>
      <c r="F25" s="28">
        <v>12721</v>
      </c>
      <c r="G25" s="28">
        <v>6676</v>
      </c>
      <c r="H25" s="28">
        <v>727</v>
      </c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6" t="s">
        <v>50</v>
      </c>
      <c r="B26" s="28">
        <v>5599</v>
      </c>
      <c r="C26" s="28">
        <v>6468</v>
      </c>
      <c r="D26" s="28">
        <v>6752</v>
      </c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84</v>
      </c>
      <c r="B27" s="28">
        <v>88</v>
      </c>
      <c r="C27" s="28">
        <v>75</v>
      </c>
      <c r="D27" s="28">
        <v>597</v>
      </c>
      <c r="E27" s="22">
        <v>1273</v>
      </c>
      <c r="F27" s="28">
        <v>1094</v>
      </c>
      <c r="G27" s="28">
        <v>1127</v>
      </c>
      <c r="H27" s="28">
        <v>490</v>
      </c>
      <c r="I27" s="22">
        <v>7870</v>
      </c>
      <c r="J27" s="28">
        <v>2904</v>
      </c>
      <c r="K27" s="28">
        <v>2185</v>
      </c>
      <c r="L27" s="28">
        <v>349</v>
      </c>
      <c r="M27" s="22">
        <v>2916</v>
      </c>
      <c r="N27" s="28">
        <v>3058</v>
      </c>
      <c r="O27" s="28">
        <v>2713</v>
      </c>
      <c r="P27" s="28">
        <v>1058</v>
      </c>
      <c r="Q27" s="22">
        <v>3071</v>
      </c>
      <c r="R27" s="28">
        <v>3119</v>
      </c>
      <c r="S27" s="28">
        <v>3190</v>
      </c>
      <c r="T27" s="28">
        <v>1325</v>
      </c>
      <c r="U27" s="22">
        <v>542</v>
      </c>
      <c r="V27" s="28">
        <v>1489</v>
      </c>
      <c r="W27" s="28">
        <v>239</v>
      </c>
      <c r="X27" s="28">
        <v>570</v>
      </c>
      <c r="Y27" s="22">
        <v>6714</v>
      </c>
    </row>
    <row r="28" spans="1:25" ht="13.5">
      <c r="A28" s="6" t="s">
        <v>179</v>
      </c>
      <c r="B28" s="28">
        <v>45863</v>
      </c>
      <c r="C28" s="28">
        <v>31539</v>
      </c>
      <c r="D28" s="28">
        <v>16480</v>
      </c>
      <c r="E28" s="22">
        <v>56216</v>
      </c>
      <c r="F28" s="28">
        <v>44019</v>
      </c>
      <c r="G28" s="28">
        <v>43361</v>
      </c>
      <c r="H28" s="28">
        <v>18162</v>
      </c>
      <c r="I28" s="22">
        <v>54152</v>
      </c>
      <c r="J28" s="28">
        <v>47894</v>
      </c>
      <c r="K28" s="28">
        <v>28110</v>
      </c>
      <c r="L28" s="28">
        <v>47798</v>
      </c>
      <c r="M28" s="22">
        <v>211252</v>
      </c>
      <c r="N28" s="28">
        <v>230469</v>
      </c>
      <c r="O28" s="28">
        <v>22455</v>
      </c>
      <c r="P28" s="28">
        <v>9722</v>
      </c>
      <c r="Q28" s="22">
        <v>215200</v>
      </c>
      <c r="R28" s="28">
        <v>248908</v>
      </c>
      <c r="S28" s="28">
        <v>211840</v>
      </c>
      <c r="T28" s="28">
        <v>142519</v>
      </c>
      <c r="U28" s="22">
        <v>84467</v>
      </c>
      <c r="V28" s="28">
        <v>83687</v>
      </c>
      <c r="W28" s="28">
        <v>67469</v>
      </c>
      <c r="X28" s="28">
        <v>2321</v>
      </c>
      <c r="Y28" s="22">
        <v>173239</v>
      </c>
    </row>
    <row r="29" spans="1:25" ht="14.25" thickBot="1">
      <c r="A29" s="25" t="s">
        <v>180</v>
      </c>
      <c r="B29" s="29">
        <v>1492546</v>
      </c>
      <c r="C29" s="29">
        <v>1557239</v>
      </c>
      <c r="D29" s="29">
        <v>805459</v>
      </c>
      <c r="E29" s="23">
        <v>377521</v>
      </c>
      <c r="F29" s="29">
        <v>174062</v>
      </c>
      <c r="G29" s="29">
        <v>466774</v>
      </c>
      <c r="H29" s="29">
        <v>463422</v>
      </c>
      <c r="I29" s="23">
        <v>-530779</v>
      </c>
      <c r="J29" s="29">
        <v>-259350</v>
      </c>
      <c r="K29" s="29">
        <v>598306</v>
      </c>
      <c r="L29" s="29">
        <v>534935</v>
      </c>
      <c r="M29" s="23">
        <v>283274</v>
      </c>
      <c r="N29" s="29">
        <v>277004</v>
      </c>
      <c r="O29" s="29">
        <v>1048662</v>
      </c>
      <c r="P29" s="29">
        <v>859761</v>
      </c>
      <c r="Q29" s="23">
        <v>442392</v>
      </c>
      <c r="R29" s="29">
        <v>279045</v>
      </c>
      <c r="S29" s="29">
        <v>674869</v>
      </c>
      <c r="T29" s="29">
        <v>772546</v>
      </c>
      <c r="U29" s="23">
        <v>1352638</v>
      </c>
      <c r="V29" s="29">
        <v>972023</v>
      </c>
      <c r="W29" s="29">
        <v>1232661</v>
      </c>
      <c r="X29" s="29">
        <v>1061645</v>
      </c>
      <c r="Y29" s="23">
        <v>1230608</v>
      </c>
    </row>
    <row r="30" spans="1:25" ht="14.25" thickTop="1">
      <c r="A30" s="6" t="s">
        <v>181</v>
      </c>
      <c r="B30" s="28"/>
      <c r="C30" s="28"/>
      <c r="D30" s="28"/>
      <c r="E30" s="22">
        <v>1750000</v>
      </c>
      <c r="F30" s="28">
        <v>1750000</v>
      </c>
      <c r="G30" s="28">
        <v>1750000</v>
      </c>
      <c r="H30" s="28">
        <v>1750000</v>
      </c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182</v>
      </c>
      <c r="B31" s="28"/>
      <c r="C31" s="28"/>
      <c r="D31" s="28"/>
      <c r="E31" s="22">
        <v>70000</v>
      </c>
      <c r="F31" s="28">
        <v>70000</v>
      </c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183</v>
      </c>
      <c r="B32" s="28"/>
      <c r="C32" s="28"/>
      <c r="D32" s="28"/>
      <c r="E32" s="22">
        <v>1820000</v>
      </c>
      <c r="F32" s="28">
        <v>1820000</v>
      </c>
      <c r="G32" s="28">
        <v>1750000</v>
      </c>
      <c r="H32" s="28">
        <v>1750000</v>
      </c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>
        <v>156</v>
      </c>
      <c r="V32" s="28">
        <v>156</v>
      </c>
      <c r="W32" s="28">
        <v>156</v>
      </c>
      <c r="X32" s="28">
        <v>21</v>
      </c>
      <c r="Y32" s="22"/>
    </row>
    <row r="33" spans="1:25" ht="13.5">
      <c r="A33" s="6" t="s">
        <v>51</v>
      </c>
      <c r="B33" s="28">
        <v>5288</v>
      </c>
      <c r="C33" s="28">
        <v>4474</v>
      </c>
      <c r="D33" s="28"/>
      <c r="E33" s="22"/>
      <c r="F33" s="28"/>
      <c r="G33" s="28"/>
      <c r="H33" s="28"/>
      <c r="I33" s="22"/>
      <c r="J33" s="28">
        <v>2809</v>
      </c>
      <c r="K33" s="28">
        <v>1510</v>
      </c>
      <c r="L33" s="28">
        <v>15</v>
      </c>
      <c r="M33" s="22">
        <v>4900</v>
      </c>
      <c r="N33" s="28">
        <v>2704</v>
      </c>
      <c r="O33" s="28">
        <v>2661</v>
      </c>
      <c r="P33" s="28">
        <v>1749</v>
      </c>
      <c r="Q33" s="22">
        <v>17683</v>
      </c>
      <c r="R33" s="28">
        <v>14044</v>
      </c>
      <c r="S33" s="28">
        <v>4539</v>
      </c>
      <c r="T33" s="28">
        <v>4417</v>
      </c>
      <c r="U33" s="22">
        <v>6898</v>
      </c>
      <c r="V33" s="28"/>
      <c r="W33" s="28">
        <v>304</v>
      </c>
      <c r="X33" s="28"/>
      <c r="Y33" s="22">
        <v>28317</v>
      </c>
    </row>
    <row r="34" spans="1:25" ht="13.5">
      <c r="A34" s="6" t="s">
        <v>186</v>
      </c>
      <c r="B34" s="28"/>
      <c r="C34" s="28"/>
      <c r="D34" s="28"/>
      <c r="E34" s="22">
        <v>359723</v>
      </c>
      <c r="F34" s="28">
        <v>358325</v>
      </c>
      <c r="G34" s="28">
        <v>320126</v>
      </c>
      <c r="H34" s="28">
        <v>237883</v>
      </c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187</v>
      </c>
      <c r="B35" s="28">
        <v>5288</v>
      </c>
      <c r="C35" s="28">
        <v>4474</v>
      </c>
      <c r="D35" s="28"/>
      <c r="E35" s="22">
        <v>359723</v>
      </c>
      <c r="F35" s="28">
        <v>358325</v>
      </c>
      <c r="G35" s="28">
        <v>320126</v>
      </c>
      <c r="H35" s="28">
        <v>237883</v>
      </c>
      <c r="I35" s="22">
        <v>207407</v>
      </c>
      <c r="J35" s="28">
        <v>8864</v>
      </c>
      <c r="K35" s="28">
        <v>4556</v>
      </c>
      <c r="L35" s="28">
        <v>2622</v>
      </c>
      <c r="M35" s="22">
        <v>635318</v>
      </c>
      <c r="N35" s="28">
        <v>612954</v>
      </c>
      <c r="O35" s="28">
        <v>593548</v>
      </c>
      <c r="P35" s="28">
        <v>592636</v>
      </c>
      <c r="Q35" s="22">
        <v>317845</v>
      </c>
      <c r="R35" s="28">
        <v>106094</v>
      </c>
      <c r="S35" s="28">
        <v>26519</v>
      </c>
      <c r="T35" s="28">
        <v>9614</v>
      </c>
      <c r="U35" s="22">
        <v>32393</v>
      </c>
      <c r="V35" s="28">
        <v>3172</v>
      </c>
      <c r="W35" s="28">
        <v>304</v>
      </c>
      <c r="X35" s="28"/>
      <c r="Y35" s="22">
        <v>366199</v>
      </c>
    </row>
    <row r="36" spans="1:25" ht="13.5">
      <c r="A36" s="7" t="s">
        <v>188</v>
      </c>
      <c r="B36" s="28">
        <v>1487258</v>
      </c>
      <c r="C36" s="28">
        <v>1552764</v>
      </c>
      <c r="D36" s="28">
        <v>805459</v>
      </c>
      <c r="E36" s="22">
        <v>1837797</v>
      </c>
      <c r="F36" s="28">
        <v>1635737</v>
      </c>
      <c r="G36" s="28">
        <v>1896647</v>
      </c>
      <c r="H36" s="28">
        <v>1975539</v>
      </c>
      <c r="I36" s="22">
        <v>-738187</v>
      </c>
      <c r="J36" s="28">
        <v>-268215</v>
      </c>
      <c r="K36" s="28">
        <v>593749</v>
      </c>
      <c r="L36" s="28">
        <v>532312</v>
      </c>
      <c r="M36" s="22">
        <v>-352043</v>
      </c>
      <c r="N36" s="28">
        <v>-335950</v>
      </c>
      <c r="O36" s="28">
        <v>455113</v>
      </c>
      <c r="P36" s="28">
        <v>267125</v>
      </c>
      <c r="Q36" s="22">
        <v>124547</v>
      </c>
      <c r="R36" s="28">
        <v>172950</v>
      </c>
      <c r="S36" s="28">
        <v>648349</v>
      </c>
      <c r="T36" s="28">
        <v>762931</v>
      </c>
      <c r="U36" s="22">
        <v>1320401</v>
      </c>
      <c r="V36" s="28">
        <v>969007</v>
      </c>
      <c r="W36" s="28">
        <v>1232513</v>
      </c>
      <c r="X36" s="28">
        <v>1061666</v>
      </c>
      <c r="Y36" s="22">
        <v>864409</v>
      </c>
    </row>
    <row r="37" spans="1:25" ht="13.5">
      <c r="A37" s="7" t="s">
        <v>189</v>
      </c>
      <c r="B37" s="28">
        <v>509129</v>
      </c>
      <c r="C37" s="28">
        <v>583381</v>
      </c>
      <c r="D37" s="28">
        <v>271206</v>
      </c>
      <c r="E37" s="22">
        <v>171773</v>
      </c>
      <c r="F37" s="28">
        <v>136637</v>
      </c>
      <c r="G37" s="28">
        <v>365852</v>
      </c>
      <c r="H37" s="28">
        <v>417834</v>
      </c>
      <c r="I37" s="22">
        <v>85609</v>
      </c>
      <c r="J37" s="28">
        <v>57532</v>
      </c>
      <c r="K37" s="28">
        <v>207809</v>
      </c>
      <c r="L37" s="28">
        <v>166248</v>
      </c>
      <c r="M37" s="22">
        <v>210107</v>
      </c>
      <c r="N37" s="28">
        <v>87050</v>
      </c>
      <c r="O37" s="28">
        <v>437162</v>
      </c>
      <c r="P37" s="28">
        <v>310073</v>
      </c>
      <c r="Q37" s="22">
        <v>204023</v>
      </c>
      <c r="R37" s="28">
        <v>57139</v>
      </c>
      <c r="S37" s="28">
        <v>287849</v>
      </c>
      <c r="T37" s="28">
        <v>239782</v>
      </c>
      <c r="U37" s="22">
        <v>682506</v>
      </c>
      <c r="V37" s="28">
        <v>337132</v>
      </c>
      <c r="W37" s="28">
        <v>463602</v>
      </c>
      <c r="X37" s="28">
        <v>379784</v>
      </c>
      <c r="Y37" s="22">
        <v>718316</v>
      </c>
    </row>
    <row r="38" spans="1:25" ht="13.5">
      <c r="A38" s="7" t="s">
        <v>190</v>
      </c>
      <c r="B38" s="28">
        <v>41003</v>
      </c>
      <c r="C38" s="28">
        <v>-10344</v>
      </c>
      <c r="D38" s="28">
        <v>24450</v>
      </c>
      <c r="E38" s="22">
        <v>681892</v>
      </c>
      <c r="F38" s="28">
        <v>726422</v>
      </c>
      <c r="G38" s="28">
        <v>388963</v>
      </c>
      <c r="H38" s="28">
        <v>340724</v>
      </c>
      <c r="I38" s="22">
        <v>-25096</v>
      </c>
      <c r="J38" s="28">
        <v>-71577</v>
      </c>
      <c r="K38" s="28">
        <v>43518</v>
      </c>
      <c r="L38" s="28">
        <v>65382</v>
      </c>
      <c r="M38" s="22">
        <v>-321451</v>
      </c>
      <c r="N38" s="28">
        <v>-199022</v>
      </c>
      <c r="O38" s="28">
        <v>-224869</v>
      </c>
      <c r="P38" s="28">
        <v>-188824</v>
      </c>
      <c r="Q38" s="22">
        <v>-118386</v>
      </c>
      <c r="R38" s="28">
        <v>8793</v>
      </c>
      <c r="S38" s="28">
        <v>-4963</v>
      </c>
      <c r="T38" s="28">
        <v>96535</v>
      </c>
      <c r="U38" s="22">
        <v>-26960</v>
      </c>
      <c r="V38" s="28">
        <v>112866</v>
      </c>
      <c r="W38" s="28">
        <v>59602</v>
      </c>
      <c r="X38" s="28">
        <v>82911</v>
      </c>
      <c r="Y38" s="22">
        <v>-296673</v>
      </c>
    </row>
    <row r="39" spans="1:25" ht="13.5">
      <c r="A39" s="7" t="s">
        <v>191</v>
      </c>
      <c r="B39" s="28">
        <v>550132</v>
      </c>
      <c r="C39" s="28">
        <v>573036</v>
      </c>
      <c r="D39" s="28">
        <v>295656</v>
      </c>
      <c r="E39" s="22">
        <v>853665</v>
      </c>
      <c r="F39" s="28">
        <v>863060</v>
      </c>
      <c r="G39" s="28">
        <v>754815</v>
      </c>
      <c r="H39" s="28">
        <v>758559</v>
      </c>
      <c r="I39" s="22">
        <v>60513</v>
      </c>
      <c r="J39" s="28">
        <v>-14044</v>
      </c>
      <c r="K39" s="28">
        <v>251328</v>
      </c>
      <c r="L39" s="28">
        <v>231630</v>
      </c>
      <c r="M39" s="22">
        <v>-111344</v>
      </c>
      <c r="N39" s="28">
        <v>-111972</v>
      </c>
      <c r="O39" s="28">
        <v>212292</v>
      </c>
      <c r="P39" s="28">
        <v>121249</v>
      </c>
      <c r="Q39" s="22">
        <v>85636</v>
      </c>
      <c r="R39" s="28">
        <v>65933</v>
      </c>
      <c r="S39" s="28">
        <v>282885</v>
      </c>
      <c r="T39" s="28">
        <v>336318</v>
      </c>
      <c r="U39" s="22">
        <v>655546</v>
      </c>
      <c r="V39" s="28">
        <v>449999</v>
      </c>
      <c r="W39" s="28">
        <v>523205</v>
      </c>
      <c r="X39" s="28">
        <v>462695</v>
      </c>
      <c r="Y39" s="22">
        <v>421643</v>
      </c>
    </row>
    <row r="40" spans="1:25" ht="13.5">
      <c r="A40" s="7" t="s">
        <v>52</v>
      </c>
      <c r="B40" s="28">
        <v>937125</v>
      </c>
      <c r="C40" s="28">
        <v>979727</v>
      </c>
      <c r="D40" s="28">
        <v>509802</v>
      </c>
      <c r="E40" s="22">
        <v>984131</v>
      </c>
      <c r="F40" s="28">
        <v>772676</v>
      </c>
      <c r="G40" s="28">
        <v>1141832</v>
      </c>
      <c r="H40" s="28">
        <v>1216979</v>
      </c>
      <c r="I40" s="22">
        <v>-798700</v>
      </c>
      <c r="J40" s="28">
        <v>-254170</v>
      </c>
      <c r="K40" s="28">
        <v>342421</v>
      </c>
      <c r="L40" s="28">
        <v>300681</v>
      </c>
      <c r="M40" s="22">
        <v>-240699</v>
      </c>
      <c r="N40" s="28">
        <v>-223978</v>
      </c>
      <c r="O40" s="28">
        <v>242820</v>
      </c>
      <c r="P40" s="28">
        <v>145875</v>
      </c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7" t="s">
        <v>53</v>
      </c>
      <c r="B41" s="28">
        <v>2216</v>
      </c>
      <c r="C41" s="28">
        <v>1358</v>
      </c>
      <c r="D41" s="28">
        <v>339</v>
      </c>
      <c r="E41" s="22">
        <v>6191</v>
      </c>
      <c r="F41" s="28">
        <v>3341</v>
      </c>
      <c r="G41" s="28">
        <v>1779</v>
      </c>
      <c r="H41" s="28">
        <v>440</v>
      </c>
      <c r="I41" s="22">
        <v>431</v>
      </c>
      <c r="J41" s="28">
        <v>-521</v>
      </c>
      <c r="K41" s="28">
        <v>-1185</v>
      </c>
      <c r="L41" s="28">
        <v>-3377</v>
      </c>
      <c r="M41" s="22">
        <v>3364</v>
      </c>
      <c r="N41" s="28">
        <v>-1009</v>
      </c>
      <c r="O41" s="28">
        <v>-403</v>
      </c>
      <c r="P41" s="28">
        <v>-112</v>
      </c>
      <c r="Q41" s="22">
        <v>-1186</v>
      </c>
      <c r="R41" s="28">
        <v>-1432</v>
      </c>
      <c r="S41" s="28">
        <v>-1117</v>
      </c>
      <c r="T41" s="28">
        <v>-781</v>
      </c>
      <c r="U41" s="22">
        <v>-4494</v>
      </c>
      <c r="V41" s="28">
        <v>-4483</v>
      </c>
      <c r="W41" s="28">
        <v>-3673</v>
      </c>
      <c r="X41" s="28">
        <v>-1556</v>
      </c>
      <c r="Y41" s="22">
        <v>-1031</v>
      </c>
    </row>
    <row r="42" spans="1:25" ht="14.25" thickBot="1">
      <c r="A42" s="7" t="s">
        <v>192</v>
      </c>
      <c r="B42" s="28">
        <v>934908</v>
      </c>
      <c r="C42" s="28">
        <v>978369</v>
      </c>
      <c r="D42" s="28">
        <v>509462</v>
      </c>
      <c r="E42" s="22">
        <v>977940</v>
      </c>
      <c r="F42" s="28">
        <v>769335</v>
      </c>
      <c r="G42" s="28">
        <v>1140052</v>
      </c>
      <c r="H42" s="28">
        <v>1216539</v>
      </c>
      <c r="I42" s="22">
        <v>-799131</v>
      </c>
      <c r="J42" s="28">
        <v>-253649</v>
      </c>
      <c r="K42" s="28">
        <v>343607</v>
      </c>
      <c r="L42" s="28">
        <v>304059</v>
      </c>
      <c r="M42" s="22">
        <v>-244063</v>
      </c>
      <c r="N42" s="28">
        <v>-222968</v>
      </c>
      <c r="O42" s="28">
        <v>243224</v>
      </c>
      <c r="P42" s="28">
        <v>145988</v>
      </c>
      <c r="Q42" s="22">
        <v>40097</v>
      </c>
      <c r="R42" s="28">
        <v>108449</v>
      </c>
      <c r="S42" s="28">
        <v>366581</v>
      </c>
      <c r="T42" s="28">
        <v>427395</v>
      </c>
      <c r="U42" s="22">
        <v>669349</v>
      </c>
      <c r="V42" s="28">
        <v>523492</v>
      </c>
      <c r="W42" s="28">
        <v>712981</v>
      </c>
      <c r="X42" s="28">
        <v>600527</v>
      </c>
      <c r="Y42" s="22">
        <v>443797</v>
      </c>
    </row>
    <row r="43" spans="1:25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5" ht="13.5">
      <c r="A45" s="20" t="s">
        <v>150</v>
      </c>
    </row>
    <row r="46" ht="13.5">
      <c r="A46" s="20" t="s">
        <v>151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146</v>
      </c>
      <c r="B2" s="14">
        <v>4319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147</v>
      </c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55</v>
      </c>
      <c r="B4" s="15" t="str">
        <f>HYPERLINK("http://www.kabupro.jp/mark/20131111/S1000DD0.htm","四半期報告書")</f>
        <v>四半期報告書</v>
      </c>
      <c r="C4" s="15" t="str">
        <f>HYPERLINK("http://www.kabupro.jp/mark/20130627/S000DP1S.htm","有価証券報告書")</f>
        <v>有価証券報告書</v>
      </c>
      <c r="D4" s="15" t="str">
        <f>HYPERLINK("http://www.kabupro.jp/mark/20131111/S1000DD0.htm","四半期報告書")</f>
        <v>四半期報告書</v>
      </c>
      <c r="E4" s="15" t="str">
        <f>HYPERLINK("http://www.kabupro.jp/mark/20130627/S000DP1S.htm","有価証券報告書")</f>
        <v>有価証券報告書</v>
      </c>
      <c r="F4" s="15" t="str">
        <f>HYPERLINK("http://www.kabupro.jp/mark/20121112/S000C82U.htm","四半期報告書")</f>
        <v>四半期報告書</v>
      </c>
      <c r="G4" s="15" t="str">
        <f>HYPERLINK("http://www.kabupro.jp/mark/20120622/S000B3V7.htm","有価証券報告書")</f>
        <v>有価証券報告書</v>
      </c>
      <c r="H4" s="15" t="str">
        <f>HYPERLINK("http://www.kabupro.jp/mark/20110214/S0007T1C.htm","四半期報告書")</f>
        <v>四半期報告書</v>
      </c>
      <c r="I4" s="15" t="str">
        <f>HYPERLINK("http://www.kabupro.jp/mark/20111114/S0009NHR.htm","四半期報告書")</f>
        <v>四半期報告書</v>
      </c>
      <c r="J4" s="15" t="str">
        <f>HYPERLINK("http://www.kabupro.jp/mark/20100813/S0006K9X.htm","四半期報告書")</f>
        <v>四半期報告書</v>
      </c>
      <c r="K4" s="15" t="str">
        <f>HYPERLINK("http://www.kabupro.jp/mark/20110623/S0008K7B.htm","有価証券報告書")</f>
        <v>有価証券報告書</v>
      </c>
      <c r="L4" s="15" t="str">
        <f>HYPERLINK("http://www.kabupro.jp/mark/20110214/S0007T1C.htm","四半期報告書")</f>
        <v>四半期報告書</v>
      </c>
      <c r="M4" s="15" t="str">
        <f>HYPERLINK("http://www.kabupro.jp/mark/20101112/S00073AR.htm","四半期報告書")</f>
        <v>四半期報告書</v>
      </c>
      <c r="N4" s="15" t="str">
        <f>HYPERLINK("http://www.kabupro.jp/mark/20100813/S0006K9X.htm","四半期報告書")</f>
        <v>四半期報告書</v>
      </c>
      <c r="O4" s="15" t="str">
        <f>HYPERLINK("http://www.kabupro.jp/mark/20100623/S0005ZNK.htm","有価証券報告書")</f>
        <v>有価証券報告書</v>
      </c>
      <c r="P4" s="15" t="str">
        <f>HYPERLINK("http://www.kabupro.jp/mark/20100212/S000568I.htm","四半期報告書")</f>
        <v>四半期報告書</v>
      </c>
      <c r="Q4" s="15" t="str">
        <f>HYPERLINK("http://www.kabupro.jp/mark/20091113/S0004KHK.htm","四半期報告書")</f>
        <v>四半期報告書</v>
      </c>
      <c r="R4" s="15" t="str">
        <f>HYPERLINK("http://www.kabupro.jp/mark/20090812/S0003W7G.htm","四半期報告書")</f>
        <v>四半期報告書</v>
      </c>
      <c r="S4" s="15" t="str">
        <f>HYPERLINK("http://www.kabupro.jp/mark/20090622/S0003A0F.htm","有価証券報告書")</f>
        <v>有価証券報告書</v>
      </c>
    </row>
    <row r="5" spans="1:19" ht="14.25" thickBot="1">
      <c r="A5" s="11" t="s">
        <v>56</v>
      </c>
      <c r="B5" s="1" t="s">
        <v>197</v>
      </c>
      <c r="C5" s="1" t="s">
        <v>62</v>
      </c>
      <c r="D5" s="1" t="s">
        <v>197</v>
      </c>
      <c r="E5" s="1" t="s">
        <v>62</v>
      </c>
      <c r="F5" s="1" t="s">
        <v>203</v>
      </c>
      <c r="G5" s="1" t="s">
        <v>66</v>
      </c>
      <c r="H5" s="1" t="s">
        <v>213</v>
      </c>
      <c r="I5" s="1" t="s">
        <v>209</v>
      </c>
      <c r="J5" s="1" t="s">
        <v>217</v>
      </c>
      <c r="K5" s="1" t="s">
        <v>68</v>
      </c>
      <c r="L5" s="1" t="s">
        <v>213</v>
      </c>
      <c r="M5" s="1" t="s">
        <v>215</v>
      </c>
      <c r="N5" s="1" t="s">
        <v>217</v>
      </c>
      <c r="O5" s="1" t="s">
        <v>70</v>
      </c>
      <c r="P5" s="1" t="s">
        <v>219</v>
      </c>
      <c r="Q5" s="1" t="s">
        <v>221</v>
      </c>
      <c r="R5" s="1" t="s">
        <v>223</v>
      </c>
      <c r="S5" s="1" t="s">
        <v>72</v>
      </c>
    </row>
    <row r="6" spans="1:19" ht="15" thickBot="1" thickTop="1">
      <c r="A6" s="10" t="s">
        <v>57</v>
      </c>
      <c r="B6" s="18" t="s">
        <v>47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58</v>
      </c>
      <c r="B7" s="14" t="s">
        <v>3</v>
      </c>
      <c r="C7" s="16" t="s">
        <v>63</v>
      </c>
      <c r="D7" s="14" t="s">
        <v>3</v>
      </c>
      <c r="E7" s="16" t="s">
        <v>63</v>
      </c>
      <c r="F7" s="14" t="s">
        <v>3</v>
      </c>
      <c r="G7" s="16" t="s">
        <v>63</v>
      </c>
      <c r="H7" s="14" t="s">
        <v>3</v>
      </c>
      <c r="I7" s="14" t="s">
        <v>3</v>
      </c>
      <c r="J7" s="14" t="s">
        <v>3</v>
      </c>
      <c r="K7" s="16" t="s">
        <v>63</v>
      </c>
      <c r="L7" s="14" t="s">
        <v>3</v>
      </c>
      <c r="M7" s="14" t="s">
        <v>3</v>
      </c>
      <c r="N7" s="14" t="s">
        <v>3</v>
      </c>
      <c r="O7" s="16" t="s">
        <v>63</v>
      </c>
      <c r="P7" s="14" t="s">
        <v>3</v>
      </c>
      <c r="Q7" s="14" t="s">
        <v>3</v>
      </c>
      <c r="R7" s="14" t="s">
        <v>3</v>
      </c>
      <c r="S7" s="16" t="s">
        <v>63</v>
      </c>
    </row>
    <row r="8" spans="1:19" ht="13.5">
      <c r="A8" s="13" t="s">
        <v>59</v>
      </c>
      <c r="B8" s="1" t="s">
        <v>4</v>
      </c>
      <c r="C8" s="17" t="s">
        <v>152</v>
      </c>
      <c r="D8" s="1" t="s">
        <v>152</v>
      </c>
      <c r="E8" s="17" t="s">
        <v>153</v>
      </c>
      <c r="F8" s="1" t="s">
        <v>153</v>
      </c>
      <c r="G8" s="17" t="s">
        <v>154</v>
      </c>
      <c r="H8" s="1" t="s">
        <v>154</v>
      </c>
      <c r="I8" s="1" t="s">
        <v>154</v>
      </c>
      <c r="J8" s="1" t="s">
        <v>154</v>
      </c>
      <c r="K8" s="17" t="s">
        <v>155</v>
      </c>
      <c r="L8" s="1" t="s">
        <v>155</v>
      </c>
      <c r="M8" s="1" t="s">
        <v>155</v>
      </c>
      <c r="N8" s="1" t="s">
        <v>155</v>
      </c>
      <c r="O8" s="17" t="s">
        <v>156</v>
      </c>
      <c r="P8" s="1" t="s">
        <v>156</v>
      </c>
      <c r="Q8" s="1" t="s">
        <v>156</v>
      </c>
      <c r="R8" s="1" t="s">
        <v>156</v>
      </c>
      <c r="S8" s="17" t="s">
        <v>157</v>
      </c>
    </row>
    <row r="9" spans="1:19" ht="13.5">
      <c r="A9" s="13" t="s">
        <v>60</v>
      </c>
      <c r="B9" s="1" t="s">
        <v>198</v>
      </c>
      <c r="C9" s="17" t="s">
        <v>64</v>
      </c>
      <c r="D9" s="1" t="s">
        <v>204</v>
      </c>
      <c r="E9" s="17" t="s">
        <v>65</v>
      </c>
      <c r="F9" s="1" t="s">
        <v>210</v>
      </c>
      <c r="G9" s="17" t="s">
        <v>67</v>
      </c>
      <c r="H9" s="1" t="s">
        <v>214</v>
      </c>
      <c r="I9" s="1" t="s">
        <v>216</v>
      </c>
      <c r="J9" s="1" t="s">
        <v>218</v>
      </c>
      <c r="K9" s="17" t="s">
        <v>69</v>
      </c>
      <c r="L9" s="1" t="s">
        <v>220</v>
      </c>
      <c r="M9" s="1" t="s">
        <v>222</v>
      </c>
      <c r="N9" s="1" t="s">
        <v>224</v>
      </c>
      <c r="O9" s="17" t="s">
        <v>71</v>
      </c>
      <c r="P9" s="1" t="s">
        <v>226</v>
      </c>
      <c r="Q9" s="1" t="s">
        <v>228</v>
      </c>
      <c r="R9" s="1" t="s">
        <v>230</v>
      </c>
      <c r="S9" s="17" t="s">
        <v>73</v>
      </c>
    </row>
    <row r="10" spans="1:19" ht="14.25" thickBot="1">
      <c r="A10" s="13" t="s">
        <v>61</v>
      </c>
      <c r="B10" s="1" t="s">
        <v>75</v>
      </c>
      <c r="C10" s="17" t="s">
        <v>75</v>
      </c>
      <c r="D10" s="1" t="s">
        <v>75</v>
      </c>
      <c r="E10" s="17" t="s">
        <v>75</v>
      </c>
      <c r="F10" s="1" t="s">
        <v>75</v>
      </c>
      <c r="G10" s="17" t="s">
        <v>75</v>
      </c>
      <c r="H10" s="1" t="s">
        <v>75</v>
      </c>
      <c r="I10" s="1" t="s">
        <v>75</v>
      </c>
      <c r="J10" s="1" t="s">
        <v>75</v>
      </c>
      <c r="K10" s="17" t="s">
        <v>75</v>
      </c>
      <c r="L10" s="1" t="s">
        <v>75</v>
      </c>
      <c r="M10" s="1" t="s">
        <v>75</v>
      </c>
      <c r="N10" s="1" t="s">
        <v>75</v>
      </c>
      <c r="O10" s="17" t="s">
        <v>75</v>
      </c>
      <c r="P10" s="1" t="s">
        <v>75</v>
      </c>
      <c r="Q10" s="1" t="s">
        <v>75</v>
      </c>
      <c r="R10" s="1" t="s">
        <v>75</v>
      </c>
      <c r="S10" s="17" t="s">
        <v>75</v>
      </c>
    </row>
    <row r="11" spans="1:19" ht="14.25" thickTop="1">
      <c r="A11" s="26" t="s">
        <v>188</v>
      </c>
      <c r="B11" s="27">
        <v>1552764</v>
      </c>
      <c r="C11" s="21">
        <v>1837797</v>
      </c>
      <c r="D11" s="27">
        <v>1896647</v>
      </c>
      <c r="E11" s="21">
        <v>-738187</v>
      </c>
      <c r="F11" s="27">
        <v>593749</v>
      </c>
      <c r="G11" s="21">
        <v>-352043</v>
      </c>
      <c r="H11" s="27">
        <v>-335950</v>
      </c>
      <c r="I11" s="27">
        <v>455113</v>
      </c>
      <c r="J11" s="27">
        <v>267125</v>
      </c>
      <c r="K11" s="21">
        <v>124547</v>
      </c>
      <c r="L11" s="27">
        <v>172950</v>
      </c>
      <c r="M11" s="27">
        <v>648349</v>
      </c>
      <c r="N11" s="27">
        <v>762931</v>
      </c>
      <c r="O11" s="21">
        <v>1320401</v>
      </c>
      <c r="P11" s="27">
        <v>969007</v>
      </c>
      <c r="Q11" s="27">
        <v>1232513</v>
      </c>
      <c r="R11" s="27">
        <v>1061666</v>
      </c>
      <c r="S11" s="21">
        <v>864409</v>
      </c>
    </row>
    <row r="12" spans="1:19" ht="13.5">
      <c r="A12" s="6" t="s">
        <v>5</v>
      </c>
      <c r="B12" s="28">
        <v>168711</v>
      </c>
      <c r="C12" s="22">
        <v>417362</v>
      </c>
      <c r="D12" s="28">
        <v>207397</v>
      </c>
      <c r="E12" s="22">
        <v>516138</v>
      </c>
      <c r="F12" s="28">
        <v>260080</v>
      </c>
      <c r="G12" s="22">
        <v>590543</v>
      </c>
      <c r="H12" s="28">
        <v>428514</v>
      </c>
      <c r="I12" s="28">
        <v>274046</v>
      </c>
      <c r="J12" s="28">
        <v>128365</v>
      </c>
      <c r="K12" s="22">
        <v>357215</v>
      </c>
      <c r="L12" s="28">
        <v>250048</v>
      </c>
      <c r="M12" s="28">
        <v>151228</v>
      </c>
      <c r="N12" s="28">
        <v>69298</v>
      </c>
      <c r="O12" s="22">
        <v>272897</v>
      </c>
      <c r="P12" s="28">
        <v>194774</v>
      </c>
      <c r="Q12" s="28">
        <v>123092</v>
      </c>
      <c r="R12" s="28">
        <v>60251</v>
      </c>
      <c r="S12" s="22">
        <v>286887</v>
      </c>
    </row>
    <row r="13" spans="1:19" ht="13.5">
      <c r="A13" s="6" t="s">
        <v>6</v>
      </c>
      <c r="B13" s="28"/>
      <c r="C13" s="22">
        <v>54830</v>
      </c>
      <c r="D13" s="28">
        <v>54830</v>
      </c>
      <c r="E13" s="22">
        <v>131593</v>
      </c>
      <c r="F13" s="28">
        <v>65796</v>
      </c>
      <c r="G13" s="22">
        <v>131593</v>
      </c>
      <c r="H13" s="28">
        <v>98695</v>
      </c>
      <c r="I13" s="28">
        <v>65796</v>
      </c>
      <c r="J13" s="28">
        <v>32898</v>
      </c>
      <c r="K13" s="22">
        <v>76763</v>
      </c>
      <c r="L13" s="28">
        <v>43281</v>
      </c>
      <c r="M13" s="28">
        <v>10887</v>
      </c>
      <c r="N13" s="28"/>
      <c r="O13" s="22"/>
      <c r="P13" s="28"/>
      <c r="Q13" s="28"/>
      <c r="R13" s="28"/>
      <c r="S13" s="22"/>
    </row>
    <row r="14" spans="1:19" ht="13.5">
      <c r="A14" s="6" t="s">
        <v>186</v>
      </c>
      <c r="B14" s="28"/>
      <c r="C14" s="22">
        <v>10177</v>
      </c>
      <c r="D14" s="28">
        <v>12921</v>
      </c>
      <c r="E14" s="22"/>
      <c r="F14" s="28"/>
      <c r="G14" s="22"/>
      <c r="H14" s="28"/>
      <c r="I14" s="28"/>
      <c r="J14" s="28"/>
      <c r="K14" s="22"/>
      <c r="L14" s="28"/>
      <c r="M14" s="28"/>
      <c r="N14" s="28"/>
      <c r="O14" s="22"/>
      <c r="P14" s="28"/>
      <c r="Q14" s="28"/>
      <c r="R14" s="28"/>
      <c r="S14" s="22"/>
    </row>
    <row r="15" spans="1:19" ht="13.5">
      <c r="A15" s="6" t="s">
        <v>181</v>
      </c>
      <c r="B15" s="28"/>
      <c r="C15" s="22">
        <v>-1750000</v>
      </c>
      <c r="D15" s="28">
        <v>-1750000</v>
      </c>
      <c r="E15" s="22"/>
      <c r="F15" s="28"/>
      <c r="G15" s="22"/>
      <c r="H15" s="28"/>
      <c r="I15" s="28"/>
      <c r="J15" s="28"/>
      <c r="K15" s="22"/>
      <c r="L15" s="28"/>
      <c r="M15" s="28"/>
      <c r="N15" s="28"/>
      <c r="O15" s="22"/>
      <c r="P15" s="28"/>
      <c r="Q15" s="28"/>
      <c r="R15" s="28"/>
      <c r="S15" s="22"/>
    </row>
    <row r="16" spans="1:19" ht="13.5">
      <c r="A16" s="6" t="s">
        <v>7</v>
      </c>
      <c r="B16" s="28">
        <v>-1850</v>
      </c>
      <c r="C16" s="22">
        <v>-1858</v>
      </c>
      <c r="D16" s="28">
        <v>639</v>
      </c>
      <c r="E16" s="22">
        <v>-3086</v>
      </c>
      <c r="F16" s="28">
        <v>-1166</v>
      </c>
      <c r="G16" s="22">
        <v>-122</v>
      </c>
      <c r="H16" s="28">
        <v>-1145</v>
      </c>
      <c r="I16" s="28">
        <v>-670</v>
      </c>
      <c r="J16" s="28">
        <v>-548</v>
      </c>
      <c r="K16" s="22">
        <v>1330</v>
      </c>
      <c r="L16" s="28">
        <v>1930</v>
      </c>
      <c r="M16" s="28">
        <v>2430</v>
      </c>
      <c r="N16" s="28">
        <v>161</v>
      </c>
      <c r="O16" s="22">
        <v>22438</v>
      </c>
      <c r="P16" s="28">
        <v>22382</v>
      </c>
      <c r="Q16" s="28">
        <v>22522</v>
      </c>
      <c r="R16" s="28">
        <v>20823</v>
      </c>
      <c r="S16" s="22">
        <v>18951</v>
      </c>
    </row>
    <row r="17" spans="1:19" ht="13.5">
      <c r="A17" s="6" t="s">
        <v>8</v>
      </c>
      <c r="B17" s="28">
        <v>2998</v>
      </c>
      <c r="C17" s="22">
        <v>-12201</v>
      </c>
      <c r="D17" s="28">
        <v>482</v>
      </c>
      <c r="E17" s="22">
        <v>12593</v>
      </c>
      <c r="F17" s="28">
        <v>16754</v>
      </c>
      <c r="G17" s="22">
        <v>-20510</v>
      </c>
      <c r="H17" s="28">
        <v>-60406</v>
      </c>
      <c r="I17" s="28">
        <v>-12637</v>
      </c>
      <c r="J17" s="28">
        <v>-56663</v>
      </c>
      <c r="K17" s="22">
        <v>20411</v>
      </c>
      <c r="L17" s="28">
        <v>-35315</v>
      </c>
      <c r="M17" s="28">
        <v>-4690</v>
      </c>
      <c r="N17" s="28">
        <v>-42204</v>
      </c>
      <c r="O17" s="22">
        <v>1659</v>
      </c>
      <c r="P17" s="28">
        <v>-34545</v>
      </c>
      <c r="Q17" s="28">
        <v>-78</v>
      </c>
      <c r="R17" s="28">
        <v>-39452</v>
      </c>
      <c r="S17" s="22">
        <v>-760</v>
      </c>
    </row>
    <row r="18" spans="1:19" ht="13.5">
      <c r="A18" s="6" t="s">
        <v>9</v>
      </c>
      <c r="B18" s="28">
        <v>-144417</v>
      </c>
      <c r="C18" s="22">
        <v>12904</v>
      </c>
      <c r="D18" s="28">
        <v>-94555</v>
      </c>
      <c r="E18" s="22">
        <v>25293</v>
      </c>
      <c r="F18" s="28">
        <v>-105424</v>
      </c>
      <c r="G18" s="22">
        <v>-40684</v>
      </c>
      <c r="H18" s="28">
        <v>-72456</v>
      </c>
      <c r="I18" s="28">
        <v>-128671</v>
      </c>
      <c r="J18" s="28">
        <v>-68695</v>
      </c>
      <c r="K18" s="22">
        <v>139</v>
      </c>
      <c r="L18" s="28">
        <v>-59174</v>
      </c>
      <c r="M18" s="28">
        <v>-154501</v>
      </c>
      <c r="N18" s="28">
        <v>-77864</v>
      </c>
      <c r="O18" s="22">
        <v>49531</v>
      </c>
      <c r="P18" s="28">
        <v>-50570</v>
      </c>
      <c r="Q18" s="28">
        <v>-143622</v>
      </c>
      <c r="R18" s="28">
        <v>-94101</v>
      </c>
      <c r="S18" s="22">
        <v>17103</v>
      </c>
    </row>
    <row r="19" spans="1:19" ht="13.5">
      <c r="A19" s="6" t="s">
        <v>10</v>
      </c>
      <c r="B19" s="28">
        <v>-35509</v>
      </c>
      <c r="C19" s="22">
        <v>13203</v>
      </c>
      <c r="D19" s="28">
        <v>-18942</v>
      </c>
      <c r="E19" s="22">
        <v>9145</v>
      </c>
      <c r="F19" s="28">
        <v>-25069</v>
      </c>
      <c r="G19" s="22">
        <v>-61523</v>
      </c>
      <c r="H19" s="28">
        <v>-59087</v>
      </c>
      <c r="I19" s="28">
        <v>-58298</v>
      </c>
      <c r="J19" s="28">
        <v>-33139</v>
      </c>
      <c r="K19" s="22">
        <v>51740</v>
      </c>
      <c r="L19" s="28">
        <v>37937</v>
      </c>
      <c r="M19" s="28">
        <v>41249</v>
      </c>
      <c r="N19" s="28">
        <v>-13563</v>
      </c>
      <c r="O19" s="22">
        <v>-5180</v>
      </c>
      <c r="P19" s="28">
        <v>-32111</v>
      </c>
      <c r="Q19" s="28">
        <v>-44250</v>
      </c>
      <c r="R19" s="28">
        <v>-26630</v>
      </c>
      <c r="S19" s="22">
        <v>128661</v>
      </c>
    </row>
    <row r="20" spans="1:19" ht="13.5">
      <c r="A20" s="6" t="s">
        <v>11</v>
      </c>
      <c r="B20" s="28">
        <v>-1540</v>
      </c>
      <c r="C20" s="22">
        <v>-1887</v>
      </c>
      <c r="D20" s="28">
        <v>-792</v>
      </c>
      <c r="E20" s="22">
        <v>-11762</v>
      </c>
      <c r="F20" s="28">
        <v>-838</v>
      </c>
      <c r="G20" s="22">
        <v>-16423</v>
      </c>
      <c r="H20" s="28">
        <v>-2621</v>
      </c>
      <c r="I20" s="28">
        <v>-1694</v>
      </c>
      <c r="J20" s="28">
        <v>-460</v>
      </c>
      <c r="K20" s="22">
        <v>-21602</v>
      </c>
      <c r="L20" s="28">
        <v>-16972</v>
      </c>
      <c r="M20" s="28">
        <v>-10141</v>
      </c>
      <c r="N20" s="28">
        <v>-559</v>
      </c>
      <c r="O20" s="22">
        <v>-34108</v>
      </c>
      <c r="P20" s="28">
        <v>-33710</v>
      </c>
      <c r="Q20" s="28">
        <v>-26790</v>
      </c>
      <c r="R20" s="28">
        <v>-6081</v>
      </c>
      <c r="S20" s="22">
        <v>-328565</v>
      </c>
    </row>
    <row r="21" spans="1:19" ht="13.5">
      <c r="A21" s="6" t="s">
        <v>178</v>
      </c>
      <c r="B21" s="28">
        <v>11857</v>
      </c>
      <c r="C21" s="22">
        <v>37803</v>
      </c>
      <c r="D21" s="28">
        <v>20879</v>
      </c>
      <c r="E21" s="22">
        <v>46282</v>
      </c>
      <c r="F21" s="28">
        <v>23231</v>
      </c>
      <c r="G21" s="22">
        <v>33347</v>
      </c>
      <c r="H21" s="28">
        <v>25832</v>
      </c>
      <c r="I21" s="28">
        <v>17864</v>
      </c>
      <c r="J21" s="28">
        <v>8663</v>
      </c>
      <c r="K21" s="22">
        <v>33975</v>
      </c>
      <c r="L21" s="28">
        <v>25554</v>
      </c>
      <c r="M21" s="28">
        <v>17133</v>
      </c>
      <c r="N21" s="28">
        <v>7761</v>
      </c>
      <c r="O21" s="22">
        <v>27152</v>
      </c>
      <c r="P21" s="28">
        <v>25425</v>
      </c>
      <c r="Q21" s="28">
        <v>10069</v>
      </c>
      <c r="R21" s="28">
        <v>1751</v>
      </c>
      <c r="S21" s="22">
        <v>9684</v>
      </c>
    </row>
    <row r="22" spans="1:19" ht="13.5">
      <c r="A22" s="6" t="s">
        <v>12</v>
      </c>
      <c r="B22" s="28">
        <v>-88537</v>
      </c>
      <c r="C22" s="22">
        <v>-277963</v>
      </c>
      <c r="D22" s="28">
        <v>14677</v>
      </c>
      <c r="E22" s="22">
        <v>-70898</v>
      </c>
      <c r="F22" s="28">
        <v>2693</v>
      </c>
      <c r="G22" s="22">
        <v>174988</v>
      </c>
      <c r="H22" s="28">
        <v>201578</v>
      </c>
      <c r="I22" s="28">
        <v>1877</v>
      </c>
      <c r="J22" s="28">
        <v>-24958</v>
      </c>
      <c r="K22" s="22">
        <v>178152</v>
      </c>
      <c r="L22" s="28">
        <v>220233</v>
      </c>
      <c r="M22" s="28">
        <v>191515</v>
      </c>
      <c r="N22" s="28">
        <v>133432</v>
      </c>
      <c r="O22" s="22">
        <v>-67201</v>
      </c>
      <c r="P22" s="28">
        <v>-38006</v>
      </c>
      <c r="Q22" s="28"/>
      <c r="R22" s="28">
        <v>-83596</v>
      </c>
      <c r="S22" s="22">
        <v>156840</v>
      </c>
    </row>
    <row r="23" spans="1:19" ht="13.5">
      <c r="A23" s="6" t="s">
        <v>13</v>
      </c>
      <c r="B23" s="28">
        <v>13138</v>
      </c>
      <c r="C23" s="22">
        <v>17140</v>
      </c>
      <c r="D23" s="28">
        <v>6676</v>
      </c>
      <c r="E23" s="22"/>
      <c r="F23" s="28"/>
      <c r="G23" s="22"/>
      <c r="H23" s="28"/>
      <c r="I23" s="28"/>
      <c r="J23" s="28"/>
      <c r="K23" s="22"/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14</v>
      </c>
      <c r="B24" s="28">
        <v>-593730</v>
      </c>
      <c r="C24" s="22">
        <v>-416323</v>
      </c>
      <c r="D24" s="28">
        <v>-1220615</v>
      </c>
      <c r="E24" s="22">
        <v>-194959</v>
      </c>
      <c r="F24" s="28">
        <v>-1141504</v>
      </c>
      <c r="G24" s="22">
        <v>387206</v>
      </c>
      <c r="H24" s="28">
        <v>12344</v>
      </c>
      <c r="I24" s="28">
        <v>-904849</v>
      </c>
      <c r="J24" s="28">
        <v>64615</v>
      </c>
      <c r="K24" s="22">
        <v>1092</v>
      </c>
      <c r="L24" s="28">
        <v>-382868</v>
      </c>
      <c r="M24" s="28">
        <v>-1046477</v>
      </c>
      <c r="N24" s="28">
        <v>-30612</v>
      </c>
      <c r="O24" s="22">
        <v>-210103</v>
      </c>
      <c r="P24" s="28">
        <v>-222771</v>
      </c>
      <c r="Q24" s="28">
        <v>-1092394</v>
      </c>
      <c r="R24" s="28">
        <v>85427</v>
      </c>
      <c r="S24" s="22">
        <v>65226</v>
      </c>
    </row>
    <row r="25" spans="1:19" ht="13.5">
      <c r="A25" s="6" t="s">
        <v>15</v>
      </c>
      <c r="B25" s="28">
        <v>175431</v>
      </c>
      <c r="C25" s="22">
        <v>-21765</v>
      </c>
      <c r="D25" s="28">
        <v>100545</v>
      </c>
      <c r="E25" s="22">
        <v>-55105</v>
      </c>
      <c r="F25" s="28">
        <v>98806</v>
      </c>
      <c r="G25" s="22">
        <v>-37018</v>
      </c>
      <c r="H25" s="28">
        <v>24194</v>
      </c>
      <c r="I25" s="28">
        <v>135489</v>
      </c>
      <c r="J25" s="28">
        <v>145263</v>
      </c>
      <c r="K25" s="22">
        <v>109430</v>
      </c>
      <c r="L25" s="28">
        <v>87209</v>
      </c>
      <c r="M25" s="28">
        <v>178041</v>
      </c>
      <c r="N25" s="28">
        <v>12971</v>
      </c>
      <c r="O25" s="22">
        <v>-104984</v>
      </c>
      <c r="P25" s="28">
        <v>-96020</v>
      </c>
      <c r="Q25" s="28">
        <v>21433</v>
      </c>
      <c r="R25" s="28">
        <v>56364</v>
      </c>
      <c r="S25" s="22">
        <v>372714</v>
      </c>
    </row>
    <row r="26" spans="1:19" ht="13.5">
      <c r="A26" s="6" t="s">
        <v>16</v>
      </c>
      <c r="B26" s="28">
        <v>-137111</v>
      </c>
      <c r="C26" s="22">
        <v>57049</v>
      </c>
      <c r="D26" s="28">
        <v>-15857</v>
      </c>
      <c r="E26" s="22">
        <v>-71679</v>
      </c>
      <c r="F26" s="28">
        <v>-84950</v>
      </c>
      <c r="G26" s="22">
        <v>-81529</v>
      </c>
      <c r="H26" s="28">
        <v>-156108</v>
      </c>
      <c r="I26" s="28">
        <v>-114223</v>
      </c>
      <c r="J26" s="28">
        <v>-38551</v>
      </c>
      <c r="K26" s="22">
        <v>80079</v>
      </c>
      <c r="L26" s="28">
        <v>-38799</v>
      </c>
      <c r="M26" s="28">
        <v>-29011</v>
      </c>
      <c r="N26" s="28">
        <v>25088</v>
      </c>
      <c r="O26" s="22">
        <v>5353</v>
      </c>
      <c r="P26" s="28">
        <v>-4447</v>
      </c>
      <c r="Q26" s="28">
        <v>-70193</v>
      </c>
      <c r="R26" s="28">
        <v>-38583</v>
      </c>
      <c r="S26" s="22">
        <v>-159499</v>
      </c>
    </row>
    <row r="27" spans="1:19" ht="13.5">
      <c r="A27" s="6" t="s">
        <v>17</v>
      </c>
      <c r="B27" s="28">
        <v>-319860</v>
      </c>
      <c r="C27" s="22">
        <v>-583018</v>
      </c>
      <c r="D27" s="28">
        <v>-484396</v>
      </c>
      <c r="E27" s="22">
        <v>-868967</v>
      </c>
      <c r="F27" s="28">
        <v>-670051</v>
      </c>
      <c r="G27" s="22">
        <v>-1115565</v>
      </c>
      <c r="H27" s="28">
        <v>-164571</v>
      </c>
      <c r="I27" s="28">
        <v>-287865</v>
      </c>
      <c r="J27" s="28">
        <v>-1585047</v>
      </c>
      <c r="K27" s="22">
        <v>45421</v>
      </c>
      <c r="L27" s="28">
        <v>784759</v>
      </c>
      <c r="M27" s="28">
        <v>747011</v>
      </c>
      <c r="N27" s="28">
        <v>-1170129</v>
      </c>
      <c r="O27" s="22">
        <v>485985</v>
      </c>
      <c r="P27" s="28">
        <v>1005283</v>
      </c>
      <c r="Q27" s="28">
        <v>591845</v>
      </c>
      <c r="R27" s="28">
        <v>-1663429</v>
      </c>
      <c r="S27" s="22">
        <v>-104404</v>
      </c>
    </row>
    <row r="28" spans="1:19" ht="13.5">
      <c r="A28" s="6" t="s">
        <v>18</v>
      </c>
      <c r="B28" s="28">
        <v>236875</v>
      </c>
      <c r="C28" s="22">
        <v>2523504</v>
      </c>
      <c r="D28" s="28">
        <v>1623261</v>
      </c>
      <c r="E28" s="22">
        <v>1280578</v>
      </c>
      <c r="F28" s="28">
        <v>903051</v>
      </c>
      <c r="G28" s="22">
        <v>198866</v>
      </c>
      <c r="H28" s="28">
        <v>106234</v>
      </c>
      <c r="I28" s="28">
        <v>465717</v>
      </c>
      <c r="J28" s="28">
        <v>453104</v>
      </c>
      <c r="K28" s="22">
        <v>-417004</v>
      </c>
      <c r="L28" s="28">
        <v>-334201</v>
      </c>
      <c r="M28" s="28">
        <v>357729</v>
      </c>
      <c r="N28" s="28">
        <v>571634</v>
      </c>
      <c r="O28" s="22">
        <v>-4132124</v>
      </c>
      <c r="P28" s="28">
        <v>-4014790</v>
      </c>
      <c r="Q28" s="28">
        <v>-3342872</v>
      </c>
      <c r="R28" s="28"/>
      <c r="S28" s="22"/>
    </row>
    <row r="29" spans="1:19" ht="13.5">
      <c r="A29" s="6" t="s">
        <v>84</v>
      </c>
      <c r="B29" s="28">
        <v>-49663</v>
      </c>
      <c r="C29" s="22">
        <v>-85854</v>
      </c>
      <c r="D29" s="28">
        <v>-98512</v>
      </c>
      <c r="E29" s="22">
        <v>76858</v>
      </c>
      <c r="F29" s="28">
        <v>-126824</v>
      </c>
      <c r="G29" s="22">
        <v>66281</v>
      </c>
      <c r="H29" s="28">
        <v>370333</v>
      </c>
      <c r="I29" s="28">
        <v>87746</v>
      </c>
      <c r="J29" s="28">
        <v>-108845</v>
      </c>
      <c r="K29" s="22">
        <v>-18468</v>
      </c>
      <c r="L29" s="28">
        <v>-15364</v>
      </c>
      <c r="M29" s="28">
        <v>-134545</v>
      </c>
      <c r="N29" s="28">
        <v>-218640</v>
      </c>
      <c r="O29" s="22">
        <v>1275</v>
      </c>
      <c r="P29" s="28">
        <v>-34397</v>
      </c>
      <c r="Q29" s="28">
        <v>-109206</v>
      </c>
      <c r="R29" s="28">
        <v>-241424</v>
      </c>
      <c r="S29" s="22">
        <v>-21269</v>
      </c>
    </row>
    <row r="30" spans="1:19" ht="13.5">
      <c r="A30" s="6" t="s">
        <v>19</v>
      </c>
      <c r="B30" s="28">
        <v>789556</v>
      </c>
      <c r="C30" s="22">
        <v>1596238</v>
      </c>
      <c r="D30" s="28">
        <v>255288</v>
      </c>
      <c r="E30" s="22">
        <v>163868</v>
      </c>
      <c r="F30" s="28">
        <v>-191665</v>
      </c>
      <c r="G30" s="22">
        <v>782898</v>
      </c>
      <c r="H30" s="28">
        <v>952804</v>
      </c>
      <c r="I30" s="28">
        <v>514434</v>
      </c>
      <c r="J30" s="28">
        <v>-297178</v>
      </c>
      <c r="K30" s="22">
        <v>890133</v>
      </c>
      <c r="L30" s="28">
        <v>767966</v>
      </c>
      <c r="M30" s="28">
        <v>972354</v>
      </c>
      <c r="N30" s="28">
        <v>33293</v>
      </c>
      <c r="O30" s="22">
        <v>-2263536</v>
      </c>
      <c r="P30" s="28">
        <v>-2344497</v>
      </c>
      <c r="Q30" s="28">
        <v>-2932376</v>
      </c>
      <c r="R30" s="28">
        <v>-907013</v>
      </c>
      <c r="S30" s="22">
        <v>1606898</v>
      </c>
    </row>
    <row r="31" spans="1:19" ht="13.5">
      <c r="A31" s="6" t="s">
        <v>20</v>
      </c>
      <c r="B31" s="28">
        <v>27953</v>
      </c>
      <c r="C31" s="22">
        <v>33734</v>
      </c>
      <c r="D31" s="28">
        <v>14185</v>
      </c>
      <c r="E31" s="22">
        <v>23454</v>
      </c>
      <c r="F31" s="28">
        <v>18972</v>
      </c>
      <c r="G31" s="22">
        <v>29605</v>
      </c>
      <c r="H31" s="28">
        <v>20976</v>
      </c>
      <c r="I31" s="28">
        <v>14412</v>
      </c>
      <c r="J31" s="28">
        <v>8663</v>
      </c>
      <c r="K31" s="22">
        <v>45900</v>
      </c>
      <c r="L31" s="28">
        <v>37215</v>
      </c>
      <c r="M31" s="28">
        <v>29369</v>
      </c>
      <c r="N31" s="28">
        <v>11803</v>
      </c>
      <c r="O31" s="22">
        <v>112396</v>
      </c>
      <c r="P31" s="28">
        <v>93834</v>
      </c>
      <c r="Q31" s="28">
        <v>71532</v>
      </c>
      <c r="R31" s="28">
        <v>33537</v>
      </c>
      <c r="S31" s="22">
        <v>392059</v>
      </c>
    </row>
    <row r="32" spans="1:19" ht="13.5">
      <c r="A32" s="6" t="s">
        <v>21</v>
      </c>
      <c r="B32" s="28">
        <v>-13143</v>
      </c>
      <c r="C32" s="22">
        <v>-38435</v>
      </c>
      <c r="D32" s="28">
        <v>-21207</v>
      </c>
      <c r="E32" s="22">
        <v>-45556</v>
      </c>
      <c r="F32" s="28">
        <v>-23159</v>
      </c>
      <c r="G32" s="22">
        <v>-32248</v>
      </c>
      <c r="H32" s="28">
        <v>-25754</v>
      </c>
      <c r="I32" s="28">
        <v>-17840</v>
      </c>
      <c r="J32" s="28">
        <v>-8565</v>
      </c>
      <c r="K32" s="22">
        <v>-34037</v>
      </c>
      <c r="L32" s="28">
        <v>-25609</v>
      </c>
      <c r="M32" s="28">
        <v>-17207</v>
      </c>
      <c r="N32" s="28">
        <v>-7782</v>
      </c>
      <c r="O32" s="22">
        <v>-26975</v>
      </c>
      <c r="P32" s="28">
        <v>-25061</v>
      </c>
      <c r="Q32" s="28">
        <v>-9828</v>
      </c>
      <c r="R32" s="28">
        <v>-1483</v>
      </c>
      <c r="S32" s="22">
        <v>-9654</v>
      </c>
    </row>
    <row r="33" spans="1:19" ht="13.5">
      <c r="A33" s="6" t="s">
        <v>22</v>
      </c>
      <c r="B33" s="28"/>
      <c r="C33" s="22">
        <v>1750000</v>
      </c>
      <c r="D33" s="28">
        <v>500000</v>
      </c>
      <c r="E33" s="22"/>
      <c r="F33" s="28"/>
      <c r="G33" s="22"/>
      <c r="H33" s="28"/>
      <c r="I33" s="28"/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23</v>
      </c>
      <c r="B34" s="28">
        <v>2242</v>
      </c>
      <c r="C34" s="22">
        <v>35598</v>
      </c>
      <c r="D34" s="28">
        <v>34688</v>
      </c>
      <c r="E34" s="22">
        <v>559</v>
      </c>
      <c r="F34" s="28">
        <v>514</v>
      </c>
      <c r="G34" s="22">
        <v>136905</v>
      </c>
      <c r="H34" s="28">
        <v>136905</v>
      </c>
      <c r="I34" s="28">
        <v>136480</v>
      </c>
      <c r="J34" s="28"/>
      <c r="K34" s="22">
        <v>13768</v>
      </c>
      <c r="L34" s="28">
        <v>13768</v>
      </c>
      <c r="M34" s="28"/>
      <c r="N34" s="28"/>
      <c r="O34" s="22"/>
      <c r="P34" s="28"/>
      <c r="Q34" s="28"/>
      <c r="R34" s="28"/>
      <c r="S34" s="22"/>
    </row>
    <row r="35" spans="1:19" ht="13.5">
      <c r="A35" s="6" t="s">
        <v>24</v>
      </c>
      <c r="B35" s="28">
        <v>-179535</v>
      </c>
      <c r="C35" s="22">
        <v>-76015</v>
      </c>
      <c r="D35" s="28">
        <v>-40699</v>
      </c>
      <c r="E35" s="22">
        <v>-202248</v>
      </c>
      <c r="F35" s="28">
        <v>-100351</v>
      </c>
      <c r="G35" s="22">
        <v>-158168</v>
      </c>
      <c r="H35" s="28">
        <v>-153607</v>
      </c>
      <c r="I35" s="28">
        <v>-50559</v>
      </c>
      <c r="J35" s="28">
        <v>-49498</v>
      </c>
      <c r="K35" s="22">
        <v>-568182</v>
      </c>
      <c r="L35" s="28">
        <v>-566548</v>
      </c>
      <c r="M35" s="28">
        <v>-253991</v>
      </c>
      <c r="N35" s="28">
        <v>-254362</v>
      </c>
      <c r="O35" s="22">
        <v>-690471</v>
      </c>
      <c r="P35" s="28">
        <v>-686152</v>
      </c>
      <c r="Q35" s="28">
        <v>-353377</v>
      </c>
      <c r="R35" s="28">
        <v>-340676</v>
      </c>
      <c r="S35" s="22">
        <v>-937236</v>
      </c>
    </row>
    <row r="36" spans="1:19" ht="14.25" thickBot="1">
      <c r="A36" s="5" t="s">
        <v>25</v>
      </c>
      <c r="B36" s="29">
        <v>627073</v>
      </c>
      <c r="C36" s="23">
        <v>3301120</v>
      </c>
      <c r="D36" s="29">
        <v>742254</v>
      </c>
      <c r="E36" s="23">
        <v>-59921</v>
      </c>
      <c r="F36" s="29">
        <v>-295689</v>
      </c>
      <c r="G36" s="23">
        <v>758991</v>
      </c>
      <c r="H36" s="29">
        <v>931324</v>
      </c>
      <c r="I36" s="29">
        <v>596927</v>
      </c>
      <c r="J36" s="29">
        <v>-346578</v>
      </c>
      <c r="K36" s="23">
        <v>347583</v>
      </c>
      <c r="L36" s="29">
        <v>226792</v>
      </c>
      <c r="M36" s="29">
        <v>730524</v>
      </c>
      <c r="N36" s="29">
        <v>-217047</v>
      </c>
      <c r="O36" s="23">
        <v>-2868587</v>
      </c>
      <c r="P36" s="29">
        <v>-2961876</v>
      </c>
      <c r="Q36" s="29">
        <v>-3224050</v>
      </c>
      <c r="R36" s="29">
        <v>-1215635</v>
      </c>
      <c r="S36" s="23">
        <v>1052066</v>
      </c>
    </row>
    <row r="37" spans="1:19" ht="14.25" thickTop="1">
      <c r="A37" s="6" t="s">
        <v>26</v>
      </c>
      <c r="B37" s="28">
        <v>100000</v>
      </c>
      <c r="C37" s="22"/>
      <c r="D37" s="28"/>
      <c r="E37" s="22"/>
      <c r="F37" s="28"/>
      <c r="G37" s="22"/>
      <c r="H37" s="28"/>
      <c r="I37" s="28"/>
      <c r="J37" s="28"/>
      <c r="K37" s="22"/>
      <c r="L37" s="28"/>
      <c r="M37" s="28"/>
      <c r="N37" s="28"/>
      <c r="O37" s="22"/>
      <c r="P37" s="28"/>
      <c r="Q37" s="28"/>
      <c r="R37" s="28"/>
      <c r="S37" s="22">
        <v>-200012</v>
      </c>
    </row>
    <row r="38" spans="1:19" ht="13.5">
      <c r="A38" s="6" t="s">
        <v>27</v>
      </c>
      <c r="B38" s="28"/>
      <c r="C38" s="22"/>
      <c r="D38" s="28">
        <v>28229</v>
      </c>
      <c r="E38" s="22"/>
      <c r="F38" s="28"/>
      <c r="G38" s="22"/>
      <c r="H38" s="28">
        <v>63754</v>
      </c>
      <c r="I38" s="28"/>
      <c r="J38" s="28"/>
      <c r="K38" s="22"/>
      <c r="L38" s="28"/>
      <c r="M38" s="28"/>
      <c r="N38" s="28"/>
      <c r="O38" s="22"/>
      <c r="P38" s="28">
        <v>200000</v>
      </c>
      <c r="Q38" s="28">
        <v>200000</v>
      </c>
      <c r="R38" s="28"/>
      <c r="S38" s="22"/>
    </row>
    <row r="39" spans="1:19" ht="13.5">
      <c r="A39" s="6" t="s">
        <v>28</v>
      </c>
      <c r="B39" s="28">
        <v>-50223</v>
      </c>
      <c r="C39" s="22">
        <v>-203838</v>
      </c>
      <c r="D39" s="28">
        <v>-70980</v>
      </c>
      <c r="E39" s="22">
        <v>-173998</v>
      </c>
      <c r="F39" s="28">
        <v>-89235</v>
      </c>
      <c r="G39" s="22">
        <v>-802118</v>
      </c>
      <c r="H39" s="28">
        <v>-741389</v>
      </c>
      <c r="I39" s="28">
        <v>-611352</v>
      </c>
      <c r="J39" s="28">
        <v>-343071</v>
      </c>
      <c r="K39" s="22">
        <v>-985959</v>
      </c>
      <c r="L39" s="28">
        <v>-773777</v>
      </c>
      <c r="M39" s="28">
        <v>-516588</v>
      </c>
      <c r="N39" s="28">
        <v>-55507</v>
      </c>
      <c r="O39" s="22">
        <v>-209437</v>
      </c>
      <c r="P39" s="28">
        <v>-129307</v>
      </c>
      <c r="Q39" s="28">
        <v>-32165</v>
      </c>
      <c r="R39" s="28">
        <v>-5388</v>
      </c>
      <c r="S39" s="22">
        <v>-100781</v>
      </c>
    </row>
    <row r="40" spans="1:19" ht="13.5">
      <c r="A40" s="6" t="s">
        <v>29</v>
      </c>
      <c r="B40" s="28"/>
      <c r="C40" s="22">
        <v>-92757</v>
      </c>
      <c r="D40" s="28">
        <v>-51509</v>
      </c>
      <c r="E40" s="22">
        <v>-45180</v>
      </c>
      <c r="F40" s="28">
        <v>-44972</v>
      </c>
      <c r="G40" s="22">
        <v>-211515</v>
      </c>
      <c r="H40" s="28">
        <v>-194530</v>
      </c>
      <c r="I40" s="28">
        <v>-189312</v>
      </c>
      <c r="J40" s="28">
        <v>-15937</v>
      </c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30</v>
      </c>
      <c r="B41" s="28">
        <v>-53874</v>
      </c>
      <c r="C41" s="22">
        <v>-130936</v>
      </c>
      <c r="D41" s="28">
        <v>-39803</v>
      </c>
      <c r="E41" s="22">
        <v>-59562</v>
      </c>
      <c r="F41" s="28">
        <v>-44478</v>
      </c>
      <c r="G41" s="22">
        <v>-47450</v>
      </c>
      <c r="H41" s="28">
        <v>-38509</v>
      </c>
      <c r="I41" s="28">
        <v>-12838</v>
      </c>
      <c r="J41" s="28">
        <v>-4751</v>
      </c>
      <c r="K41" s="22">
        <v>-39364</v>
      </c>
      <c r="L41" s="28">
        <v>-26357</v>
      </c>
      <c r="M41" s="28">
        <v>-17612</v>
      </c>
      <c r="N41" s="28">
        <v>-16004</v>
      </c>
      <c r="O41" s="22">
        <v>-130610</v>
      </c>
      <c r="P41" s="28">
        <v>-121167</v>
      </c>
      <c r="Q41" s="28">
        <v>-26181</v>
      </c>
      <c r="R41" s="28">
        <v>-26915</v>
      </c>
      <c r="S41" s="22">
        <v>-109462</v>
      </c>
    </row>
    <row r="42" spans="1:19" ht="13.5">
      <c r="A42" s="6" t="s">
        <v>31</v>
      </c>
      <c r="B42" s="28">
        <v>-346</v>
      </c>
      <c r="C42" s="22">
        <v>-558</v>
      </c>
      <c r="D42" s="28">
        <v>-236</v>
      </c>
      <c r="E42" s="22">
        <v>-304563</v>
      </c>
      <c r="F42" s="28">
        <v>-304517</v>
      </c>
      <c r="G42" s="22">
        <v>-152498</v>
      </c>
      <c r="H42" s="28">
        <v>-152498</v>
      </c>
      <c r="I42" s="28">
        <v>-135</v>
      </c>
      <c r="J42" s="28"/>
      <c r="K42" s="22"/>
      <c r="L42" s="28"/>
      <c r="M42" s="28"/>
      <c r="N42" s="28"/>
      <c r="O42" s="22">
        <v>-791</v>
      </c>
      <c r="P42" s="28"/>
      <c r="Q42" s="28"/>
      <c r="R42" s="28"/>
      <c r="S42" s="22">
        <v>-850041</v>
      </c>
    </row>
    <row r="43" spans="1:19" ht="13.5">
      <c r="A43" s="6" t="s">
        <v>32</v>
      </c>
      <c r="B43" s="28">
        <v>306250</v>
      </c>
      <c r="C43" s="22"/>
      <c r="D43" s="28">
        <v>24480</v>
      </c>
      <c r="E43" s="22"/>
      <c r="F43" s="28">
        <v>180675</v>
      </c>
      <c r="G43" s="22"/>
      <c r="H43" s="28">
        <v>7830</v>
      </c>
      <c r="I43" s="28">
        <v>68626</v>
      </c>
      <c r="J43" s="28">
        <v>63955</v>
      </c>
      <c r="K43" s="22"/>
      <c r="L43" s="28">
        <v>207524</v>
      </c>
      <c r="M43" s="28">
        <v>203561</v>
      </c>
      <c r="N43" s="28">
        <v>35394</v>
      </c>
      <c r="O43" s="22"/>
      <c r="P43" s="28"/>
      <c r="Q43" s="28"/>
      <c r="R43" s="28"/>
      <c r="S43" s="22"/>
    </row>
    <row r="44" spans="1:19" ht="13.5">
      <c r="A44" s="6" t="s">
        <v>33</v>
      </c>
      <c r="B44" s="28">
        <v>-4000</v>
      </c>
      <c r="C44" s="22"/>
      <c r="D44" s="28"/>
      <c r="E44" s="22"/>
      <c r="F44" s="28"/>
      <c r="G44" s="22"/>
      <c r="H44" s="28"/>
      <c r="I44" s="28"/>
      <c r="J44" s="28"/>
      <c r="K44" s="22"/>
      <c r="L44" s="28"/>
      <c r="M44" s="28"/>
      <c r="N44" s="28"/>
      <c r="O44" s="22"/>
      <c r="P44" s="28"/>
      <c r="Q44" s="28"/>
      <c r="R44" s="28"/>
      <c r="S44" s="22"/>
    </row>
    <row r="45" spans="1:19" ht="13.5">
      <c r="A45" s="6" t="s">
        <v>34</v>
      </c>
      <c r="B45" s="28"/>
      <c r="C45" s="22">
        <v>-18000</v>
      </c>
      <c r="D45" s="28">
        <v>-18000</v>
      </c>
      <c r="E45" s="22"/>
      <c r="F45" s="28"/>
      <c r="G45" s="22"/>
      <c r="H45" s="28"/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/>
    </row>
    <row r="46" spans="1:19" ht="13.5">
      <c r="A46" s="6" t="s">
        <v>35</v>
      </c>
      <c r="B46" s="28">
        <v>-3777</v>
      </c>
      <c r="C46" s="22">
        <v>-289802</v>
      </c>
      <c r="D46" s="28">
        <v>-162475</v>
      </c>
      <c r="E46" s="22">
        <v>-463470</v>
      </c>
      <c r="F46" s="28">
        <v>-73318</v>
      </c>
      <c r="G46" s="22">
        <v>-433850</v>
      </c>
      <c r="H46" s="28">
        <v>-431404</v>
      </c>
      <c r="I46" s="28">
        <v>-357186</v>
      </c>
      <c r="J46" s="28">
        <v>-356178</v>
      </c>
      <c r="K46" s="22">
        <v>-1171758</v>
      </c>
      <c r="L46" s="28">
        <v>-1075934</v>
      </c>
      <c r="M46" s="28">
        <v>-594620</v>
      </c>
      <c r="N46" s="28">
        <v>-44270</v>
      </c>
      <c r="O46" s="22">
        <v>-79460</v>
      </c>
      <c r="P46" s="28">
        <v>-23802</v>
      </c>
      <c r="Q46" s="28">
        <v>-13220</v>
      </c>
      <c r="R46" s="28">
        <v>-7750</v>
      </c>
      <c r="S46" s="22">
        <v>-39492</v>
      </c>
    </row>
    <row r="47" spans="1:19" ht="13.5">
      <c r="A47" s="6" t="s">
        <v>36</v>
      </c>
      <c r="B47" s="28">
        <v>2775</v>
      </c>
      <c r="C47" s="22">
        <v>2064390</v>
      </c>
      <c r="D47" s="28">
        <v>771976</v>
      </c>
      <c r="E47" s="22">
        <v>280587</v>
      </c>
      <c r="F47" s="28">
        <v>28631</v>
      </c>
      <c r="G47" s="22">
        <v>656745</v>
      </c>
      <c r="H47" s="28">
        <v>598645</v>
      </c>
      <c r="I47" s="28">
        <v>539025</v>
      </c>
      <c r="J47" s="28">
        <v>173675</v>
      </c>
      <c r="K47" s="22">
        <v>355816</v>
      </c>
      <c r="L47" s="28">
        <v>54592</v>
      </c>
      <c r="M47" s="28"/>
      <c r="N47" s="28"/>
      <c r="O47" s="22">
        <v>19418</v>
      </c>
      <c r="P47" s="28">
        <v>2780</v>
      </c>
      <c r="Q47" s="28"/>
      <c r="R47" s="28"/>
      <c r="S47" s="22">
        <v>40627</v>
      </c>
    </row>
    <row r="48" spans="1:19" ht="13.5">
      <c r="A48" s="6" t="s">
        <v>84</v>
      </c>
      <c r="B48" s="28">
        <v>-11298</v>
      </c>
      <c r="C48" s="22">
        <v>820</v>
      </c>
      <c r="D48" s="28">
        <v>3950</v>
      </c>
      <c r="E48" s="22">
        <v>-305</v>
      </c>
      <c r="F48" s="28">
        <v>3558</v>
      </c>
      <c r="G48" s="22">
        <v>999</v>
      </c>
      <c r="H48" s="28">
        <v>3750</v>
      </c>
      <c r="I48" s="28">
        <v>3353</v>
      </c>
      <c r="J48" s="28">
        <v>0</v>
      </c>
      <c r="K48" s="22">
        <v>-56773</v>
      </c>
      <c r="L48" s="28">
        <v>2048</v>
      </c>
      <c r="M48" s="28">
        <v>28655</v>
      </c>
      <c r="N48" s="28">
        <v>-528</v>
      </c>
      <c r="O48" s="22">
        <v>-666</v>
      </c>
      <c r="P48" s="28">
        <v>336</v>
      </c>
      <c r="Q48" s="28">
        <v>1609</v>
      </c>
      <c r="R48" s="28">
        <v>-484</v>
      </c>
      <c r="S48" s="22">
        <v>9600</v>
      </c>
    </row>
    <row r="49" spans="1:19" ht="14.25" thickBot="1">
      <c r="A49" s="5" t="s">
        <v>37</v>
      </c>
      <c r="B49" s="29">
        <v>285503</v>
      </c>
      <c r="C49" s="23">
        <v>1393156</v>
      </c>
      <c r="D49" s="29">
        <v>485631</v>
      </c>
      <c r="E49" s="23">
        <v>-575073</v>
      </c>
      <c r="F49" s="29">
        <v>-343657</v>
      </c>
      <c r="G49" s="23">
        <v>-914153</v>
      </c>
      <c r="H49" s="29">
        <v>-884350</v>
      </c>
      <c r="I49" s="29">
        <v>-559819</v>
      </c>
      <c r="J49" s="29">
        <v>-482308</v>
      </c>
      <c r="K49" s="23">
        <v>-1639423</v>
      </c>
      <c r="L49" s="29">
        <v>-1557055</v>
      </c>
      <c r="M49" s="29">
        <v>-941754</v>
      </c>
      <c r="N49" s="29">
        <v>-80916</v>
      </c>
      <c r="O49" s="23">
        <v>-199828</v>
      </c>
      <c r="P49" s="29">
        <v>-71159</v>
      </c>
      <c r="Q49" s="29">
        <v>130042</v>
      </c>
      <c r="R49" s="29">
        <v>-40538</v>
      </c>
      <c r="S49" s="23">
        <v>-559088</v>
      </c>
    </row>
    <row r="50" spans="1:19" ht="14.25" thickTop="1">
      <c r="A50" s="6" t="s">
        <v>38</v>
      </c>
      <c r="B50" s="28">
        <v>-600000</v>
      </c>
      <c r="C50" s="22">
        <v>-1560000</v>
      </c>
      <c r="D50" s="28">
        <v>-560000</v>
      </c>
      <c r="E50" s="22">
        <v>560000</v>
      </c>
      <c r="F50" s="28">
        <v>530000</v>
      </c>
      <c r="G50" s="22">
        <v>-425000</v>
      </c>
      <c r="H50" s="28">
        <v>625000</v>
      </c>
      <c r="I50" s="28">
        <v>1485000</v>
      </c>
      <c r="J50" s="28">
        <v>2105000</v>
      </c>
      <c r="K50" s="22">
        <v>2075000</v>
      </c>
      <c r="L50" s="28">
        <v>2075000</v>
      </c>
      <c r="M50" s="28">
        <v>1635000</v>
      </c>
      <c r="N50" s="28">
        <v>2150000</v>
      </c>
      <c r="O50" s="22">
        <v>1150000</v>
      </c>
      <c r="P50" s="28">
        <v>1320000</v>
      </c>
      <c r="Q50" s="28">
        <v>1580000</v>
      </c>
      <c r="R50" s="28"/>
      <c r="S50" s="22"/>
    </row>
    <row r="51" spans="1:19" ht="13.5">
      <c r="A51" s="6" t="s">
        <v>39</v>
      </c>
      <c r="B51" s="28">
        <v>2000000</v>
      </c>
      <c r="C51" s="22"/>
      <c r="D51" s="28"/>
      <c r="E51" s="22"/>
      <c r="F51" s="28"/>
      <c r="G51" s="22">
        <v>3000000</v>
      </c>
      <c r="H51" s="28"/>
      <c r="I51" s="28"/>
      <c r="J51" s="28"/>
      <c r="K51" s="22"/>
      <c r="L51" s="28"/>
      <c r="M51" s="28"/>
      <c r="N51" s="28"/>
      <c r="O51" s="22">
        <v>2000000</v>
      </c>
      <c r="P51" s="28">
        <v>2000000</v>
      </c>
      <c r="Q51" s="28">
        <v>2000000</v>
      </c>
      <c r="R51" s="28"/>
      <c r="S51" s="22"/>
    </row>
    <row r="52" spans="1:19" ht="13.5">
      <c r="A52" s="6" t="s">
        <v>40</v>
      </c>
      <c r="B52" s="28">
        <v>-443408</v>
      </c>
      <c r="C52" s="22">
        <v>-1063556</v>
      </c>
      <c r="D52" s="28">
        <v>-531778</v>
      </c>
      <c r="E52" s="22">
        <v>-1051926</v>
      </c>
      <c r="F52" s="28">
        <v>-531778</v>
      </c>
      <c r="G52" s="22">
        <v>-411630</v>
      </c>
      <c r="H52" s="28">
        <v>-300000</v>
      </c>
      <c r="I52" s="28">
        <v>-200000</v>
      </c>
      <c r="J52" s="28">
        <v>-100000</v>
      </c>
      <c r="K52" s="22">
        <v>-400000</v>
      </c>
      <c r="L52" s="28">
        <v>-300000</v>
      </c>
      <c r="M52" s="28">
        <v>-200000</v>
      </c>
      <c r="N52" s="28">
        <v>-100000</v>
      </c>
      <c r="O52" s="22">
        <v>-309600</v>
      </c>
      <c r="P52" s="28">
        <v>-209600</v>
      </c>
      <c r="Q52" s="28">
        <v>-109600</v>
      </c>
      <c r="R52" s="28">
        <v>-9600</v>
      </c>
      <c r="S52" s="22">
        <v>-67200</v>
      </c>
    </row>
    <row r="53" spans="1:19" ht="13.5">
      <c r="A53" s="6" t="s">
        <v>41</v>
      </c>
      <c r="B53" s="28">
        <v>-130</v>
      </c>
      <c r="C53" s="22">
        <v>-578</v>
      </c>
      <c r="D53" s="28">
        <v>-288</v>
      </c>
      <c r="E53" s="22">
        <v>-181328</v>
      </c>
      <c r="F53" s="28">
        <v>-180205</v>
      </c>
      <c r="G53" s="22">
        <v>-335525</v>
      </c>
      <c r="H53" s="28">
        <v>-331507</v>
      </c>
      <c r="I53" s="28">
        <v>-153907</v>
      </c>
      <c r="J53" s="28">
        <v>-132641</v>
      </c>
      <c r="K53" s="22">
        <v>-299435</v>
      </c>
      <c r="L53" s="28">
        <v>-295952</v>
      </c>
      <c r="M53" s="28">
        <v>-145246</v>
      </c>
      <c r="N53" s="28">
        <v>-129700</v>
      </c>
      <c r="O53" s="22">
        <v>-310647</v>
      </c>
      <c r="P53" s="28">
        <v>-306556</v>
      </c>
      <c r="Q53" s="28">
        <v>-147164</v>
      </c>
      <c r="R53" s="28">
        <v>-130610</v>
      </c>
      <c r="S53" s="22">
        <v>-275912</v>
      </c>
    </row>
    <row r="54" spans="1:19" ht="13.5">
      <c r="A54" s="6" t="s">
        <v>42</v>
      </c>
      <c r="B54" s="28">
        <v>-11609</v>
      </c>
      <c r="C54" s="22">
        <v>-14575</v>
      </c>
      <c r="D54" s="28">
        <v>-7313</v>
      </c>
      <c r="E54" s="22">
        <v>-12130</v>
      </c>
      <c r="F54" s="28">
        <v>-6531</v>
      </c>
      <c r="G54" s="22">
        <v>-5394</v>
      </c>
      <c r="H54" s="28">
        <v>-4925</v>
      </c>
      <c r="I54" s="28">
        <v>-4457</v>
      </c>
      <c r="J54" s="28">
        <v>-3108</v>
      </c>
      <c r="K54" s="22">
        <v>-11428</v>
      </c>
      <c r="L54" s="28">
        <v>-8250</v>
      </c>
      <c r="M54" s="28">
        <v>-2053</v>
      </c>
      <c r="N54" s="28"/>
      <c r="O54" s="22"/>
      <c r="P54" s="28"/>
      <c r="Q54" s="28"/>
      <c r="R54" s="28"/>
      <c r="S54" s="22"/>
    </row>
    <row r="55" spans="1:19" ht="14.25" thickBot="1">
      <c r="A55" s="5" t="s">
        <v>43</v>
      </c>
      <c r="B55" s="29">
        <v>944851</v>
      </c>
      <c r="C55" s="23">
        <v>-2637110</v>
      </c>
      <c r="D55" s="29">
        <v>-1099379</v>
      </c>
      <c r="E55" s="23">
        <v>-685384</v>
      </c>
      <c r="F55" s="29">
        <v>-188514</v>
      </c>
      <c r="G55" s="23">
        <v>1822439</v>
      </c>
      <c r="H55" s="29">
        <v>-11443</v>
      </c>
      <c r="I55" s="29">
        <v>1126625</v>
      </c>
      <c r="J55" s="29">
        <v>1869240</v>
      </c>
      <c r="K55" s="23">
        <v>1364126</v>
      </c>
      <c r="L55" s="29">
        <v>1470788</v>
      </c>
      <c r="M55" s="29">
        <v>1287700</v>
      </c>
      <c r="N55" s="29">
        <v>1920299</v>
      </c>
      <c r="O55" s="23">
        <v>2428971</v>
      </c>
      <c r="P55" s="29">
        <v>2703061</v>
      </c>
      <c r="Q55" s="29">
        <v>3222453</v>
      </c>
      <c r="R55" s="29">
        <v>1915004</v>
      </c>
      <c r="S55" s="23">
        <v>-331762</v>
      </c>
    </row>
    <row r="56" spans="1:19" ht="14.25" thickTop="1">
      <c r="A56" s="7" t="s">
        <v>44</v>
      </c>
      <c r="B56" s="28">
        <v>-2944</v>
      </c>
      <c r="C56" s="22">
        <v>15225</v>
      </c>
      <c r="D56" s="28">
        <v>-2474</v>
      </c>
      <c r="E56" s="22">
        <v>837</v>
      </c>
      <c r="F56" s="28">
        <v>-2050</v>
      </c>
      <c r="G56" s="22">
        <v>-2251</v>
      </c>
      <c r="H56" s="28">
        <v>-2768</v>
      </c>
      <c r="I56" s="28">
        <v>-2183</v>
      </c>
      <c r="J56" s="28">
        <v>-956</v>
      </c>
      <c r="K56" s="22">
        <v>-654</v>
      </c>
      <c r="L56" s="28">
        <v>-860</v>
      </c>
      <c r="M56" s="28">
        <v>-1237</v>
      </c>
      <c r="N56" s="28">
        <v>-289</v>
      </c>
      <c r="O56" s="22">
        <v>-287</v>
      </c>
      <c r="P56" s="28">
        <v>1211</v>
      </c>
      <c r="Q56" s="28">
        <v>-462</v>
      </c>
      <c r="R56" s="28">
        <v>-830</v>
      </c>
      <c r="S56" s="22">
        <v>-2277</v>
      </c>
    </row>
    <row r="57" spans="1:19" ht="13.5">
      <c r="A57" s="7" t="s">
        <v>45</v>
      </c>
      <c r="B57" s="28">
        <v>1854484</v>
      </c>
      <c r="C57" s="22">
        <v>2072393</v>
      </c>
      <c r="D57" s="28">
        <v>126031</v>
      </c>
      <c r="E57" s="22">
        <v>-1319543</v>
      </c>
      <c r="F57" s="28">
        <v>-829912</v>
      </c>
      <c r="G57" s="22">
        <v>1665026</v>
      </c>
      <c r="H57" s="28">
        <v>32762</v>
      </c>
      <c r="I57" s="28">
        <v>1161550</v>
      </c>
      <c r="J57" s="28">
        <v>1039396</v>
      </c>
      <c r="K57" s="22">
        <v>71631</v>
      </c>
      <c r="L57" s="28">
        <v>139664</v>
      </c>
      <c r="M57" s="28">
        <v>1075232</v>
      </c>
      <c r="N57" s="28">
        <v>1622045</v>
      </c>
      <c r="O57" s="22">
        <v>-639732</v>
      </c>
      <c r="P57" s="28">
        <v>-328762</v>
      </c>
      <c r="Q57" s="28">
        <v>127982</v>
      </c>
      <c r="R57" s="28">
        <v>658000</v>
      </c>
      <c r="S57" s="22">
        <v>158938</v>
      </c>
    </row>
    <row r="58" spans="1:19" ht="13.5">
      <c r="A58" s="7" t="s">
        <v>46</v>
      </c>
      <c r="B58" s="28">
        <v>3839797</v>
      </c>
      <c r="C58" s="22">
        <v>1767404</v>
      </c>
      <c r="D58" s="28">
        <v>1767404</v>
      </c>
      <c r="E58" s="22">
        <v>3086947</v>
      </c>
      <c r="F58" s="28">
        <v>3086947</v>
      </c>
      <c r="G58" s="22">
        <v>1421921</v>
      </c>
      <c r="H58" s="28">
        <v>1421921</v>
      </c>
      <c r="I58" s="28">
        <v>1421921</v>
      </c>
      <c r="J58" s="28">
        <v>1421921</v>
      </c>
      <c r="K58" s="22">
        <v>1350289</v>
      </c>
      <c r="L58" s="28">
        <v>1350289</v>
      </c>
      <c r="M58" s="28">
        <v>1350289</v>
      </c>
      <c r="N58" s="28">
        <v>1350289</v>
      </c>
      <c r="O58" s="22">
        <v>1990022</v>
      </c>
      <c r="P58" s="28">
        <v>1990022</v>
      </c>
      <c r="Q58" s="28">
        <v>1990022</v>
      </c>
      <c r="R58" s="28">
        <v>1990022</v>
      </c>
      <c r="S58" s="22">
        <v>1831084</v>
      </c>
    </row>
    <row r="59" spans="1:19" ht="14.25" thickBot="1">
      <c r="A59" s="7" t="s">
        <v>46</v>
      </c>
      <c r="B59" s="28">
        <v>5694282</v>
      </c>
      <c r="C59" s="22">
        <v>3839797</v>
      </c>
      <c r="D59" s="28">
        <v>1893436</v>
      </c>
      <c r="E59" s="22">
        <v>1767404</v>
      </c>
      <c r="F59" s="28">
        <v>2257035</v>
      </c>
      <c r="G59" s="22">
        <v>3086947</v>
      </c>
      <c r="H59" s="28">
        <v>1454683</v>
      </c>
      <c r="I59" s="28">
        <v>2583471</v>
      </c>
      <c r="J59" s="28">
        <v>2461317</v>
      </c>
      <c r="K59" s="22">
        <v>1421921</v>
      </c>
      <c r="L59" s="28">
        <v>1489954</v>
      </c>
      <c r="M59" s="28">
        <v>2425522</v>
      </c>
      <c r="N59" s="28">
        <v>2972335</v>
      </c>
      <c r="O59" s="22">
        <v>1350289</v>
      </c>
      <c r="P59" s="28">
        <v>1661260</v>
      </c>
      <c r="Q59" s="28">
        <v>2118005</v>
      </c>
      <c r="R59" s="28">
        <v>2648022</v>
      </c>
      <c r="S59" s="22">
        <v>1990022</v>
      </c>
    </row>
    <row r="60" spans="1:19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2" ht="13.5">
      <c r="A62" s="20" t="s">
        <v>150</v>
      </c>
    </row>
    <row r="63" ht="13.5">
      <c r="A63" s="20" t="s">
        <v>151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146</v>
      </c>
      <c r="B2" s="14">
        <v>4319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147</v>
      </c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55</v>
      </c>
      <c r="B4" s="15" t="str">
        <f>HYPERLINK("http://www.kabupro.jp/mark/20140212/S100156A.htm","四半期報告書")</f>
        <v>四半期報告書</v>
      </c>
      <c r="C4" s="15" t="str">
        <f>HYPERLINK("http://www.kabupro.jp/mark/20131111/S1000DD0.htm","四半期報告書")</f>
        <v>四半期報告書</v>
      </c>
      <c r="D4" s="15" t="str">
        <f>HYPERLINK("http://www.kabupro.jp/mark/20130812/S000E9LC.htm","四半期報告書")</f>
        <v>四半期報告書</v>
      </c>
      <c r="E4" s="15" t="str">
        <f>HYPERLINK("http://www.kabupro.jp/mark/20140212/S100156A.htm","四半期報告書")</f>
        <v>四半期報告書</v>
      </c>
      <c r="F4" s="15" t="str">
        <f>HYPERLINK("http://www.kabupro.jp/mark/20130212/S000CT3S.htm","四半期報告書")</f>
        <v>四半期報告書</v>
      </c>
      <c r="G4" s="15" t="str">
        <f>HYPERLINK("http://www.kabupro.jp/mark/20121112/S000C82U.htm","四半期報告書")</f>
        <v>四半期報告書</v>
      </c>
      <c r="H4" s="15" t="str">
        <f>HYPERLINK("http://www.kabupro.jp/mark/20120810/S000BPG3.htm","四半期報告書")</f>
        <v>四半期報告書</v>
      </c>
      <c r="I4" s="15" t="str">
        <f>HYPERLINK("http://www.kabupro.jp/mark/20130627/S000DP1S.htm","有価証券報告書")</f>
        <v>有価証券報告書</v>
      </c>
      <c r="J4" s="15" t="str">
        <f>HYPERLINK("http://www.kabupro.jp/mark/20120213/S000A9UX.htm","四半期報告書")</f>
        <v>四半期報告書</v>
      </c>
      <c r="K4" s="15" t="str">
        <f>HYPERLINK("http://www.kabupro.jp/mark/20111114/S0009NHR.htm","四半期報告書")</f>
        <v>四半期報告書</v>
      </c>
      <c r="L4" s="15" t="str">
        <f>HYPERLINK("http://www.kabupro.jp/mark/20110812/S00092ER.htm","四半期報告書")</f>
        <v>四半期報告書</v>
      </c>
      <c r="M4" s="15" t="str">
        <f>HYPERLINK("http://www.kabupro.jp/mark/20120622/S000B3V7.htm","有価証券報告書")</f>
        <v>有価証券報告書</v>
      </c>
      <c r="N4" s="15" t="str">
        <f>HYPERLINK("http://www.kabupro.jp/mark/20110214/S0007T1C.htm","四半期報告書")</f>
        <v>四半期報告書</v>
      </c>
      <c r="O4" s="15" t="str">
        <f>HYPERLINK("http://www.kabupro.jp/mark/20101112/S00073AR.htm","四半期報告書")</f>
        <v>四半期報告書</v>
      </c>
      <c r="P4" s="15" t="str">
        <f>HYPERLINK("http://www.kabupro.jp/mark/20100813/S0006K9X.htm","四半期報告書")</f>
        <v>四半期報告書</v>
      </c>
      <c r="Q4" s="15" t="str">
        <f>HYPERLINK("http://www.kabupro.jp/mark/20110623/S0008K7B.htm","有価証券報告書")</f>
        <v>有価証券報告書</v>
      </c>
      <c r="R4" s="15" t="str">
        <f>HYPERLINK("http://www.kabupro.jp/mark/20100212/S000568I.htm","四半期報告書")</f>
        <v>四半期報告書</v>
      </c>
      <c r="S4" s="15" t="str">
        <f>HYPERLINK("http://www.kabupro.jp/mark/20091113/S0004KHK.htm","四半期報告書")</f>
        <v>四半期報告書</v>
      </c>
      <c r="T4" s="15" t="str">
        <f>HYPERLINK("http://www.kabupro.jp/mark/20090812/S0003W7G.htm","四半期報告書")</f>
        <v>四半期報告書</v>
      </c>
      <c r="U4" s="15" t="str">
        <f>HYPERLINK("http://www.kabupro.jp/mark/20100623/S0005ZNK.htm","有価証券報告書")</f>
        <v>有価証券報告書</v>
      </c>
      <c r="V4" s="15" t="str">
        <f>HYPERLINK("http://www.kabupro.jp/mark/20090213/S0002IZA.htm","四半期報告書")</f>
        <v>四半期報告書</v>
      </c>
      <c r="W4" s="15" t="str">
        <f>HYPERLINK("http://www.kabupro.jp/mark/20081114/S0001T4I.htm","四半期報告書")</f>
        <v>四半期報告書</v>
      </c>
      <c r="X4" s="15" t="str">
        <f>HYPERLINK("http://www.kabupro.jp/mark/20080814/S00014CP.htm","四半期報告書")</f>
        <v>四半期報告書</v>
      </c>
      <c r="Y4" s="15" t="str">
        <f>HYPERLINK("http://www.kabupro.jp/mark/20090622/S0003A0F.htm","有価証券報告書")</f>
        <v>有価証券報告書</v>
      </c>
    </row>
    <row r="5" spans="1:25" ht="14.25" thickBot="1">
      <c r="A5" s="11" t="s">
        <v>56</v>
      </c>
      <c r="B5" s="1" t="s">
        <v>194</v>
      </c>
      <c r="C5" s="1" t="s">
        <v>197</v>
      </c>
      <c r="D5" s="1" t="s">
        <v>199</v>
      </c>
      <c r="E5" s="1" t="s">
        <v>194</v>
      </c>
      <c r="F5" s="1" t="s">
        <v>201</v>
      </c>
      <c r="G5" s="1" t="s">
        <v>203</v>
      </c>
      <c r="H5" s="1" t="s">
        <v>205</v>
      </c>
      <c r="I5" s="1" t="s">
        <v>62</v>
      </c>
      <c r="J5" s="1" t="s">
        <v>207</v>
      </c>
      <c r="K5" s="1" t="s">
        <v>209</v>
      </c>
      <c r="L5" s="1" t="s">
        <v>211</v>
      </c>
      <c r="M5" s="1" t="s">
        <v>66</v>
      </c>
      <c r="N5" s="1" t="s">
        <v>213</v>
      </c>
      <c r="O5" s="1" t="s">
        <v>215</v>
      </c>
      <c r="P5" s="1" t="s">
        <v>217</v>
      </c>
      <c r="Q5" s="1" t="s">
        <v>68</v>
      </c>
      <c r="R5" s="1" t="s">
        <v>219</v>
      </c>
      <c r="S5" s="1" t="s">
        <v>221</v>
      </c>
      <c r="T5" s="1" t="s">
        <v>223</v>
      </c>
      <c r="U5" s="1" t="s">
        <v>70</v>
      </c>
      <c r="V5" s="1" t="s">
        <v>225</v>
      </c>
      <c r="W5" s="1" t="s">
        <v>227</v>
      </c>
      <c r="X5" s="1" t="s">
        <v>229</v>
      </c>
      <c r="Y5" s="1" t="s">
        <v>72</v>
      </c>
    </row>
    <row r="6" spans="1:25" ht="15" thickBot="1" thickTop="1">
      <c r="A6" s="10" t="s">
        <v>57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58</v>
      </c>
      <c r="B7" s="14" t="s">
        <v>195</v>
      </c>
      <c r="C7" s="14" t="s">
        <v>195</v>
      </c>
      <c r="D7" s="14" t="s">
        <v>195</v>
      </c>
      <c r="E7" s="16" t="s">
        <v>63</v>
      </c>
      <c r="F7" s="14" t="s">
        <v>195</v>
      </c>
      <c r="G7" s="14" t="s">
        <v>195</v>
      </c>
      <c r="H7" s="14" t="s">
        <v>195</v>
      </c>
      <c r="I7" s="16" t="s">
        <v>63</v>
      </c>
      <c r="J7" s="14" t="s">
        <v>195</v>
      </c>
      <c r="K7" s="14" t="s">
        <v>195</v>
      </c>
      <c r="L7" s="14" t="s">
        <v>195</v>
      </c>
      <c r="M7" s="16" t="s">
        <v>63</v>
      </c>
      <c r="N7" s="14" t="s">
        <v>195</v>
      </c>
      <c r="O7" s="14" t="s">
        <v>195</v>
      </c>
      <c r="P7" s="14" t="s">
        <v>195</v>
      </c>
      <c r="Q7" s="16" t="s">
        <v>63</v>
      </c>
      <c r="R7" s="14" t="s">
        <v>195</v>
      </c>
      <c r="S7" s="14" t="s">
        <v>195</v>
      </c>
      <c r="T7" s="14" t="s">
        <v>195</v>
      </c>
      <c r="U7" s="16" t="s">
        <v>63</v>
      </c>
      <c r="V7" s="14" t="s">
        <v>195</v>
      </c>
      <c r="W7" s="14" t="s">
        <v>195</v>
      </c>
      <c r="X7" s="14" t="s">
        <v>195</v>
      </c>
      <c r="Y7" s="16" t="s">
        <v>63</v>
      </c>
    </row>
    <row r="8" spans="1:25" ht="13.5">
      <c r="A8" s="13" t="s">
        <v>59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60</v>
      </c>
      <c r="B9" s="1" t="s">
        <v>196</v>
      </c>
      <c r="C9" s="1" t="s">
        <v>198</v>
      </c>
      <c r="D9" s="1" t="s">
        <v>200</v>
      </c>
      <c r="E9" s="17" t="s">
        <v>64</v>
      </c>
      <c r="F9" s="1" t="s">
        <v>202</v>
      </c>
      <c r="G9" s="1" t="s">
        <v>204</v>
      </c>
      <c r="H9" s="1" t="s">
        <v>206</v>
      </c>
      <c r="I9" s="17" t="s">
        <v>65</v>
      </c>
      <c r="J9" s="1" t="s">
        <v>208</v>
      </c>
      <c r="K9" s="1" t="s">
        <v>210</v>
      </c>
      <c r="L9" s="1" t="s">
        <v>212</v>
      </c>
      <c r="M9" s="17" t="s">
        <v>67</v>
      </c>
      <c r="N9" s="1" t="s">
        <v>214</v>
      </c>
      <c r="O9" s="1" t="s">
        <v>216</v>
      </c>
      <c r="P9" s="1" t="s">
        <v>218</v>
      </c>
      <c r="Q9" s="17" t="s">
        <v>69</v>
      </c>
      <c r="R9" s="1" t="s">
        <v>220</v>
      </c>
      <c r="S9" s="1" t="s">
        <v>222</v>
      </c>
      <c r="T9" s="1" t="s">
        <v>224</v>
      </c>
      <c r="U9" s="17" t="s">
        <v>71</v>
      </c>
      <c r="V9" s="1" t="s">
        <v>226</v>
      </c>
      <c r="W9" s="1" t="s">
        <v>228</v>
      </c>
      <c r="X9" s="1" t="s">
        <v>230</v>
      </c>
      <c r="Y9" s="17" t="s">
        <v>73</v>
      </c>
    </row>
    <row r="10" spans="1:25" ht="14.25" thickBot="1">
      <c r="A10" s="13" t="s">
        <v>61</v>
      </c>
      <c r="B10" s="1" t="s">
        <v>75</v>
      </c>
      <c r="C10" s="1" t="s">
        <v>75</v>
      </c>
      <c r="D10" s="1" t="s">
        <v>75</v>
      </c>
      <c r="E10" s="17" t="s">
        <v>75</v>
      </c>
      <c r="F10" s="1" t="s">
        <v>75</v>
      </c>
      <c r="G10" s="1" t="s">
        <v>75</v>
      </c>
      <c r="H10" s="1" t="s">
        <v>75</v>
      </c>
      <c r="I10" s="17" t="s">
        <v>75</v>
      </c>
      <c r="J10" s="1" t="s">
        <v>75</v>
      </c>
      <c r="K10" s="1" t="s">
        <v>75</v>
      </c>
      <c r="L10" s="1" t="s">
        <v>75</v>
      </c>
      <c r="M10" s="17" t="s">
        <v>75</v>
      </c>
      <c r="N10" s="1" t="s">
        <v>75</v>
      </c>
      <c r="O10" s="1" t="s">
        <v>75</v>
      </c>
      <c r="P10" s="1" t="s">
        <v>75</v>
      </c>
      <c r="Q10" s="17" t="s">
        <v>75</v>
      </c>
      <c r="R10" s="1" t="s">
        <v>75</v>
      </c>
      <c r="S10" s="1" t="s">
        <v>75</v>
      </c>
      <c r="T10" s="1" t="s">
        <v>75</v>
      </c>
      <c r="U10" s="17" t="s">
        <v>75</v>
      </c>
      <c r="V10" s="1" t="s">
        <v>75</v>
      </c>
      <c r="W10" s="1" t="s">
        <v>75</v>
      </c>
      <c r="X10" s="1" t="s">
        <v>75</v>
      </c>
      <c r="Y10" s="17" t="s">
        <v>75</v>
      </c>
    </row>
    <row r="11" spans="1:25" ht="14.25" thickTop="1">
      <c r="A11" s="9" t="s">
        <v>74</v>
      </c>
      <c r="B11" s="27">
        <v>4692787</v>
      </c>
      <c r="C11" s="27">
        <v>5542686</v>
      </c>
      <c r="D11" s="27">
        <v>3813723</v>
      </c>
      <c r="E11" s="21">
        <v>3889167</v>
      </c>
      <c r="F11" s="27">
        <v>2162631</v>
      </c>
      <c r="G11" s="27">
        <v>1947165</v>
      </c>
      <c r="H11" s="27">
        <v>1664489</v>
      </c>
      <c r="I11" s="21">
        <v>1726006</v>
      </c>
      <c r="J11" s="27">
        <v>1854250</v>
      </c>
      <c r="K11" s="27">
        <v>2217990</v>
      </c>
      <c r="L11" s="27">
        <v>2900389</v>
      </c>
      <c r="M11" s="21">
        <v>3046835</v>
      </c>
      <c r="N11" s="27">
        <v>1418326</v>
      </c>
      <c r="O11" s="27">
        <v>2546856</v>
      </c>
      <c r="P11" s="27">
        <v>2428567</v>
      </c>
      <c r="Q11" s="21">
        <v>1388843</v>
      </c>
      <c r="R11" s="27">
        <v>1456828</v>
      </c>
      <c r="S11" s="27">
        <v>2396765</v>
      </c>
      <c r="T11" s="27">
        <v>2946233</v>
      </c>
      <c r="U11" s="21">
        <v>1359494</v>
      </c>
      <c r="V11" s="27">
        <v>1530470</v>
      </c>
      <c r="W11" s="27">
        <v>1987339</v>
      </c>
      <c r="X11" s="27">
        <v>2517493</v>
      </c>
      <c r="Y11" s="21">
        <v>1859653</v>
      </c>
    </row>
    <row r="12" spans="1:25" ht="13.5">
      <c r="A12" s="2" t="s">
        <v>231</v>
      </c>
      <c r="B12" s="28">
        <v>2943311</v>
      </c>
      <c r="C12" s="28">
        <v>3371222</v>
      </c>
      <c r="D12" s="28">
        <v>2900365</v>
      </c>
      <c r="E12" s="22">
        <v>2777057</v>
      </c>
      <c r="F12" s="28">
        <v>2849906</v>
      </c>
      <c r="G12" s="28">
        <v>3580543</v>
      </c>
      <c r="H12" s="28">
        <v>2528579</v>
      </c>
      <c r="I12" s="22">
        <v>2360135</v>
      </c>
      <c r="J12" s="28">
        <v>2625764</v>
      </c>
      <c r="K12" s="28">
        <v>3306680</v>
      </c>
      <c r="L12" s="28">
        <v>2250074</v>
      </c>
      <c r="M12" s="22">
        <v>2165176</v>
      </c>
      <c r="N12" s="28">
        <v>2540037</v>
      </c>
      <c r="O12" s="28">
        <v>3457232</v>
      </c>
      <c r="P12" s="28">
        <v>2487766</v>
      </c>
      <c r="Q12" s="22">
        <v>2552382</v>
      </c>
      <c r="R12" s="28">
        <v>2936343</v>
      </c>
      <c r="S12" s="28">
        <v>3599951</v>
      </c>
      <c r="T12" s="28">
        <v>2143320</v>
      </c>
      <c r="U12" s="22">
        <v>2112708</v>
      </c>
      <c r="V12" s="28">
        <v>2125376</v>
      </c>
      <c r="W12" s="28">
        <v>2995000</v>
      </c>
      <c r="X12" s="28">
        <v>1817178</v>
      </c>
      <c r="Y12" s="22">
        <v>1902605</v>
      </c>
    </row>
    <row r="13" spans="1:25" ht="13.5">
      <c r="A13" s="2" t="s">
        <v>77</v>
      </c>
      <c r="B13" s="28">
        <v>1163830</v>
      </c>
      <c r="C13" s="28">
        <v>259912</v>
      </c>
      <c r="D13" s="28">
        <v>160305</v>
      </c>
      <c r="E13" s="22">
        <v>80968</v>
      </c>
      <c r="F13" s="28">
        <v>78942</v>
      </c>
      <c r="G13" s="28">
        <v>76603</v>
      </c>
      <c r="H13" s="28">
        <v>173112</v>
      </c>
      <c r="I13" s="22">
        <v>189870</v>
      </c>
      <c r="J13" s="28">
        <v>273473</v>
      </c>
      <c r="K13" s="28">
        <v>271505</v>
      </c>
      <c r="L13" s="28">
        <v>170020</v>
      </c>
      <c r="M13" s="22">
        <v>170412</v>
      </c>
      <c r="N13" s="28">
        <v>166641</v>
      </c>
      <c r="O13" s="28">
        <v>166898</v>
      </c>
      <c r="P13" s="28">
        <v>163034</v>
      </c>
      <c r="Q13" s="22">
        <v>163361</v>
      </c>
      <c r="R13" s="28">
        <v>163269</v>
      </c>
      <c r="S13" s="28">
        <v>158900</v>
      </c>
      <c r="T13" s="28">
        <v>56246</v>
      </c>
      <c r="U13" s="22">
        <v>20938</v>
      </c>
      <c r="V13" s="28">
        <v>160856</v>
      </c>
      <c r="W13" s="28">
        <v>160733</v>
      </c>
      <c r="X13" s="28">
        <v>360596</v>
      </c>
      <c r="Y13" s="22">
        <v>360436</v>
      </c>
    </row>
    <row r="14" spans="1:25" ht="13.5">
      <c r="A14" s="2" t="s">
        <v>78</v>
      </c>
      <c r="B14" s="28">
        <v>587449</v>
      </c>
      <c r="C14" s="28">
        <v>537594</v>
      </c>
      <c r="D14" s="28">
        <v>605662</v>
      </c>
      <c r="E14" s="22">
        <v>657682</v>
      </c>
      <c r="F14" s="28">
        <v>688491</v>
      </c>
      <c r="G14" s="28">
        <v>593718</v>
      </c>
      <c r="H14" s="28">
        <v>630500</v>
      </c>
      <c r="I14" s="22">
        <v>647803</v>
      </c>
      <c r="J14" s="28">
        <v>630028</v>
      </c>
      <c r="K14" s="28">
        <v>538725</v>
      </c>
      <c r="L14" s="28">
        <v>548986</v>
      </c>
      <c r="M14" s="22">
        <v>601367</v>
      </c>
      <c r="N14" s="28">
        <v>558024</v>
      </c>
      <c r="O14" s="28">
        <v>455540</v>
      </c>
      <c r="P14" s="28">
        <v>478973</v>
      </c>
      <c r="Q14" s="22">
        <v>532885</v>
      </c>
      <c r="R14" s="28">
        <v>567875</v>
      </c>
      <c r="S14" s="28">
        <v>520329</v>
      </c>
      <c r="T14" s="28">
        <v>352607</v>
      </c>
      <c r="U14" s="22">
        <v>375634</v>
      </c>
      <c r="V14" s="28"/>
      <c r="W14" s="28"/>
      <c r="X14" s="28"/>
      <c r="Y14" s="22"/>
    </row>
    <row r="15" spans="1:25" ht="13.5">
      <c r="A15" s="2" t="s">
        <v>79</v>
      </c>
      <c r="B15" s="28">
        <v>3095</v>
      </c>
      <c r="C15" s="28">
        <v>2678</v>
      </c>
      <c r="D15" s="28">
        <v>581</v>
      </c>
      <c r="E15" s="22">
        <v>12684</v>
      </c>
      <c r="F15" s="28">
        <v>11579</v>
      </c>
      <c r="G15" s="28">
        <v>7991</v>
      </c>
      <c r="H15" s="28">
        <v>2952</v>
      </c>
      <c r="I15" s="22">
        <v>7781</v>
      </c>
      <c r="J15" s="28">
        <v>4835</v>
      </c>
      <c r="K15" s="28">
        <v>11469</v>
      </c>
      <c r="L15" s="28">
        <v>6514</v>
      </c>
      <c r="M15" s="22">
        <v>635</v>
      </c>
      <c r="N15" s="28">
        <v>1220</v>
      </c>
      <c r="O15" s="28">
        <v>11861</v>
      </c>
      <c r="P15" s="28">
        <v>12779</v>
      </c>
      <c r="Q15" s="22">
        <v>5408</v>
      </c>
      <c r="R15" s="28">
        <v>6404</v>
      </c>
      <c r="S15" s="28">
        <v>5164</v>
      </c>
      <c r="T15" s="28">
        <v>2473</v>
      </c>
      <c r="U15" s="22">
        <v>969</v>
      </c>
      <c r="V15" s="28">
        <v>2697</v>
      </c>
      <c r="W15" s="28">
        <v>4200</v>
      </c>
      <c r="X15" s="28">
        <v>4773</v>
      </c>
      <c r="Y15" s="22"/>
    </row>
    <row r="16" spans="1:25" ht="13.5">
      <c r="A16" s="2" t="s">
        <v>80</v>
      </c>
      <c r="B16" s="28">
        <v>336521</v>
      </c>
      <c r="C16" s="28">
        <v>297125</v>
      </c>
      <c r="D16" s="28">
        <v>344147</v>
      </c>
      <c r="E16" s="22">
        <v>342463</v>
      </c>
      <c r="F16" s="28">
        <v>326489</v>
      </c>
      <c r="G16" s="28">
        <v>288808</v>
      </c>
      <c r="H16" s="28">
        <v>341881</v>
      </c>
      <c r="I16" s="22">
        <v>335480</v>
      </c>
      <c r="J16" s="28">
        <v>306893</v>
      </c>
      <c r="K16" s="28">
        <v>286956</v>
      </c>
      <c r="L16" s="28">
        <v>318626</v>
      </c>
      <c r="M16" s="22">
        <v>333956</v>
      </c>
      <c r="N16" s="28">
        <v>315500</v>
      </c>
      <c r="O16" s="28">
        <v>296048</v>
      </c>
      <c r="P16" s="28">
        <v>261922</v>
      </c>
      <c r="Q16" s="22">
        <v>360646</v>
      </c>
      <c r="R16" s="28">
        <v>346880</v>
      </c>
      <c r="S16" s="28">
        <v>304834</v>
      </c>
      <c r="T16" s="28">
        <v>273367</v>
      </c>
      <c r="U16" s="22">
        <v>264814</v>
      </c>
      <c r="V16" s="28"/>
      <c r="W16" s="28"/>
      <c r="X16" s="28"/>
      <c r="Y16" s="22"/>
    </row>
    <row r="17" spans="1:25" ht="13.5">
      <c r="A17" s="2" t="s">
        <v>232</v>
      </c>
      <c r="B17" s="28">
        <v>15830</v>
      </c>
      <c r="C17" s="28">
        <v>18076</v>
      </c>
      <c r="D17" s="28">
        <v>25834</v>
      </c>
      <c r="E17" s="22">
        <v>21679</v>
      </c>
      <c r="F17" s="28">
        <v>1330356</v>
      </c>
      <c r="G17" s="28">
        <v>1257538</v>
      </c>
      <c r="H17" s="28">
        <v>1254034</v>
      </c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/>
      <c r="V17" s="28"/>
      <c r="W17" s="28"/>
      <c r="X17" s="28"/>
      <c r="Y17" s="22"/>
    </row>
    <row r="18" spans="1:25" ht="13.5">
      <c r="A18" s="2" t="s">
        <v>81</v>
      </c>
      <c r="B18" s="28">
        <v>320156</v>
      </c>
      <c r="C18" s="28">
        <v>298532</v>
      </c>
      <c r="D18" s="28">
        <v>335770</v>
      </c>
      <c r="E18" s="22">
        <v>228625</v>
      </c>
      <c r="F18" s="28">
        <v>287217</v>
      </c>
      <c r="G18" s="28">
        <v>320739</v>
      </c>
      <c r="H18" s="28">
        <v>437194</v>
      </c>
      <c r="I18" s="22"/>
      <c r="J18" s="28">
        <v>427488</v>
      </c>
      <c r="K18" s="28">
        <v>384313</v>
      </c>
      <c r="L18" s="28">
        <v>523065</v>
      </c>
      <c r="M18" s="22"/>
      <c r="N18" s="28">
        <v>430203</v>
      </c>
      <c r="O18" s="28">
        <v>411567</v>
      </c>
      <c r="P18" s="28">
        <v>548255</v>
      </c>
      <c r="Q18" s="22"/>
      <c r="R18" s="28">
        <v>519413</v>
      </c>
      <c r="S18" s="28">
        <v>539748</v>
      </c>
      <c r="T18" s="28">
        <v>543980</v>
      </c>
      <c r="U18" s="22"/>
      <c r="V18" s="28">
        <v>434254</v>
      </c>
      <c r="W18" s="28">
        <v>399993</v>
      </c>
      <c r="X18" s="28">
        <v>511930</v>
      </c>
      <c r="Y18" s="22"/>
    </row>
    <row r="19" spans="1:25" ht="13.5">
      <c r="A19" s="2" t="s">
        <v>82</v>
      </c>
      <c r="B19" s="28">
        <v>309980</v>
      </c>
      <c r="C19" s="28">
        <v>358653</v>
      </c>
      <c r="D19" s="28">
        <v>326184</v>
      </c>
      <c r="E19" s="22">
        <v>352912</v>
      </c>
      <c r="F19" s="28">
        <v>314645</v>
      </c>
      <c r="G19" s="28">
        <v>479153</v>
      </c>
      <c r="H19" s="28">
        <v>505078</v>
      </c>
      <c r="I19" s="22">
        <v>710955</v>
      </c>
      <c r="J19" s="28">
        <v>636062</v>
      </c>
      <c r="K19" s="28">
        <v>499620</v>
      </c>
      <c r="L19" s="28">
        <v>468521</v>
      </c>
      <c r="M19" s="22">
        <v>550833</v>
      </c>
      <c r="N19" s="28"/>
      <c r="O19" s="28"/>
      <c r="P19" s="28"/>
      <c r="Q19" s="22">
        <v>427925</v>
      </c>
      <c r="R19" s="28"/>
      <c r="S19" s="28"/>
      <c r="T19" s="28"/>
      <c r="U19" s="22">
        <v>311968</v>
      </c>
      <c r="V19" s="28"/>
      <c r="W19" s="28"/>
      <c r="X19" s="28"/>
      <c r="Y19" s="22">
        <v>312340</v>
      </c>
    </row>
    <row r="20" spans="1:25" ht="13.5">
      <c r="A20" s="2" t="s">
        <v>83</v>
      </c>
      <c r="B20" s="28">
        <v>326706</v>
      </c>
      <c r="C20" s="28">
        <v>309305</v>
      </c>
      <c r="D20" s="28">
        <v>607914</v>
      </c>
      <c r="E20" s="22">
        <v>546180</v>
      </c>
      <c r="F20" s="28">
        <v>1412730</v>
      </c>
      <c r="G20" s="28">
        <v>1446422</v>
      </c>
      <c r="H20" s="28">
        <v>2198264</v>
      </c>
      <c r="I20" s="22">
        <v>3069684</v>
      </c>
      <c r="J20" s="28">
        <v>3880167</v>
      </c>
      <c r="K20" s="28">
        <v>3447211</v>
      </c>
      <c r="L20" s="28">
        <v>3621359</v>
      </c>
      <c r="M20" s="22">
        <v>4350262</v>
      </c>
      <c r="N20" s="28">
        <v>4442894</v>
      </c>
      <c r="O20" s="28">
        <v>4083411</v>
      </c>
      <c r="P20" s="28">
        <v>4096024</v>
      </c>
      <c r="Q20" s="22">
        <v>4549128</v>
      </c>
      <c r="R20" s="28">
        <v>4466325</v>
      </c>
      <c r="S20" s="28">
        <v>3774395</v>
      </c>
      <c r="T20" s="28">
        <v>3560489</v>
      </c>
      <c r="U20" s="22">
        <v>4132124</v>
      </c>
      <c r="V20" s="28"/>
      <c r="W20" s="28"/>
      <c r="X20" s="28"/>
      <c r="Y20" s="22"/>
    </row>
    <row r="21" spans="1:25" ht="13.5">
      <c r="A21" s="2" t="s">
        <v>84</v>
      </c>
      <c r="B21" s="28">
        <v>44139</v>
      </c>
      <c r="C21" s="28">
        <v>16884</v>
      </c>
      <c r="D21" s="28">
        <v>29954</v>
      </c>
      <c r="E21" s="22">
        <v>15910</v>
      </c>
      <c r="F21" s="28">
        <v>13399</v>
      </c>
      <c r="G21" s="28">
        <v>4594</v>
      </c>
      <c r="H21" s="28">
        <v>7042</v>
      </c>
      <c r="I21" s="22">
        <v>385493</v>
      </c>
      <c r="J21" s="28">
        <v>47296</v>
      </c>
      <c r="K21" s="28">
        <v>9809</v>
      </c>
      <c r="L21" s="28">
        <v>17669</v>
      </c>
      <c r="M21" s="22">
        <v>567272</v>
      </c>
      <c r="N21" s="28">
        <v>511633</v>
      </c>
      <c r="O21" s="28">
        <v>585708</v>
      </c>
      <c r="P21" s="28">
        <v>496946</v>
      </c>
      <c r="Q21" s="22">
        <v>603810</v>
      </c>
      <c r="R21" s="28">
        <v>635473</v>
      </c>
      <c r="S21" s="28">
        <v>482475</v>
      </c>
      <c r="T21" s="28">
        <v>487534</v>
      </c>
      <c r="U21" s="22">
        <v>417572</v>
      </c>
      <c r="V21" s="28">
        <v>308494</v>
      </c>
      <c r="W21" s="28">
        <v>297988</v>
      </c>
      <c r="X21" s="28">
        <v>355013</v>
      </c>
      <c r="Y21" s="22">
        <v>420101</v>
      </c>
    </row>
    <row r="22" spans="1:25" ht="13.5">
      <c r="A22" s="2" t="s">
        <v>85</v>
      </c>
      <c r="B22" s="28">
        <v>-4582</v>
      </c>
      <c r="C22" s="28">
        <v>-4484</v>
      </c>
      <c r="D22" s="28">
        <v>-4133</v>
      </c>
      <c r="E22" s="22">
        <v>-4494</v>
      </c>
      <c r="F22" s="28">
        <v>-5125</v>
      </c>
      <c r="G22" s="28">
        <v>-5732</v>
      </c>
      <c r="H22" s="28">
        <v>-4738</v>
      </c>
      <c r="I22" s="22">
        <v>-3852</v>
      </c>
      <c r="J22" s="28">
        <v>-4033</v>
      </c>
      <c r="K22" s="28">
        <v>-4572</v>
      </c>
      <c r="L22" s="28">
        <v>-3744</v>
      </c>
      <c r="M22" s="22">
        <v>-4238</v>
      </c>
      <c r="N22" s="28">
        <v>-2915</v>
      </c>
      <c r="O22" s="28">
        <v>-2990</v>
      </c>
      <c r="P22" s="28">
        <v>-2921</v>
      </c>
      <c r="Q22" s="22">
        <v>-3203</v>
      </c>
      <c r="R22" s="28">
        <v>-3573</v>
      </c>
      <c r="S22" s="28">
        <v>-3927</v>
      </c>
      <c r="T22" s="28">
        <v>-1650</v>
      </c>
      <c r="U22" s="22">
        <v>-1348</v>
      </c>
      <c r="V22" s="28">
        <v>-1126</v>
      </c>
      <c r="W22" s="28">
        <v>-1491</v>
      </c>
      <c r="X22" s="28">
        <v>-1019</v>
      </c>
      <c r="Y22" s="22">
        <v>-1116</v>
      </c>
    </row>
    <row r="23" spans="1:25" ht="13.5">
      <c r="A23" s="2" t="s">
        <v>86</v>
      </c>
      <c r="B23" s="28">
        <v>10739225</v>
      </c>
      <c r="C23" s="28">
        <v>11008187</v>
      </c>
      <c r="D23" s="28">
        <v>9146311</v>
      </c>
      <c r="E23" s="22">
        <v>8920836</v>
      </c>
      <c r="F23" s="28">
        <v>9471266</v>
      </c>
      <c r="G23" s="28">
        <v>9997546</v>
      </c>
      <c r="H23" s="28">
        <v>9738391</v>
      </c>
      <c r="I23" s="22">
        <v>9429356</v>
      </c>
      <c r="J23" s="28">
        <v>10682228</v>
      </c>
      <c r="K23" s="28">
        <v>10969710</v>
      </c>
      <c r="L23" s="28">
        <v>10821484</v>
      </c>
      <c r="M23" s="22">
        <v>11782513</v>
      </c>
      <c r="N23" s="28">
        <v>10381567</v>
      </c>
      <c r="O23" s="28">
        <v>12012135</v>
      </c>
      <c r="P23" s="28">
        <v>10971351</v>
      </c>
      <c r="Q23" s="22">
        <v>10581189</v>
      </c>
      <c r="R23" s="28">
        <v>11095241</v>
      </c>
      <c r="S23" s="28">
        <v>11778638</v>
      </c>
      <c r="T23" s="28">
        <v>10364602</v>
      </c>
      <c r="U23" s="22">
        <v>8994879</v>
      </c>
      <c r="V23" s="28">
        <v>9205571</v>
      </c>
      <c r="W23" s="28">
        <v>9697435</v>
      </c>
      <c r="X23" s="28">
        <v>6041262</v>
      </c>
      <c r="Y23" s="22">
        <v>5390455</v>
      </c>
    </row>
    <row r="24" spans="1:25" ht="13.5">
      <c r="A24" s="2" t="s">
        <v>100</v>
      </c>
      <c r="B24" s="28">
        <v>1501164</v>
      </c>
      <c r="C24" s="28">
        <v>1563748</v>
      </c>
      <c r="D24" s="28">
        <v>1620636</v>
      </c>
      <c r="E24" s="22">
        <v>1643275</v>
      </c>
      <c r="F24" s="28">
        <v>1721279</v>
      </c>
      <c r="G24" s="28">
        <v>1650509</v>
      </c>
      <c r="H24" s="28">
        <v>1620648</v>
      </c>
      <c r="I24" s="22">
        <v>1693208</v>
      </c>
      <c r="J24" s="28">
        <v>1832052</v>
      </c>
      <c r="K24" s="28">
        <v>1824355</v>
      </c>
      <c r="L24" s="28">
        <v>1925750</v>
      </c>
      <c r="M24" s="22">
        <v>1989591</v>
      </c>
      <c r="N24" s="28">
        <v>2039375</v>
      </c>
      <c r="O24" s="28">
        <v>2134430</v>
      </c>
      <c r="P24" s="28">
        <v>2117336</v>
      </c>
      <c r="Q24" s="22">
        <v>1509468</v>
      </c>
      <c r="R24" s="28">
        <v>1339461</v>
      </c>
      <c r="S24" s="28">
        <v>1201716</v>
      </c>
      <c r="T24" s="28">
        <v>641814</v>
      </c>
      <c r="U24" s="22">
        <v>646439</v>
      </c>
      <c r="V24" s="28">
        <v>649656</v>
      </c>
      <c r="W24" s="28">
        <v>652993</v>
      </c>
      <c r="X24" s="28">
        <v>589795</v>
      </c>
      <c r="Y24" s="22">
        <v>612793</v>
      </c>
    </row>
    <row r="25" spans="1:25" ht="13.5">
      <c r="A25" s="3" t="s">
        <v>84</v>
      </c>
      <c r="B25" s="28">
        <v>255252</v>
      </c>
      <c r="C25" s="28">
        <v>241031</v>
      </c>
      <c r="D25" s="28">
        <v>219275</v>
      </c>
      <c r="E25" s="22">
        <v>230997</v>
      </c>
      <c r="F25" s="28">
        <v>245864</v>
      </c>
      <c r="G25" s="28">
        <v>180433</v>
      </c>
      <c r="H25" s="28">
        <v>197212</v>
      </c>
      <c r="I25" s="22">
        <v>181601</v>
      </c>
      <c r="J25" s="28">
        <v>194876</v>
      </c>
      <c r="K25" s="28">
        <v>209699</v>
      </c>
      <c r="L25" s="28">
        <v>216401</v>
      </c>
      <c r="M25" s="22">
        <v>207412</v>
      </c>
      <c r="N25" s="28">
        <v>217678</v>
      </c>
      <c r="O25" s="28">
        <v>218873</v>
      </c>
      <c r="P25" s="28">
        <v>227695</v>
      </c>
      <c r="Q25" s="22">
        <v>243903</v>
      </c>
      <c r="R25" s="28">
        <v>259173</v>
      </c>
      <c r="S25" s="28">
        <v>277859</v>
      </c>
      <c r="T25" s="28">
        <v>260728</v>
      </c>
      <c r="U25" s="22">
        <v>276755</v>
      </c>
      <c r="V25" s="28">
        <v>284417</v>
      </c>
      <c r="W25" s="28">
        <v>275236</v>
      </c>
      <c r="X25" s="28">
        <v>241563</v>
      </c>
      <c r="Y25" s="22"/>
    </row>
    <row r="26" spans="1:25" ht="13.5">
      <c r="A26" s="3" t="s">
        <v>103</v>
      </c>
      <c r="B26" s="28">
        <v>255252</v>
      </c>
      <c r="C26" s="28">
        <v>241031</v>
      </c>
      <c r="D26" s="28">
        <v>219275</v>
      </c>
      <c r="E26" s="22">
        <v>230997</v>
      </c>
      <c r="F26" s="28">
        <v>245864</v>
      </c>
      <c r="G26" s="28">
        <v>180433</v>
      </c>
      <c r="H26" s="28">
        <v>219145</v>
      </c>
      <c r="I26" s="22">
        <v>236431</v>
      </c>
      <c r="J26" s="28">
        <v>282605</v>
      </c>
      <c r="K26" s="28">
        <v>330327</v>
      </c>
      <c r="L26" s="28">
        <v>369927</v>
      </c>
      <c r="M26" s="22">
        <v>393836</v>
      </c>
      <c r="N26" s="28">
        <v>437001</v>
      </c>
      <c r="O26" s="28">
        <v>471094</v>
      </c>
      <c r="P26" s="28">
        <v>512815</v>
      </c>
      <c r="Q26" s="22">
        <v>561921</v>
      </c>
      <c r="R26" s="28">
        <v>605423</v>
      </c>
      <c r="S26" s="28">
        <v>658917</v>
      </c>
      <c r="T26" s="28">
        <v>260728</v>
      </c>
      <c r="U26" s="22">
        <v>276755</v>
      </c>
      <c r="V26" s="28">
        <v>284417</v>
      </c>
      <c r="W26" s="28">
        <v>275236</v>
      </c>
      <c r="X26" s="28">
        <v>241563</v>
      </c>
      <c r="Y26" s="22">
        <v>247358</v>
      </c>
    </row>
    <row r="27" spans="1:25" ht="13.5">
      <c r="A27" s="3" t="s">
        <v>104</v>
      </c>
      <c r="B27" s="28">
        <v>1310825</v>
      </c>
      <c r="C27" s="28">
        <v>1147118</v>
      </c>
      <c r="D27" s="28">
        <v>1146590</v>
      </c>
      <c r="E27" s="22">
        <v>1593305</v>
      </c>
      <c r="F27" s="28">
        <v>1378805</v>
      </c>
      <c r="G27" s="28">
        <v>1194162</v>
      </c>
      <c r="H27" s="28">
        <v>1110085</v>
      </c>
      <c r="I27" s="22">
        <v>1119150</v>
      </c>
      <c r="J27" s="28">
        <v>1011732</v>
      </c>
      <c r="K27" s="28">
        <v>1060119</v>
      </c>
      <c r="L27" s="28">
        <v>1178667</v>
      </c>
      <c r="M27" s="22">
        <v>930543</v>
      </c>
      <c r="N27" s="28">
        <v>1092858</v>
      </c>
      <c r="O27" s="28">
        <v>1131795</v>
      </c>
      <c r="P27" s="28">
        <v>1164805</v>
      </c>
      <c r="Q27" s="22">
        <v>1148266</v>
      </c>
      <c r="R27" s="28">
        <v>1114881</v>
      </c>
      <c r="S27" s="28">
        <v>1155027</v>
      </c>
      <c r="T27" s="28">
        <v>1315958</v>
      </c>
      <c r="U27" s="22">
        <v>1646955</v>
      </c>
      <c r="V27" s="28">
        <v>1598864</v>
      </c>
      <c r="W27" s="28">
        <v>1720286</v>
      </c>
      <c r="X27" s="28">
        <v>1727619</v>
      </c>
      <c r="Y27" s="22">
        <v>1656059</v>
      </c>
    </row>
    <row r="28" spans="1:25" ht="13.5">
      <c r="A28" s="3" t="s">
        <v>106</v>
      </c>
      <c r="B28" s="28">
        <v>21413</v>
      </c>
      <c r="C28" s="28">
        <v>24423</v>
      </c>
      <c r="D28" s="28">
        <v>21413</v>
      </c>
      <c r="E28" s="22">
        <v>21413</v>
      </c>
      <c r="F28" s="28">
        <v>21413</v>
      </c>
      <c r="G28" s="28">
        <v>21413</v>
      </c>
      <c r="H28" s="28">
        <v>21413</v>
      </c>
      <c r="I28" s="22">
        <v>21413</v>
      </c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3" t="s">
        <v>109</v>
      </c>
      <c r="B29" s="28">
        <v>300000</v>
      </c>
      <c r="C29" s="28">
        <v>300000</v>
      </c>
      <c r="D29" s="28">
        <v>300000</v>
      </c>
      <c r="E29" s="22">
        <v>300000</v>
      </c>
      <c r="F29" s="28">
        <v>300000</v>
      </c>
      <c r="G29" s="28">
        <v>300000</v>
      </c>
      <c r="H29" s="28">
        <v>400000</v>
      </c>
      <c r="I29" s="22">
        <v>400000</v>
      </c>
      <c r="J29" s="28">
        <v>400000</v>
      </c>
      <c r="K29" s="28">
        <v>400000</v>
      </c>
      <c r="L29" s="28">
        <v>400000</v>
      </c>
      <c r="M29" s="22">
        <v>400000</v>
      </c>
      <c r="N29" s="28">
        <v>400000</v>
      </c>
      <c r="O29" s="28">
        <v>400000</v>
      </c>
      <c r="P29" s="28">
        <v>400000</v>
      </c>
      <c r="Q29" s="22">
        <v>400000</v>
      </c>
      <c r="R29" s="28">
        <v>400000</v>
      </c>
      <c r="S29" s="28">
        <v>500000</v>
      </c>
      <c r="T29" s="28">
        <v>500000</v>
      </c>
      <c r="U29" s="22">
        <v>500000</v>
      </c>
      <c r="V29" s="28">
        <v>500000</v>
      </c>
      <c r="W29" s="28">
        <v>500000</v>
      </c>
      <c r="X29" s="28">
        <v>500000</v>
      </c>
      <c r="Y29" s="22">
        <v>500000</v>
      </c>
    </row>
    <row r="30" spans="1:25" ht="13.5">
      <c r="A30" s="3" t="s">
        <v>110</v>
      </c>
      <c r="B30" s="28">
        <v>3153177</v>
      </c>
      <c r="C30" s="28">
        <v>3153489</v>
      </c>
      <c r="D30" s="28">
        <v>3153243</v>
      </c>
      <c r="E30" s="22">
        <v>3152354</v>
      </c>
      <c r="F30" s="28">
        <v>3948443</v>
      </c>
      <c r="G30" s="28">
        <v>4319265</v>
      </c>
      <c r="H30" s="28">
        <v>4630265</v>
      </c>
      <c r="I30" s="22">
        <v>4929321</v>
      </c>
      <c r="J30" s="28">
        <v>4927711</v>
      </c>
      <c r="K30" s="28">
        <v>4791125</v>
      </c>
      <c r="L30" s="28">
        <v>4815305</v>
      </c>
      <c r="M30" s="22">
        <v>4767579</v>
      </c>
      <c r="N30" s="28">
        <v>4789204</v>
      </c>
      <c r="O30" s="28">
        <v>4721249</v>
      </c>
      <c r="P30" s="28">
        <v>5119879</v>
      </c>
      <c r="Q30" s="22">
        <v>4995881</v>
      </c>
      <c r="R30" s="28">
        <v>5217303</v>
      </c>
      <c r="S30" s="28">
        <v>4815186</v>
      </c>
      <c r="T30" s="28">
        <v>3875549</v>
      </c>
      <c r="U30" s="22">
        <v>3831548</v>
      </c>
      <c r="V30" s="28">
        <v>3809293</v>
      </c>
      <c r="W30" s="28">
        <v>3801491</v>
      </c>
      <c r="X30" s="28">
        <v>3796021</v>
      </c>
      <c r="Y30" s="22">
        <v>3788270</v>
      </c>
    </row>
    <row r="31" spans="1:25" ht="13.5">
      <c r="A31" s="3" t="s">
        <v>111</v>
      </c>
      <c r="B31" s="28">
        <v>926793</v>
      </c>
      <c r="C31" s="28">
        <v>926614</v>
      </c>
      <c r="D31" s="28">
        <v>930333</v>
      </c>
      <c r="E31" s="22">
        <v>930156</v>
      </c>
      <c r="F31" s="28">
        <v>929866</v>
      </c>
      <c r="G31" s="28">
        <v>929493</v>
      </c>
      <c r="H31" s="28">
        <v>933017</v>
      </c>
      <c r="I31" s="22">
        <v>932644</v>
      </c>
      <c r="J31" s="28">
        <v>932060</v>
      </c>
      <c r="K31" s="28">
        <v>931687</v>
      </c>
      <c r="L31" s="28">
        <v>935210</v>
      </c>
      <c r="M31" s="22">
        <v>934837</v>
      </c>
      <c r="N31" s="28">
        <v>934287</v>
      </c>
      <c r="O31" s="28">
        <v>933670</v>
      </c>
      <c r="P31" s="28">
        <v>936951</v>
      </c>
      <c r="Q31" s="22">
        <v>935864</v>
      </c>
      <c r="R31" s="28">
        <v>935248</v>
      </c>
      <c r="S31" s="28">
        <v>934632</v>
      </c>
      <c r="T31" s="28">
        <v>937913</v>
      </c>
      <c r="U31" s="22">
        <v>937297</v>
      </c>
      <c r="V31" s="28">
        <v>936575</v>
      </c>
      <c r="W31" s="28">
        <v>935640</v>
      </c>
      <c r="X31" s="28">
        <v>938603</v>
      </c>
      <c r="Y31" s="22">
        <v>937668</v>
      </c>
    </row>
    <row r="32" spans="1:25" ht="13.5">
      <c r="A32" s="3" t="s">
        <v>84</v>
      </c>
      <c r="B32" s="28">
        <v>48360</v>
      </c>
      <c r="C32" s="28">
        <v>48827</v>
      </c>
      <c r="D32" s="28">
        <v>50332</v>
      </c>
      <c r="E32" s="22">
        <v>51520</v>
      </c>
      <c r="F32" s="28">
        <v>52365</v>
      </c>
      <c r="G32" s="28">
        <v>53509</v>
      </c>
      <c r="H32" s="28">
        <v>54949</v>
      </c>
      <c r="I32" s="22">
        <v>54909</v>
      </c>
      <c r="J32" s="28">
        <v>75447</v>
      </c>
      <c r="K32" s="28">
        <v>57113</v>
      </c>
      <c r="L32" s="28">
        <v>57320</v>
      </c>
      <c r="M32" s="22">
        <v>58950</v>
      </c>
      <c r="N32" s="28">
        <v>63117</v>
      </c>
      <c r="O32" s="28">
        <v>64776</v>
      </c>
      <c r="P32" s="28">
        <v>65712</v>
      </c>
      <c r="Q32" s="22">
        <v>116040</v>
      </c>
      <c r="R32" s="28">
        <v>60752</v>
      </c>
      <c r="S32" s="28">
        <v>61606</v>
      </c>
      <c r="T32" s="28">
        <v>62756</v>
      </c>
      <c r="U32" s="22">
        <v>63223</v>
      </c>
      <c r="V32" s="28">
        <v>63753</v>
      </c>
      <c r="W32" s="28">
        <v>65071</v>
      </c>
      <c r="X32" s="28">
        <v>66742</v>
      </c>
      <c r="Y32" s="22">
        <v>65337</v>
      </c>
    </row>
    <row r="33" spans="1:25" ht="13.5">
      <c r="A33" s="3" t="s">
        <v>85</v>
      </c>
      <c r="B33" s="28">
        <v>-33179</v>
      </c>
      <c r="C33" s="28">
        <v>-33379</v>
      </c>
      <c r="D33" s="28">
        <v>-34589</v>
      </c>
      <c r="E33" s="22">
        <v>-35219</v>
      </c>
      <c r="F33" s="28">
        <v>-35849</v>
      </c>
      <c r="G33" s="28">
        <v>-36479</v>
      </c>
      <c r="H33" s="28">
        <v>-37109</v>
      </c>
      <c r="I33" s="22">
        <v>-37719</v>
      </c>
      <c r="J33" s="28">
        <v>-38319</v>
      </c>
      <c r="K33" s="28">
        <v>-38919</v>
      </c>
      <c r="L33" s="28">
        <v>-39320</v>
      </c>
      <c r="M33" s="22">
        <v>-40420</v>
      </c>
      <c r="N33" s="28">
        <v>-40719</v>
      </c>
      <c r="O33" s="28">
        <v>-41119</v>
      </c>
      <c r="P33" s="28">
        <v>-41312</v>
      </c>
      <c r="Q33" s="22">
        <v>-41578</v>
      </c>
      <c r="R33" s="28">
        <v>-41808</v>
      </c>
      <c r="S33" s="28">
        <v>-41953</v>
      </c>
      <c r="T33" s="28">
        <v>-41961</v>
      </c>
      <c r="U33" s="22">
        <v>-42102</v>
      </c>
      <c r="V33" s="28">
        <v>-42267</v>
      </c>
      <c r="W33" s="28">
        <v>-42042</v>
      </c>
      <c r="X33" s="28">
        <v>-40816</v>
      </c>
      <c r="Y33" s="22">
        <v>-19896</v>
      </c>
    </row>
    <row r="34" spans="1:25" ht="13.5">
      <c r="A34" s="3" t="s">
        <v>112</v>
      </c>
      <c r="B34" s="28">
        <v>5727390</v>
      </c>
      <c r="C34" s="28">
        <v>5567094</v>
      </c>
      <c r="D34" s="28">
        <v>5567324</v>
      </c>
      <c r="E34" s="22">
        <v>6013530</v>
      </c>
      <c r="F34" s="28">
        <v>6595044</v>
      </c>
      <c r="G34" s="28">
        <v>6907105</v>
      </c>
      <c r="H34" s="28">
        <v>7260675</v>
      </c>
      <c r="I34" s="22">
        <v>7702623</v>
      </c>
      <c r="J34" s="28">
        <v>7757423</v>
      </c>
      <c r="K34" s="28">
        <v>7663874</v>
      </c>
      <c r="L34" s="28">
        <v>7805209</v>
      </c>
      <c r="M34" s="22">
        <v>7488905</v>
      </c>
      <c r="N34" s="28">
        <v>7667382</v>
      </c>
      <c r="O34" s="28">
        <v>7626592</v>
      </c>
      <c r="P34" s="28">
        <v>8087238</v>
      </c>
      <c r="Q34" s="22">
        <v>7790526</v>
      </c>
      <c r="R34" s="28">
        <v>7897004</v>
      </c>
      <c r="S34" s="28">
        <v>7626367</v>
      </c>
      <c r="T34" s="28">
        <v>6861199</v>
      </c>
      <c r="U34" s="22">
        <v>7173726</v>
      </c>
      <c r="V34" s="28">
        <v>7091881</v>
      </c>
      <c r="W34" s="28">
        <v>7182823</v>
      </c>
      <c r="X34" s="28">
        <v>7186450</v>
      </c>
      <c r="Y34" s="22">
        <v>7130193</v>
      </c>
    </row>
    <row r="35" spans="1:25" ht="13.5">
      <c r="A35" s="2" t="s">
        <v>113</v>
      </c>
      <c r="B35" s="28">
        <v>7483807</v>
      </c>
      <c r="C35" s="28">
        <v>7371874</v>
      </c>
      <c r="D35" s="28">
        <v>7407236</v>
      </c>
      <c r="E35" s="22">
        <v>7887803</v>
      </c>
      <c r="F35" s="28">
        <v>8562188</v>
      </c>
      <c r="G35" s="28">
        <v>8738049</v>
      </c>
      <c r="H35" s="28">
        <v>9100470</v>
      </c>
      <c r="I35" s="22">
        <v>9632263</v>
      </c>
      <c r="J35" s="28">
        <v>9872081</v>
      </c>
      <c r="K35" s="28">
        <v>9818557</v>
      </c>
      <c r="L35" s="28">
        <v>10100886</v>
      </c>
      <c r="M35" s="22">
        <v>9872333</v>
      </c>
      <c r="N35" s="28">
        <v>10143759</v>
      </c>
      <c r="O35" s="28">
        <v>10232118</v>
      </c>
      <c r="P35" s="28">
        <v>10717390</v>
      </c>
      <c r="Q35" s="22">
        <v>9861916</v>
      </c>
      <c r="R35" s="28">
        <v>9841889</v>
      </c>
      <c r="S35" s="28">
        <v>9487000</v>
      </c>
      <c r="T35" s="28">
        <v>7763743</v>
      </c>
      <c r="U35" s="22">
        <v>8096921</v>
      </c>
      <c r="V35" s="28">
        <v>8025955</v>
      </c>
      <c r="W35" s="28">
        <v>8111053</v>
      </c>
      <c r="X35" s="28">
        <v>8017809</v>
      </c>
      <c r="Y35" s="22">
        <v>7990345</v>
      </c>
    </row>
    <row r="36" spans="1:25" ht="14.25" thickBot="1">
      <c r="A36" s="5" t="s">
        <v>114</v>
      </c>
      <c r="B36" s="29">
        <v>18223033</v>
      </c>
      <c r="C36" s="29">
        <v>18380062</v>
      </c>
      <c r="D36" s="29">
        <v>16553547</v>
      </c>
      <c r="E36" s="23">
        <v>16808639</v>
      </c>
      <c r="F36" s="29">
        <v>18033454</v>
      </c>
      <c r="G36" s="29">
        <v>18735596</v>
      </c>
      <c r="H36" s="29">
        <v>18838861</v>
      </c>
      <c r="I36" s="23">
        <v>19061620</v>
      </c>
      <c r="J36" s="29">
        <v>20554309</v>
      </c>
      <c r="K36" s="29">
        <v>20788267</v>
      </c>
      <c r="L36" s="29">
        <v>20922370</v>
      </c>
      <c r="M36" s="23">
        <v>21654846</v>
      </c>
      <c r="N36" s="29">
        <v>20525326</v>
      </c>
      <c r="O36" s="29">
        <v>22244254</v>
      </c>
      <c r="P36" s="29">
        <v>21688741</v>
      </c>
      <c r="Q36" s="23">
        <v>20443106</v>
      </c>
      <c r="R36" s="29">
        <v>20937130</v>
      </c>
      <c r="S36" s="29">
        <v>21265639</v>
      </c>
      <c r="T36" s="29">
        <v>18128345</v>
      </c>
      <c r="U36" s="23">
        <v>17091800</v>
      </c>
      <c r="V36" s="29">
        <v>17231527</v>
      </c>
      <c r="W36" s="29">
        <v>17808489</v>
      </c>
      <c r="X36" s="29">
        <v>14059071</v>
      </c>
      <c r="Y36" s="23">
        <v>13380801</v>
      </c>
    </row>
    <row r="37" spans="1:25" ht="14.25" thickTop="1">
      <c r="A37" s="2" t="s">
        <v>233</v>
      </c>
      <c r="B37" s="28">
        <v>395880</v>
      </c>
      <c r="C37" s="28">
        <v>351585</v>
      </c>
      <c r="D37" s="28">
        <v>384022</v>
      </c>
      <c r="E37" s="22">
        <v>488497</v>
      </c>
      <c r="F37" s="28">
        <v>398537</v>
      </c>
      <c r="G37" s="28">
        <v>415481</v>
      </c>
      <c r="H37" s="28">
        <v>430562</v>
      </c>
      <c r="I37" s="22">
        <v>431366</v>
      </c>
      <c r="J37" s="28">
        <v>395770</v>
      </c>
      <c r="K37" s="28">
        <v>418095</v>
      </c>
      <c r="L37" s="28">
        <v>424439</v>
      </c>
      <c r="M37" s="22">
        <v>503046</v>
      </c>
      <c r="N37" s="28">
        <v>428467</v>
      </c>
      <c r="O37" s="28">
        <v>470352</v>
      </c>
      <c r="P37" s="28">
        <v>546024</v>
      </c>
      <c r="Q37" s="22">
        <v>584575</v>
      </c>
      <c r="R37" s="28">
        <v>465696</v>
      </c>
      <c r="S37" s="28">
        <v>475484</v>
      </c>
      <c r="T37" s="28">
        <v>469634</v>
      </c>
      <c r="U37" s="22">
        <v>444546</v>
      </c>
      <c r="V37" s="28">
        <v>434744</v>
      </c>
      <c r="W37" s="28">
        <v>368999</v>
      </c>
      <c r="X37" s="28">
        <v>400609</v>
      </c>
      <c r="Y37" s="22">
        <v>439192</v>
      </c>
    </row>
    <row r="38" spans="1:25" ht="13.5">
      <c r="A38" s="2" t="s">
        <v>116</v>
      </c>
      <c r="B38" s="28">
        <v>1135000</v>
      </c>
      <c r="C38" s="28">
        <v>1200000</v>
      </c>
      <c r="D38" s="28">
        <v>2300000</v>
      </c>
      <c r="E38" s="22">
        <v>1800000</v>
      </c>
      <c r="F38" s="28">
        <v>2562500</v>
      </c>
      <c r="G38" s="28">
        <v>2800000</v>
      </c>
      <c r="H38" s="28">
        <v>3000000</v>
      </c>
      <c r="I38" s="22">
        <v>3360000</v>
      </c>
      <c r="J38" s="28">
        <v>3560000</v>
      </c>
      <c r="K38" s="28">
        <v>3330000</v>
      </c>
      <c r="L38" s="28">
        <v>3900000</v>
      </c>
      <c r="M38" s="22">
        <v>2800000</v>
      </c>
      <c r="N38" s="28">
        <v>3850000</v>
      </c>
      <c r="O38" s="28">
        <v>4710000</v>
      </c>
      <c r="P38" s="28">
        <v>5330000</v>
      </c>
      <c r="Q38" s="22">
        <v>3225000</v>
      </c>
      <c r="R38" s="28">
        <v>3225000</v>
      </c>
      <c r="S38" s="28">
        <v>2785000</v>
      </c>
      <c r="T38" s="28">
        <v>3300000</v>
      </c>
      <c r="U38" s="22">
        <v>1150000</v>
      </c>
      <c r="V38" s="28">
        <v>1320000</v>
      </c>
      <c r="W38" s="28">
        <v>1580000</v>
      </c>
      <c r="X38" s="28">
        <v>2100000</v>
      </c>
      <c r="Y38" s="22"/>
    </row>
    <row r="39" spans="1:25" ht="13.5">
      <c r="A39" s="2" t="s">
        <v>117</v>
      </c>
      <c r="B39" s="28">
        <v>976556</v>
      </c>
      <c r="C39" s="28">
        <v>1017556</v>
      </c>
      <c r="D39" s="28">
        <v>642186</v>
      </c>
      <c r="E39" s="22">
        <v>783186</v>
      </c>
      <c r="F39" s="28">
        <v>863556</v>
      </c>
      <c r="G39" s="28">
        <v>975186</v>
      </c>
      <c r="H39" s="28">
        <v>1063556</v>
      </c>
      <c r="I39" s="22">
        <v>1063556</v>
      </c>
      <c r="J39" s="28">
        <v>1063556</v>
      </c>
      <c r="K39" s="28">
        <v>1063556</v>
      </c>
      <c r="L39" s="28">
        <v>1063556</v>
      </c>
      <c r="M39" s="22">
        <v>1063556</v>
      </c>
      <c r="N39" s="28">
        <v>400000</v>
      </c>
      <c r="O39" s="28">
        <v>400000</v>
      </c>
      <c r="P39" s="28">
        <v>400000</v>
      </c>
      <c r="Q39" s="22">
        <v>400000</v>
      </c>
      <c r="R39" s="28">
        <v>400000</v>
      </c>
      <c r="S39" s="28">
        <v>400000</v>
      </c>
      <c r="T39" s="28">
        <v>400000</v>
      </c>
      <c r="U39" s="22">
        <v>400000</v>
      </c>
      <c r="V39" s="28">
        <v>400000</v>
      </c>
      <c r="W39" s="28">
        <v>400000</v>
      </c>
      <c r="X39" s="28"/>
      <c r="Y39" s="22">
        <v>9600</v>
      </c>
    </row>
    <row r="40" spans="1:25" ht="13.5">
      <c r="A40" s="2" t="s">
        <v>119</v>
      </c>
      <c r="B40" s="28">
        <v>362274</v>
      </c>
      <c r="C40" s="28">
        <v>357126</v>
      </c>
      <c r="D40" s="28">
        <v>329153</v>
      </c>
      <c r="E40" s="22">
        <v>306476</v>
      </c>
      <c r="F40" s="28">
        <v>399125</v>
      </c>
      <c r="G40" s="28">
        <v>369425</v>
      </c>
      <c r="H40" s="28">
        <v>613055</v>
      </c>
      <c r="I40" s="22"/>
      <c r="J40" s="28">
        <v>407988</v>
      </c>
      <c r="K40" s="28">
        <v>386768</v>
      </c>
      <c r="L40" s="28">
        <v>432262</v>
      </c>
      <c r="M40" s="22"/>
      <c r="N40" s="28">
        <v>432151</v>
      </c>
      <c r="O40" s="28">
        <v>403741</v>
      </c>
      <c r="P40" s="28">
        <v>600766</v>
      </c>
      <c r="Q40" s="22"/>
      <c r="R40" s="28">
        <v>532896</v>
      </c>
      <c r="S40" s="28">
        <v>662135</v>
      </c>
      <c r="T40" s="28">
        <v>403567</v>
      </c>
      <c r="U40" s="22"/>
      <c r="V40" s="28">
        <v>338891</v>
      </c>
      <c r="W40" s="28">
        <v>437049</v>
      </c>
      <c r="X40" s="28">
        <v>343043</v>
      </c>
      <c r="Y40" s="22"/>
    </row>
    <row r="41" spans="1:25" ht="13.5">
      <c r="A41" s="2" t="s">
        <v>120</v>
      </c>
      <c r="B41" s="28">
        <v>625242</v>
      </c>
      <c r="C41" s="28">
        <v>621493</v>
      </c>
      <c r="D41" s="28">
        <v>700808</v>
      </c>
      <c r="E41" s="22">
        <v>683896</v>
      </c>
      <c r="F41" s="28">
        <v>816478</v>
      </c>
      <c r="G41" s="28">
        <v>845290</v>
      </c>
      <c r="H41" s="28">
        <v>896760</v>
      </c>
      <c r="I41" s="22"/>
      <c r="J41" s="28">
        <v>915281</v>
      </c>
      <c r="K41" s="28">
        <v>879554</v>
      </c>
      <c r="L41" s="28">
        <v>880367</v>
      </c>
      <c r="M41" s="22"/>
      <c r="N41" s="28">
        <v>952812</v>
      </c>
      <c r="O41" s="28">
        <v>809197</v>
      </c>
      <c r="P41" s="28">
        <v>682230</v>
      </c>
      <c r="Q41" s="22"/>
      <c r="R41" s="28">
        <v>563423</v>
      </c>
      <c r="S41" s="28">
        <v>573212</v>
      </c>
      <c r="T41" s="28">
        <v>430863</v>
      </c>
      <c r="U41" s="22"/>
      <c r="V41" s="28">
        <v>488330</v>
      </c>
      <c r="W41" s="28">
        <v>442403</v>
      </c>
      <c r="X41" s="28">
        <v>391035</v>
      </c>
      <c r="Y41" s="22"/>
    </row>
    <row r="42" spans="1:25" ht="13.5">
      <c r="A42" s="2" t="s">
        <v>121</v>
      </c>
      <c r="B42" s="28">
        <v>430909</v>
      </c>
      <c r="C42" s="28">
        <v>602508</v>
      </c>
      <c r="D42" s="28">
        <v>278528</v>
      </c>
      <c r="E42" s="22">
        <v>167030</v>
      </c>
      <c r="F42" s="28">
        <v>123780</v>
      </c>
      <c r="G42" s="28">
        <v>401448</v>
      </c>
      <c r="H42" s="28">
        <v>407352</v>
      </c>
      <c r="I42" s="22">
        <v>23030</v>
      </c>
      <c r="J42" s="28">
        <v>5283</v>
      </c>
      <c r="K42" s="28">
        <v>238070</v>
      </c>
      <c r="L42" s="28">
        <v>183014</v>
      </c>
      <c r="M42" s="22">
        <v>130389</v>
      </c>
      <c r="N42" s="28">
        <v>31075</v>
      </c>
      <c r="O42" s="28">
        <v>468375</v>
      </c>
      <c r="P42" s="28">
        <v>193691</v>
      </c>
      <c r="Q42" s="22">
        <v>35276</v>
      </c>
      <c r="R42" s="28">
        <v>14044</v>
      </c>
      <c r="S42" s="28">
        <v>311999</v>
      </c>
      <c r="T42" s="28">
        <v>253560</v>
      </c>
      <c r="U42" s="22">
        <v>290309</v>
      </c>
      <c r="V42" s="28">
        <v>135</v>
      </c>
      <c r="W42" s="28">
        <v>396924</v>
      </c>
      <c r="X42" s="28">
        <v>313094</v>
      </c>
      <c r="Y42" s="22">
        <v>284841</v>
      </c>
    </row>
    <row r="43" spans="1:25" ht="13.5">
      <c r="A43" s="2" t="s">
        <v>124</v>
      </c>
      <c r="B43" s="28">
        <v>292130</v>
      </c>
      <c r="C43" s="28">
        <v>240348</v>
      </c>
      <c r="D43" s="28">
        <v>331039</v>
      </c>
      <c r="E43" s="22">
        <v>384765</v>
      </c>
      <c r="F43" s="28">
        <v>297800</v>
      </c>
      <c r="G43" s="28">
        <v>277305</v>
      </c>
      <c r="H43" s="28">
        <v>323486</v>
      </c>
      <c r="I43" s="22">
        <v>371861</v>
      </c>
      <c r="J43" s="28">
        <v>314813</v>
      </c>
      <c r="K43" s="28">
        <v>241143</v>
      </c>
      <c r="L43" s="28">
        <v>285048</v>
      </c>
      <c r="M43" s="22">
        <v>346567</v>
      </c>
      <c r="N43" s="28">
        <v>314796</v>
      </c>
      <c r="O43" s="28">
        <v>258580</v>
      </c>
      <c r="P43" s="28">
        <v>318556</v>
      </c>
      <c r="Q43" s="22">
        <v>387252</v>
      </c>
      <c r="R43" s="28">
        <v>327938</v>
      </c>
      <c r="S43" s="28">
        <v>232611</v>
      </c>
      <c r="T43" s="28">
        <v>293710</v>
      </c>
      <c r="U43" s="22">
        <v>371574</v>
      </c>
      <c r="V43" s="28">
        <v>271472</v>
      </c>
      <c r="W43" s="28">
        <v>178420</v>
      </c>
      <c r="X43" s="28">
        <v>227941</v>
      </c>
      <c r="Y43" s="22">
        <v>322042</v>
      </c>
    </row>
    <row r="44" spans="1:25" ht="13.5">
      <c r="A44" s="2" t="s">
        <v>125</v>
      </c>
      <c r="B44" s="28">
        <v>109403</v>
      </c>
      <c r="C44" s="28">
        <v>100538</v>
      </c>
      <c r="D44" s="28">
        <v>121807</v>
      </c>
      <c r="E44" s="22">
        <v>136047</v>
      </c>
      <c r="F44" s="28">
        <v>96598</v>
      </c>
      <c r="G44" s="28">
        <v>103902</v>
      </c>
      <c r="H44" s="28">
        <v>109373</v>
      </c>
      <c r="I44" s="22">
        <v>122844</v>
      </c>
      <c r="J44" s="28">
        <v>102437</v>
      </c>
      <c r="K44" s="28">
        <v>88629</v>
      </c>
      <c r="L44" s="28">
        <v>96045</v>
      </c>
      <c r="M44" s="22">
        <v>113698</v>
      </c>
      <c r="N44" s="28">
        <v>116135</v>
      </c>
      <c r="O44" s="28">
        <v>116923</v>
      </c>
      <c r="P44" s="28">
        <v>142083</v>
      </c>
      <c r="Q44" s="22">
        <v>175222</v>
      </c>
      <c r="R44" s="28">
        <v>161419</v>
      </c>
      <c r="S44" s="28">
        <v>164730</v>
      </c>
      <c r="T44" s="28">
        <v>109917</v>
      </c>
      <c r="U44" s="22">
        <v>123481</v>
      </c>
      <c r="V44" s="28">
        <v>96550</v>
      </c>
      <c r="W44" s="28">
        <v>84411</v>
      </c>
      <c r="X44" s="28">
        <v>102031</v>
      </c>
      <c r="Y44" s="22"/>
    </row>
    <row r="45" spans="1:25" ht="13.5">
      <c r="A45" s="2" t="s">
        <v>126</v>
      </c>
      <c r="B45" s="28">
        <v>18546</v>
      </c>
      <c r="C45" s="28">
        <v>65620</v>
      </c>
      <c r="D45" s="28">
        <v>25662</v>
      </c>
      <c r="E45" s="22">
        <v>62621</v>
      </c>
      <c r="F45" s="28">
        <v>22389</v>
      </c>
      <c r="G45" s="28">
        <v>75305</v>
      </c>
      <c r="H45" s="28">
        <v>29860</v>
      </c>
      <c r="I45" s="22">
        <v>74823</v>
      </c>
      <c r="J45" s="28">
        <v>26885</v>
      </c>
      <c r="K45" s="28">
        <v>78983</v>
      </c>
      <c r="L45" s="28">
        <v>29006</v>
      </c>
      <c r="M45" s="22">
        <v>62229</v>
      </c>
      <c r="N45" s="28">
        <v>22333</v>
      </c>
      <c r="O45" s="28">
        <v>70102</v>
      </c>
      <c r="P45" s="28">
        <v>26076</v>
      </c>
      <c r="Q45" s="22">
        <v>82740</v>
      </c>
      <c r="R45" s="28">
        <v>27013</v>
      </c>
      <c r="S45" s="28">
        <v>57638</v>
      </c>
      <c r="T45" s="28">
        <v>20124</v>
      </c>
      <c r="U45" s="22">
        <v>62328</v>
      </c>
      <c r="V45" s="28">
        <v>26124</v>
      </c>
      <c r="W45" s="28">
        <v>60591</v>
      </c>
      <c r="X45" s="28">
        <v>21216</v>
      </c>
      <c r="Y45" s="22">
        <v>60669</v>
      </c>
    </row>
    <row r="46" spans="1:25" ht="13.5">
      <c r="A46" s="2" t="s">
        <v>122</v>
      </c>
      <c r="B46" s="28">
        <v>6570708</v>
      </c>
      <c r="C46" s="28">
        <v>6301653</v>
      </c>
      <c r="D46" s="28">
        <v>5723905</v>
      </c>
      <c r="E46" s="22">
        <v>6621514</v>
      </c>
      <c r="F46" s="28">
        <v>7192949</v>
      </c>
      <c r="G46" s="28">
        <v>6720136</v>
      </c>
      <c r="H46" s="28">
        <v>5871258</v>
      </c>
      <c r="I46" s="22">
        <v>7204533</v>
      </c>
      <c r="J46" s="28">
        <v>7871925</v>
      </c>
      <c r="K46" s="28">
        <v>7403449</v>
      </c>
      <c r="L46" s="28">
        <v>6573518</v>
      </c>
      <c r="M46" s="22">
        <v>8073500</v>
      </c>
      <c r="N46" s="28">
        <v>9024494</v>
      </c>
      <c r="O46" s="28">
        <v>8901200</v>
      </c>
      <c r="P46" s="28">
        <v>7604019</v>
      </c>
      <c r="Q46" s="22">
        <v>9189066</v>
      </c>
      <c r="R46" s="28">
        <v>9928404</v>
      </c>
      <c r="S46" s="28">
        <v>9890655</v>
      </c>
      <c r="T46" s="28">
        <v>6506206</v>
      </c>
      <c r="U46" s="22">
        <v>7676335</v>
      </c>
      <c r="V46" s="28">
        <v>8195633</v>
      </c>
      <c r="W46" s="28">
        <v>7782195</v>
      </c>
      <c r="X46" s="28">
        <v>5526921</v>
      </c>
      <c r="Y46" s="22">
        <v>7190350</v>
      </c>
    </row>
    <row r="47" spans="1:25" ht="13.5">
      <c r="A47" s="2" t="s">
        <v>84</v>
      </c>
      <c r="B47" s="28">
        <v>208836</v>
      </c>
      <c r="C47" s="28">
        <v>175437</v>
      </c>
      <c r="D47" s="28">
        <v>283189</v>
      </c>
      <c r="E47" s="22">
        <v>225988</v>
      </c>
      <c r="F47" s="28">
        <v>257012</v>
      </c>
      <c r="G47" s="28">
        <v>262820</v>
      </c>
      <c r="H47" s="28">
        <v>330025</v>
      </c>
      <c r="I47" s="22">
        <v>1592746</v>
      </c>
      <c r="J47" s="28">
        <v>263384</v>
      </c>
      <c r="K47" s="28">
        <v>201532</v>
      </c>
      <c r="L47" s="28">
        <v>315694</v>
      </c>
      <c r="M47" s="22">
        <v>1691065</v>
      </c>
      <c r="N47" s="28">
        <v>261915</v>
      </c>
      <c r="O47" s="28">
        <v>195869</v>
      </c>
      <c r="P47" s="28">
        <v>311700</v>
      </c>
      <c r="Q47" s="22">
        <v>1531407</v>
      </c>
      <c r="R47" s="28">
        <v>289320</v>
      </c>
      <c r="S47" s="28">
        <v>197825</v>
      </c>
      <c r="T47" s="28">
        <v>271343</v>
      </c>
      <c r="U47" s="22">
        <v>1070797</v>
      </c>
      <c r="V47" s="28">
        <v>223695</v>
      </c>
      <c r="W47" s="28">
        <v>156266</v>
      </c>
      <c r="X47" s="28">
        <v>261167</v>
      </c>
      <c r="Y47" s="22">
        <v>986264</v>
      </c>
    </row>
    <row r="48" spans="1:25" ht="13.5">
      <c r="A48" s="2" t="s">
        <v>128</v>
      </c>
      <c r="B48" s="28">
        <v>11125486</v>
      </c>
      <c r="C48" s="28">
        <v>11033869</v>
      </c>
      <c r="D48" s="28">
        <v>11120303</v>
      </c>
      <c r="E48" s="22">
        <v>11660025</v>
      </c>
      <c r="F48" s="28">
        <v>13032329</v>
      </c>
      <c r="G48" s="28">
        <v>13351611</v>
      </c>
      <c r="H48" s="28">
        <v>13256915</v>
      </c>
      <c r="I48" s="22">
        <v>14416630</v>
      </c>
      <c r="J48" s="28">
        <v>14966906</v>
      </c>
      <c r="K48" s="28">
        <v>14369363</v>
      </c>
      <c r="L48" s="28">
        <v>14216442</v>
      </c>
      <c r="M48" s="22">
        <v>14821229</v>
      </c>
      <c r="N48" s="28">
        <v>15864508</v>
      </c>
      <c r="O48" s="28">
        <v>16816089</v>
      </c>
      <c r="P48" s="28">
        <v>16252912</v>
      </c>
      <c r="Q48" s="22">
        <v>15610540</v>
      </c>
      <c r="R48" s="28">
        <v>15935157</v>
      </c>
      <c r="S48" s="28">
        <v>15751293</v>
      </c>
      <c r="T48" s="28">
        <v>12458928</v>
      </c>
      <c r="U48" s="22">
        <v>11589373</v>
      </c>
      <c r="V48" s="28">
        <v>11795578</v>
      </c>
      <c r="W48" s="28">
        <v>11887260</v>
      </c>
      <c r="X48" s="28">
        <v>9687063</v>
      </c>
      <c r="Y48" s="22">
        <v>9421622</v>
      </c>
    </row>
    <row r="49" spans="1:25" ht="13.5">
      <c r="A49" s="2" t="s">
        <v>129</v>
      </c>
      <c r="B49" s="28">
        <v>2091665</v>
      </c>
      <c r="C49" s="28">
        <v>2311924</v>
      </c>
      <c r="D49" s="28">
        <v>864813</v>
      </c>
      <c r="E49" s="22">
        <v>989702</v>
      </c>
      <c r="F49" s="28">
        <v>1175221</v>
      </c>
      <c r="G49" s="28">
        <v>1329480</v>
      </c>
      <c r="H49" s="28">
        <v>1506999</v>
      </c>
      <c r="I49" s="22">
        <v>1772888</v>
      </c>
      <c r="J49" s="28">
        <v>2038777</v>
      </c>
      <c r="K49" s="28">
        <v>2293036</v>
      </c>
      <c r="L49" s="28">
        <v>2558925</v>
      </c>
      <c r="M49" s="22">
        <v>2824814</v>
      </c>
      <c r="N49" s="28">
        <v>600000</v>
      </c>
      <c r="O49" s="28">
        <v>700000</v>
      </c>
      <c r="P49" s="28">
        <v>800000</v>
      </c>
      <c r="Q49" s="22">
        <v>900000</v>
      </c>
      <c r="R49" s="28">
        <v>1000000</v>
      </c>
      <c r="S49" s="28">
        <v>1100000</v>
      </c>
      <c r="T49" s="28">
        <v>1200000</v>
      </c>
      <c r="U49" s="22">
        <v>1300000</v>
      </c>
      <c r="V49" s="28">
        <v>1400000</v>
      </c>
      <c r="W49" s="28">
        <v>1500000</v>
      </c>
      <c r="X49" s="28"/>
      <c r="Y49" s="22"/>
    </row>
    <row r="50" spans="1:25" ht="13.5">
      <c r="A50" s="2" t="s">
        <v>131</v>
      </c>
      <c r="B50" s="28">
        <v>120702</v>
      </c>
      <c r="C50" s="28">
        <v>120702</v>
      </c>
      <c r="D50" s="28">
        <v>120702</v>
      </c>
      <c r="E50" s="22">
        <v>120702</v>
      </c>
      <c r="F50" s="28">
        <v>120702</v>
      </c>
      <c r="G50" s="28">
        <v>120702</v>
      </c>
      <c r="H50" s="28">
        <v>120702</v>
      </c>
      <c r="I50" s="22">
        <v>120702</v>
      </c>
      <c r="J50" s="28">
        <v>120702</v>
      </c>
      <c r="K50" s="28">
        <v>120702</v>
      </c>
      <c r="L50" s="28">
        <v>120702</v>
      </c>
      <c r="M50" s="22">
        <v>120702</v>
      </c>
      <c r="N50" s="28">
        <v>120702</v>
      </c>
      <c r="O50" s="28">
        <v>120702</v>
      </c>
      <c r="P50" s="28">
        <v>120702</v>
      </c>
      <c r="Q50" s="22">
        <v>120702</v>
      </c>
      <c r="R50" s="28">
        <v>120702</v>
      </c>
      <c r="S50" s="28">
        <v>120702</v>
      </c>
      <c r="T50" s="28">
        <v>120702</v>
      </c>
      <c r="U50" s="22">
        <v>139916</v>
      </c>
      <c r="V50" s="28"/>
      <c r="W50" s="28"/>
      <c r="X50" s="28"/>
      <c r="Y50" s="22"/>
    </row>
    <row r="51" spans="1:25" ht="13.5">
      <c r="A51" s="2" t="s">
        <v>130</v>
      </c>
      <c r="B51" s="28">
        <v>39017</v>
      </c>
      <c r="C51" s="28">
        <v>36342</v>
      </c>
      <c r="D51" s="28">
        <v>38668</v>
      </c>
      <c r="E51" s="22">
        <v>74493</v>
      </c>
      <c r="F51" s="28">
        <v>47210</v>
      </c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/>
      <c r="R51" s="28"/>
      <c r="S51" s="28"/>
      <c r="T51" s="28"/>
      <c r="U51" s="22"/>
      <c r="V51" s="28"/>
      <c r="W51" s="28"/>
      <c r="X51" s="28"/>
      <c r="Y51" s="22"/>
    </row>
    <row r="52" spans="1:25" ht="13.5">
      <c r="A52" s="2" t="s">
        <v>127</v>
      </c>
      <c r="B52" s="28">
        <v>636998</v>
      </c>
      <c r="C52" s="28">
        <v>635312</v>
      </c>
      <c r="D52" s="28">
        <v>633627</v>
      </c>
      <c r="E52" s="22">
        <v>631941</v>
      </c>
      <c r="F52" s="28">
        <v>630299</v>
      </c>
      <c r="G52" s="28">
        <v>571539</v>
      </c>
      <c r="H52" s="28">
        <v>529247</v>
      </c>
      <c r="I52" s="22">
        <v>536579</v>
      </c>
      <c r="J52" s="28">
        <v>666307</v>
      </c>
      <c r="K52" s="28">
        <v>625769</v>
      </c>
      <c r="L52" s="28">
        <v>664818</v>
      </c>
      <c r="M52" s="22">
        <v>658282</v>
      </c>
      <c r="N52" s="28">
        <v>680033</v>
      </c>
      <c r="O52" s="28">
        <v>707182</v>
      </c>
      <c r="P52" s="28">
        <v>710380</v>
      </c>
      <c r="Q52" s="22"/>
      <c r="R52" s="28"/>
      <c r="S52" s="28"/>
      <c r="T52" s="28"/>
      <c r="U52" s="22"/>
      <c r="V52" s="28"/>
      <c r="W52" s="28"/>
      <c r="X52" s="28"/>
      <c r="Y52" s="22"/>
    </row>
    <row r="53" spans="1:25" ht="13.5">
      <c r="A53" s="2" t="s">
        <v>84</v>
      </c>
      <c r="B53" s="28">
        <v>20538</v>
      </c>
      <c r="C53" s="28">
        <v>22857</v>
      </c>
      <c r="D53" s="28">
        <v>25389</v>
      </c>
      <c r="E53" s="22">
        <v>4304</v>
      </c>
      <c r="F53" s="28">
        <v>8215</v>
      </c>
      <c r="G53" s="28">
        <v>12138</v>
      </c>
      <c r="H53" s="28">
        <v>15965</v>
      </c>
      <c r="I53" s="22">
        <v>15093</v>
      </c>
      <c r="J53" s="28">
        <v>18579</v>
      </c>
      <c r="K53" s="28">
        <v>22247</v>
      </c>
      <c r="L53" s="28">
        <v>25806</v>
      </c>
      <c r="M53" s="22">
        <v>7109</v>
      </c>
      <c r="N53" s="28">
        <v>7919</v>
      </c>
      <c r="O53" s="28">
        <v>8729</v>
      </c>
      <c r="P53" s="28">
        <v>6582</v>
      </c>
      <c r="Q53" s="22">
        <v>6989</v>
      </c>
      <c r="R53" s="28">
        <v>7576</v>
      </c>
      <c r="S53" s="28">
        <v>5908</v>
      </c>
      <c r="T53" s="28">
        <v>898</v>
      </c>
      <c r="U53" s="22">
        <v>303</v>
      </c>
      <c r="V53" s="28">
        <v>216</v>
      </c>
      <c r="W53" s="28">
        <v>205</v>
      </c>
      <c r="X53" s="28">
        <v>154</v>
      </c>
      <c r="Y53" s="22"/>
    </row>
    <row r="54" spans="1:25" ht="13.5">
      <c r="A54" s="2" t="s">
        <v>132</v>
      </c>
      <c r="B54" s="28">
        <v>2908922</v>
      </c>
      <c r="C54" s="28">
        <v>3127138</v>
      </c>
      <c r="D54" s="28">
        <v>1683201</v>
      </c>
      <c r="E54" s="22">
        <v>1821144</v>
      </c>
      <c r="F54" s="28">
        <v>1981648</v>
      </c>
      <c r="G54" s="28">
        <v>2033860</v>
      </c>
      <c r="H54" s="28">
        <v>2172914</v>
      </c>
      <c r="I54" s="22">
        <v>2445263</v>
      </c>
      <c r="J54" s="28">
        <v>2844366</v>
      </c>
      <c r="K54" s="28">
        <v>3061755</v>
      </c>
      <c r="L54" s="28">
        <v>3370252</v>
      </c>
      <c r="M54" s="22">
        <v>3610907</v>
      </c>
      <c r="N54" s="28">
        <v>1408655</v>
      </c>
      <c r="O54" s="28">
        <v>1536614</v>
      </c>
      <c r="P54" s="28">
        <v>1637666</v>
      </c>
      <c r="Q54" s="22">
        <v>1027692</v>
      </c>
      <c r="R54" s="28">
        <v>1128278</v>
      </c>
      <c r="S54" s="28">
        <v>1226611</v>
      </c>
      <c r="T54" s="28">
        <v>1321601</v>
      </c>
      <c r="U54" s="22">
        <v>1440220</v>
      </c>
      <c r="V54" s="28">
        <v>1540132</v>
      </c>
      <c r="W54" s="28">
        <v>1640121</v>
      </c>
      <c r="X54" s="28">
        <v>140071</v>
      </c>
      <c r="Y54" s="22">
        <v>139916</v>
      </c>
    </row>
    <row r="55" spans="1:25" ht="14.25" thickBot="1">
      <c r="A55" s="5" t="s">
        <v>133</v>
      </c>
      <c r="B55" s="29">
        <v>14034409</v>
      </c>
      <c r="C55" s="29">
        <v>14161008</v>
      </c>
      <c r="D55" s="29">
        <v>12803505</v>
      </c>
      <c r="E55" s="23">
        <v>13481169</v>
      </c>
      <c r="F55" s="29">
        <v>15013978</v>
      </c>
      <c r="G55" s="29">
        <v>15385471</v>
      </c>
      <c r="H55" s="29">
        <v>15429830</v>
      </c>
      <c r="I55" s="23">
        <v>16861893</v>
      </c>
      <c r="J55" s="29">
        <v>17811272</v>
      </c>
      <c r="K55" s="29">
        <v>17431119</v>
      </c>
      <c r="L55" s="29">
        <v>17586695</v>
      </c>
      <c r="M55" s="23">
        <v>18432137</v>
      </c>
      <c r="N55" s="29">
        <v>17273164</v>
      </c>
      <c r="O55" s="29">
        <v>18352704</v>
      </c>
      <c r="P55" s="29">
        <v>17890578</v>
      </c>
      <c r="Q55" s="23">
        <v>16638233</v>
      </c>
      <c r="R55" s="29">
        <v>17063436</v>
      </c>
      <c r="S55" s="29">
        <v>16977904</v>
      </c>
      <c r="T55" s="29">
        <v>13780529</v>
      </c>
      <c r="U55" s="23">
        <v>13029593</v>
      </c>
      <c r="V55" s="29">
        <v>13335711</v>
      </c>
      <c r="W55" s="29">
        <v>13527382</v>
      </c>
      <c r="X55" s="29">
        <v>9827134</v>
      </c>
      <c r="Y55" s="23">
        <v>9561539</v>
      </c>
    </row>
    <row r="56" spans="1:25" ht="14.25" thickTop="1">
      <c r="A56" s="2" t="s">
        <v>134</v>
      </c>
      <c r="B56" s="28">
        <v>940200</v>
      </c>
      <c r="C56" s="28">
        <v>940200</v>
      </c>
      <c r="D56" s="28">
        <v>940200</v>
      </c>
      <c r="E56" s="22">
        <v>940200</v>
      </c>
      <c r="F56" s="28">
        <v>940200</v>
      </c>
      <c r="G56" s="28">
        <v>940200</v>
      </c>
      <c r="H56" s="28">
        <v>940200</v>
      </c>
      <c r="I56" s="22">
        <v>940200</v>
      </c>
      <c r="J56" s="28">
        <v>940200</v>
      </c>
      <c r="K56" s="28">
        <v>940200</v>
      </c>
      <c r="L56" s="28">
        <v>940200</v>
      </c>
      <c r="M56" s="22">
        <v>940200</v>
      </c>
      <c r="N56" s="28">
        <v>940200</v>
      </c>
      <c r="O56" s="28">
        <v>940200</v>
      </c>
      <c r="P56" s="28">
        <v>940200</v>
      </c>
      <c r="Q56" s="22">
        <v>940200</v>
      </c>
      <c r="R56" s="28">
        <v>940200</v>
      </c>
      <c r="S56" s="28">
        <v>940200</v>
      </c>
      <c r="T56" s="28">
        <v>940200</v>
      </c>
      <c r="U56" s="22">
        <v>940200</v>
      </c>
      <c r="V56" s="28">
        <v>940200</v>
      </c>
      <c r="W56" s="28">
        <v>940200</v>
      </c>
      <c r="X56" s="28">
        <v>940200</v>
      </c>
      <c r="Y56" s="22">
        <v>940200</v>
      </c>
    </row>
    <row r="57" spans="1:25" ht="13.5">
      <c r="A57" s="2" t="s">
        <v>136</v>
      </c>
      <c r="B57" s="28">
        <v>790547</v>
      </c>
      <c r="C57" s="28">
        <v>790547</v>
      </c>
      <c r="D57" s="28">
        <v>790547</v>
      </c>
      <c r="E57" s="22">
        <v>790547</v>
      </c>
      <c r="F57" s="28">
        <v>790547</v>
      </c>
      <c r="G57" s="28">
        <v>790547</v>
      </c>
      <c r="H57" s="28">
        <v>790547</v>
      </c>
      <c r="I57" s="22">
        <v>790547</v>
      </c>
      <c r="J57" s="28">
        <v>790547</v>
      </c>
      <c r="K57" s="28">
        <v>790547</v>
      </c>
      <c r="L57" s="28">
        <v>790547</v>
      </c>
      <c r="M57" s="22">
        <v>790547</v>
      </c>
      <c r="N57" s="28">
        <v>790547</v>
      </c>
      <c r="O57" s="28">
        <v>790547</v>
      </c>
      <c r="P57" s="28">
        <v>790547</v>
      </c>
      <c r="Q57" s="22">
        <v>790547</v>
      </c>
      <c r="R57" s="28">
        <v>790547</v>
      </c>
      <c r="S57" s="28">
        <v>790547</v>
      </c>
      <c r="T57" s="28">
        <v>790547</v>
      </c>
      <c r="U57" s="22">
        <v>790547</v>
      </c>
      <c r="V57" s="28">
        <v>790547</v>
      </c>
      <c r="W57" s="28">
        <v>790547</v>
      </c>
      <c r="X57" s="28">
        <v>790547</v>
      </c>
      <c r="Y57" s="22">
        <v>790547</v>
      </c>
    </row>
    <row r="58" spans="1:25" ht="13.5">
      <c r="A58" s="2" t="s">
        <v>139</v>
      </c>
      <c r="B58" s="28">
        <v>2543865</v>
      </c>
      <c r="C58" s="28">
        <v>2587326</v>
      </c>
      <c r="D58" s="28">
        <v>2118419</v>
      </c>
      <c r="E58" s="22">
        <v>1608956</v>
      </c>
      <c r="F58" s="28">
        <v>1400350</v>
      </c>
      <c r="G58" s="28">
        <v>1771068</v>
      </c>
      <c r="H58" s="28">
        <v>1847555</v>
      </c>
      <c r="I58" s="22">
        <v>631015</v>
      </c>
      <c r="J58" s="28">
        <v>1176498</v>
      </c>
      <c r="K58" s="28">
        <v>1773754</v>
      </c>
      <c r="L58" s="28">
        <v>1734206</v>
      </c>
      <c r="M58" s="22">
        <v>1612495</v>
      </c>
      <c r="N58" s="28">
        <v>1633590</v>
      </c>
      <c r="O58" s="28">
        <v>2282132</v>
      </c>
      <c r="P58" s="28">
        <v>2184896</v>
      </c>
      <c r="Q58" s="22">
        <v>2193904</v>
      </c>
      <c r="R58" s="28">
        <v>2262256</v>
      </c>
      <c r="S58" s="28">
        <v>2675385</v>
      </c>
      <c r="T58" s="28">
        <v>2736199</v>
      </c>
      <c r="U58" s="22">
        <v>2454682</v>
      </c>
      <c r="V58" s="28">
        <v>2308825</v>
      </c>
      <c r="W58" s="28">
        <v>2662428</v>
      </c>
      <c r="X58" s="28">
        <v>2549974</v>
      </c>
      <c r="Y58" s="22">
        <v>2097477</v>
      </c>
    </row>
    <row r="59" spans="1:25" ht="13.5">
      <c r="A59" s="2" t="s">
        <v>140</v>
      </c>
      <c r="B59" s="28">
        <v>-100133</v>
      </c>
      <c r="C59" s="28">
        <v>-100133</v>
      </c>
      <c r="D59" s="28">
        <v>-100133</v>
      </c>
      <c r="E59" s="22">
        <v>-100133</v>
      </c>
      <c r="F59" s="28">
        <v>-100133</v>
      </c>
      <c r="G59" s="28">
        <v>-100133</v>
      </c>
      <c r="H59" s="28">
        <v>-100133</v>
      </c>
      <c r="I59" s="22">
        <v>-100133</v>
      </c>
      <c r="J59" s="28">
        <v>-100133</v>
      </c>
      <c r="K59" s="28">
        <v>-100133</v>
      </c>
      <c r="L59" s="28">
        <v>-100133</v>
      </c>
      <c r="M59" s="22">
        <v>-100133</v>
      </c>
      <c r="N59" s="28">
        <v>-100133</v>
      </c>
      <c r="O59" s="28">
        <v>-100133</v>
      </c>
      <c r="P59" s="28">
        <v>-100133</v>
      </c>
      <c r="Q59" s="22">
        <v>-100123</v>
      </c>
      <c r="R59" s="28">
        <v>-100123</v>
      </c>
      <c r="S59" s="28">
        <v>-100114</v>
      </c>
      <c r="T59" s="28">
        <v>-100114</v>
      </c>
      <c r="U59" s="22">
        <v>-100114</v>
      </c>
      <c r="V59" s="28">
        <v>-100114</v>
      </c>
      <c r="W59" s="28">
        <v>-100114</v>
      </c>
      <c r="X59" s="28">
        <v>-44929</v>
      </c>
      <c r="Y59" s="22">
        <v>-144</v>
      </c>
    </row>
    <row r="60" spans="1:25" ht="13.5">
      <c r="A60" s="2" t="s">
        <v>141</v>
      </c>
      <c r="B60" s="28">
        <v>4174479</v>
      </c>
      <c r="C60" s="28">
        <v>4217940</v>
      </c>
      <c r="D60" s="28">
        <v>3749033</v>
      </c>
      <c r="E60" s="22">
        <v>3239570</v>
      </c>
      <c r="F60" s="28">
        <v>3030965</v>
      </c>
      <c r="G60" s="28">
        <v>3401682</v>
      </c>
      <c r="H60" s="28">
        <v>3478169</v>
      </c>
      <c r="I60" s="22">
        <v>2261629</v>
      </c>
      <c r="J60" s="28">
        <v>2807112</v>
      </c>
      <c r="K60" s="28">
        <v>3404368</v>
      </c>
      <c r="L60" s="28">
        <v>3364820</v>
      </c>
      <c r="M60" s="22">
        <v>3243109</v>
      </c>
      <c r="N60" s="28">
        <v>3264204</v>
      </c>
      <c r="O60" s="28">
        <v>3912746</v>
      </c>
      <c r="P60" s="28">
        <v>3815510</v>
      </c>
      <c r="Q60" s="22">
        <v>3824528</v>
      </c>
      <c r="R60" s="28">
        <v>3892880</v>
      </c>
      <c r="S60" s="28">
        <v>4306018</v>
      </c>
      <c r="T60" s="28">
        <v>4366832</v>
      </c>
      <c r="U60" s="22">
        <v>4085315</v>
      </c>
      <c r="V60" s="28">
        <v>3939458</v>
      </c>
      <c r="W60" s="28">
        <v>4293061</v>
      </c>
      <c r="X60" s="28">
        <v>4235792</v>
      </c>
      <c r="Y60" s="22">
        <v>3828080</v>
      </c>
    </row>
    <row r="61" spans="1:25" ht="13.5">
      <c r="A61" s="2" t="s">
        <v>142</v>
      </c>
      <c r="B61" s="28">
        <v>-20349</v>
      </c>
      <c r="C61" s="28">
        <v>-26544</v>
      </c>
      <c r="D61" s="28">
        <v>-26077</v>
      </c>
      <c r="E61" s="22">
        <v>60580</v>
      </c>
      <c r="F61" s="28">
        <v>-30762</v>
      </c>
      <c r="G61" s="28">
        <v>-62795</v>
      </c>
      <c r="H61" s="28">
        <v>-79479</v>
      </c>
      <c r="I61" s="22">
        <v>-73776</v>
      </c>
      <c r="J61" s="28">
        <v>-72599</v>
      </c>
      <c r="K61" s="28">
        <v>-54114</v>
      </c>
      <c r="L61" s="28">
        <v>-33769</v>
      </c>
      <c r="M61" s="22">
        <v>-28402</v>
      </c>
      <c r="N61" s="28">
        <v>-15670</v>
      </c>
      <c r="O61" s="28">
        <v>-25430</v>
      </c>
      <c r="P61" s="28">
        <v>-21872</v>
      </c>
      <c r="Q61" s="22">
        <v>-24292</v>
      </c>
      <c r="R61" s="28">
        <v>-23578</v>
      </c>
      <c r="S61" s="28">
        <v>-22989</v>
      </c>
      <c r="T61" s="28">
        <v>-24057</v>
      </c>
      <c r="U61" s="22">
        <v>-28932</v>
      </c>
      <c r="V61" s="28">
        <v>-49477</v>
      </c>
      <c r="W61" s="28">
        <v>-18599</v>
      </c>
      <c r="X61" s="28">
        <v>-12617</v>
      </c>
      <c r="Y61" s="22">
        <v>-19136</v>
      </c>
    </row>
    <row r="62" spans="1:25" ht="13.5">
      <c r="A62" s="2" t="s">
        <v>0</v>
      </c>
      <c r="B62" s="28">
        <v>20775</v>
      </c>
      <c r="C62" s="28">
        <v>14797</v>
      </c>
      <c r="D62" s="28">
        <v>15243</v>
      </c>
      <c r="E62" s="22">
        <v>11095</v>
      </c>
      <c r="F62" s="28">
        <v>5898</v>
      </c>
      <c r="G62" s="28">
        <v>1024</v>
      </c>
      <c r="H62" s="28">
        <v>1468</v>
      </c>
      <c r="I62" s="22">
        <v>3440</v>
      </c>
      <c r="J62" s="28">
        <v>1043</v>
      </c>
      <c r="K62" s="28">
        <v>78</v>
      </c>
      <c r="L62" s="28"/>
      <c r="M62" s="22"/>
      <c r="N62" s="28"/>
      <c r="O62" s="28"/>
      <c r="P62" s="28"/>
      <c r="Q62" s="22"/>
      <c r="R62" s="28"/>
      <c r="S62" s="28"/>
      <c r="T62" s="28"/>
      <c r="U62" s="22"/>
      <c r="V62" s="28"/>
      <c r="W62" s="28"/>
      <c r="X62" s="28"/>
      <c r="Y62" s="22"/>
    </row>
    <row r="63" spans="1:25" ht="13.5">
      <c r="A63" s="2" t="s">
        <v>143</v>
      </c>
      <c r="B63" s="28">
        <v>425</v>
      </c>
      <c r="C63" s="28">
        <v>-11746</v>
      </c>
      <c r="D63" s="28">
        <v>-10833</v>
      </c>
      <c r="E63" s="22">
        <v>71676</v>
      </c>
      <c r="F63" s="28">
        <v>-24863</v>
      </c>
      <c r="G63" s="28">
        <v>-61770</v>
      </c>
      <c r="H63" s="28">
        <v>-78011</v>
      </c>
      <c r="I63" s="22">
        <v>-70335</v>
      </c>
      <c r="J63" s="28">
        <v>-71555</v>
      </c>
      <c r="K63" s="28">
        <v>-54036</v>
      </c>
      <c r="L63" s="28">
        <v>-33769</v>
      </c>
      <c r="M63" s="22">
        <v>-28402</v>
      </c>
      <c r="N63" s="28">
        <v>-15670</v>
      </c>
      <c r="O63" s="28">
        <v>-25430</v>
      </c>
      <c r="P63" s="28">
        <v>-21872</v>
      </c>
      <c r="Q63" s="22">
        <v>-24292</v>
      </c>
      <c r="R63" s="28">
        <v>-23578</v>
      </c>
      <c r="S63" s="28">
        <v>-22989</v>
      </c>
      <c r="T63" s="28">
        <v>-24057</v>
      </c>
      <c r="U63" s="22">
        <v>-28932</v>
      </c>
      <c r="V63" s="28">
        <v>-49477</v>
      </c>
      <c r="W63" s="28">
        <v>-18599</v>
      </c>
      <c r="X63" s="28">
        <v>-12617</v>
      </c>
      <c r="Y63" s="22">
        <v>-19136</v>
      </c>
    </row>
    <row r="64" spans="1:25" ht="13.5">
      <c r="A64" s="6" t="s">
        <v>1</v>
      </c>
      <c r="B64" s="28">
        <v>13718</v>
      </c>
      <c r="C64" s="28">
        <v>12860</v>
      </c>
      <c r="D64" s="28">
        <v>11842</v>
      </c>
      <c r="E64" s="22">
        <v>16223</v>
      </c>
      <c r="F64" s="28">
        <v>13374</v>
      </c>
      <c r="G64" s="28">
        <v>10212</v>
      </c>
      <c r="H64" s="28">
        <v>8872</v>
      </c>
      <c r="I64" s="22">
        <v>8432</v>
      </c>
      <c r="J64" s="28">
        <v>7480</v>
      </c>
      <c r="K64" s="28">
        <v>6816</v>
      </c>
      <c r="L64" s="28">
        <v>4623</v>
      </c>
      <c r="M64" s="22">
        <v>8001</v>
      </c>
      <c r="N64" s="28">
        <v>3627</v>
      </c>
      <c r="O64" s="28">
        <v>4233</v>
      </c>
      <c r="P64" s="28">
        <v>4524</v>
      </c>
      <c r="Q64" s="22">
        <v>4637</v>
      </c>
      <c r="R64" s="28">
        <v>4390</v>
      </c>
      <c r="S64" s="28">
        <v>4705</v>
      </c>
      <c r="T64" s="28">
        <v>5041</v>
      </c>
      <c r="U64" s="22">
        <v>5823</v>
      </c>
      <c r="V64" s="28">
        <v>5834</v>
      </c>
      <c r="W64" s="28">
        <v>6644</v>
      </c>
      <c r="X64" s="28">
        <v>8761</v>
      </c>
      <c r="Y64" s="22">
        <v>10318</v>
      </c>
    </row>
    <row r="65" spans="1:25" ht="13.5">
      <c r="A65" s="6" t="s">
        <v>144</v>
      </c>
      <c r="B65" s="28">
        <v>4188623</v>
      </c>
      <c r="C65" s="28">
        <v>4219054</v>
      </c>
      <c r="D65" s="28">
        <v>3750042</v>
      </c>
      <c r="E65" s="22">
        <v>3327470</v>
      </c>
      <c r="F65" s="28">
        <v>3019476</v>
      </c>
      <c r="G65" s="28">
        <v>3350124</v>
      </c>
      <c r="H65" s="28">
        <v>3409031</v>
      </c>
      <c r="I65" s="22">
        <v>2199726</v>
      </c>
      <c r="J65" s="28">
        <v>2743036</v>
      </c>
      <c r="K65" s="28">
        <v>3357148</v>
      </c>
      <c r="L65" s="28">
        <v>3335675</v>
      </c>
      <c r="M65" s="22">
        <v>3222709</v>
      </c>
      <c r="N65" s="28">
        <v>3252161</v>
      </c>
      <c r="O65" s="28">
        <v>3891549</v>
      </c>
      <c r="P65" s="28">
        <v>3798163</v>
      </c>
      <c r="Q65" s="22">
        <v>3804873</v>
      </c>
      <c r="R65" s="28">
        <v>3873693</v>
      </c>
      <c r="S65" s="28">
        <v>4287734</v>
      </c>
      <c r="T65" s="28">
        <v>4347816</v>
      </c>
      <c r="U65" s="22">
        <v>4062207</v>
      </c>
      <c r="V65" s="28">
        <v>3895815</v>
      </c>
      <c r="W65" s="28">
        <v>4281106</v>
      </c>
      <c r="X65" s="28">
        <v>4231937</v>
      </c>
      <c r="Y65" s="22">
        <v>3819262</v>
      </c>
    </row>
    <row r="66" spans="1:25" ht="14.25" thickBot="1">
      <c r="A66" s="7" t="s">
        <v>145</v>
      </c>
      <c r="B66" s="28">
        <v>18223033</v>
      </c>
      <c r="C66" s="28">
        <v>18380062</v>
      </c>
      <c r="D66" s="28">
        <v>16553547</v>
      </c>
      <c r="E66" s="22">
        <v>16808639</v>
      </c>
      <c r="F66" s="28">
        <v>18033454</v>
      </c>
      <c r="G66" s="28">
        <v>18735596</v>
      </c>
      <c r="H66" s="28">
        <v>18838861</v>
      </c>
      <c r="I66" s="22">
        <v>19061620</v>
      </c>
      <c r="J66" s="28">
        <v>20554309</v>
      </c>
      <c r="K66" s="28">
        <v>20788267</v>
      </c>
      <c r="L66" s="28">
        <v>20922370</v>
      </c>
      <c r="M66" s="22">
        <v>21654846</v>
      </c>
      <c r="N66" s="28">
        <v>20525326</v>
      </c>
      <c r="O66" s="28">
        <v>22244254</v>
      </c>
      <c r="P66" s="28">
        <v>21688741</v>
      </c>
      <c r="Q66" s="22">
        <v>20443106</v>
      </c>
      <c r="R66" s="28">
        <v>20937130</v>
      </c>
      <c r="S66" s="28">
        <v>21265639</v>
      </c>
      <c r="T66" s="28">
        <v>18128345</v>
      </c>
      <c r="U66" s="22">
        <v>17091800</v>
      </c>
      <c r="V66" s="28">
        <v>17231527</v>
      </c>
      <c r="W66" s="28">
        <v>17808489</v>
      </c>
      <c r="X66" s="28">
        <v>14059071</v>
      </c>
      <c r="Y66" s="22">
        <v>13380801</v>
      </c>
    </row>
    <row r="67" spans="1:25" ht="14.25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9" ht="13.5">
      <c r="A69" s="20" t="s">
        <v>150</v>
      </c>
    </row>
    <row r="70" ht="13.5">
      <c r="A70" s="20" t="s">
        <v>151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146</v>
      </c>
      <c r="B2" s="14">
        <v>4319</v>
      </c>
      <c r="C2" s="14"/>
      <c r="D2" s="14"/>
      <c r="E2" s="14"/>
      <c r="F2" s="14"/>
      <c r="G2" s="14"/>
    </row>
    <row r="3" spans="1:7" ht="14.25" thickBot="1">
      <c r="A3" s="11" t="s">
        <v>147</v>
      </c>
      <c r="B3" s="1" t="s">
        <v>148</v>
      </c>
      <c r="C3" s="1"/>
      <c r="D3" s="1"/>
      <c r="E3" s="1"/>
      <c r="F3" s="1"/>
      <c r="G3" s="1"/>
    </row>
    <row r="4" spans="1:7" ht="14.25" thickTop="1">
      <c r="A4" s="10" t="s">
        <v>55</v>
      </c>
      <c r="B4" s="15" t="str">
        <f>HYPERLINK("http://www.kabupro.jp/mark/20130627/S000DP1S.htm","有価証券報告書")</f>
        <v>有価証券報告書</v>
      </c>
      <c r="C4" s="15" t="str">
        <f>HYPERLINK("http://www.kabupro.jp/mark/20130627/S000DP1S.htm","有価証券報告書")</f>
        <v>有価証券報告書</v>
      </c>
      <c r="D4" s="15" t="str">
        <f>HYPERLINK("http://www.kabupro.jp/mark/20120622/S000B3V7.htm","有価証券報告書")</f>
        <v>有価証券報告書</v>
      </c>
      <c r="E4" s="15" t="str">
        <f>HYPERLINK("http://www.kabupro.jp/mark/20110623/S0008K7B.htm","有価証券報告書")</f>
        <v>有価証券報告書</v>
      </c>
      <c r="F4" s="15" t="str">
        <f>HYPERLINK("http://www.kabupro.jp/mark/20100623/S0005ZNK.htm","有価証券報告書")</f>
        <v>有価証券報告書</v>
      </c>
      <c r="G4" s="15" t="str">
        <f>HYPERLINK("http://www.kabupro.jp/mark/20090622/S0003A0F.htm","有価証券報告書")</f>
        <v>有価証券報告書</v>
      </c>
    </row>
    <row r="5" spans="1:7" ht="14.25" thickBot="1">
      <c r="A5" s="11" t="s">
        <v>56</v>
      </c>
      <c r="B5" s="1" t="s">
        <v>62</v>
      </c>
      <c r="C5" s="1" t="s">
        <v>62</v>
      </c>
      <c r="D5" s="1" t="s">
        <v>66</v>
      </c>
      <c r="E5" s="1" t="s">
        <v>68</v>
      </c>
      <c r="F5" s="1" t="s">
        <v>70</v>
      </c>
      <c r="G5" s="1" t="s">
        <v>72</v>
      </c>
    </row>
    <row r="6" spans="1:7" ht="15" thickBot="1" thickTop="1">
      <c r="A6" s="10" t="s">
        <v>57</v>
      </c>
      <c r="B6" s="18" t="s">
        <v>193</v>
      </c>
      <c r="C6" s="19"/>
      <c r="D6" s="19"/>
      <c r="E6" s="19"/>
      <c r="F6" s="19"/>
      <c r="G6" s="19"/>
    </row>
    <row r="7" spans="1:7" ht="14.25" thickTop="1">
      <c r="A7" s="12" t="s">
        <v>58</v>
      </c>
      <c r="B7" s="16" t="s">
        <v>63</v>
      </c>
      <c r="C7" s="16" t="s">
        <v>63</v>
      </c>
      <c r="D7" s="16" t="s">
        <v>63</v>
      </c>
      <c r="E7" s="16" t="s">
        <v>63</v>
      </c>
      <c r="F7" s="16" t="s">
        <v>63</v>
      </c>
      <c r="G7" s="16" t="s">
        <v>63</v>
      </c>
    </row>
    <row r="8" spans="1:7" ht="13.5">
      <c r="A8" s="13" t="s">
        <v>59</v>
      </c>
      <c r="B8" s="17" t="s">
        <v>152</v>
      </c>
      <c r="C8" s="17" t="s">
        <v>153</v>
      </c>
      <c r="D8" s="17" t="s">
        <v>154</v>
      </c>
      <c r="E8" s="17" t="s">
        <v>155</v>
      </c>
      <c r="F8" s="17" t="s">
        <v>156</v>
      </c>
      <c r="G8" s="17" t="s">
        <v>157</v>
      </c>
    </row>
    <row r="9" spans="1:7" ht="13.5">
      <c r="A9" s="13" t="s">
        <v>60</v>
      </c>
      <c r="B9" s="17" t="s">
        <v>64</v>
      </c>
      <c r="C9" s="17" t="s">
        <v>65</v>
      </c>
      <c r="D9" s="17" t="s">
        <v>67</v>
      </c>
      <c r="E9" s="17" t="s">
        <v>69</v>
      </c>
      <c r="F9" s="17" t="s">
        <v>71</v>
      </c>
      <c r="G9" s="17" t="s">
        <v>73</v>
      </c>
    </row>
    <row r="10" spans="1:7" ht="14.25" thickBot="1">
      <c r="A10" s="13" t="s">
        <v>61</v>
      </c>
      <c r="B10" s="17" t="s">
        <v>75</v>
      </c>
      <c r="C10" s="17" t="s">
        <v>75</v>
      </c>
      <c r="D10" s="17" t="s">
        <v>75</v>
      </c>
      <c r="E10" s="17" t="s">
        <v>75</v>
      </c>
      <c r="F10" s="17" t="s">
        <v>75</v>
      </c>
      <c r="G10" s="17" t="s">
        <v>75</v>
      </c>
    </row>
    <row r="11" spans="1:7" ht="14.25" thickTop="1">
      <c r="A11" s="26" t="s">
        <v>158</v>
      </c>
      <c r="B11" s="21">
        <v>14260362</v>
      </c>
      <c r="C11" s="21">
        <v>15875351</v>
      </c>
      <c r="D11" s="21">
        <v>17326388</v>
      </c>
      <c r="E11" s="21">
        <v>16861151</v>
      </c>
      <c r="F11" s="21"/>
      <c r="G11" s="21"/>
    </row>
    <row r="12" spans="1:7" ht="13.5">
      <c r="A12" s="6" t="s">
        <v>159</v>
      </c>
      <c r="B12" s="22">
        <v>4135346</v>
      </c>
      <c r="C12" s="22">
        <v>4259876</v>
      </c>
      <c r="D12" s="22">
        <v>4583477</v>
      </c>
      <c r="E12" s="22">
        <v>4527852</v>
      </c>
      <c r="F12" s="22"/>
      <c r="G12" s="22"/>
    </row>
    <row r="13" spans="1:7" ht="13.5">
      <c r="A13" s="6" t="s">
        <v>160</v>
      </c>
      <c r="B13" s="22">
        <v>1895052</v>
      </c>
      <c r="C13" s="22">
        <v>1746381</v>
      </c>
      <c r="D13" s="22">
        <v>1770152</v>
      </c>
      <c r="E13" s="22">
        <v>1792035</v>
      </c>
      <c r="F13" s="22"/>
      <c r="G13" s="22"/>
    </row>
    <row r="14" spans="1:7" ht="13.5">
      <c r="A14" s="6" t="s">
        <v>161</v>
      </c>
      <c r="B14" s="22">
        <v>20290761</v>
      </c>
      <c r="C14" s="22">
        <v>21881609</v>
      </c>
      <c r="D14" s="22">
        <v>23680018</v>
      </c>
      <c r="E14" s="22">
        <v>23181040</v>
      </c>
      <c r="F14" s="22">
        <v>20478312</v>
      </c>
      <c r="G14" s="22">
        <v>20030233</v>
      </c>
    </row>
    <row r="15" spans="1:7" ht="13.5">
      <c r="A15" s="6" t="s">
        <v>162</v>
      </c>
      <c r="B15" s="22">
        <v>9941761</v>
      </c>
      <c r="C15" s="22">
        <v>11133697</v>
      </c>
      <c r="D15" s="22">
        <v>11864163</v>
      </c>
      <c r="E15" s="22"/>
      <c r="F15" s="22">
        <v>9419999</v>
      </c>
      <c r="G15" s="22"/>
    </row>
    <row r="16" spans="1:7" ht="13.5">
      <c r="A16" s="6" t="s">
        <v>163</v>
      </c>
      <c r="B16" s="22">
        <v>1882092</v>
      </c>
      <c r="C16" s="22">
        <v>2173452</v>
      </c>
      <c r="D16" s="22"/>
      <c r="E16" s="22">
        <v>2045368</v>
      </c>
      <c r="F16" s="22">
        <v>1844688</v>
      </c>
      <c r="G16" s="22"/>
    </row>
    <row r="17" spans="1:7" ht="13.5">
      <c r="A17" s="6" t="s">
        <v>164</v>
      </c>
      <c r="B17" s="22">
        <v>1109736</v>
      </c>
      <c r="C17" s="22">
        <v>989252</v>
      </c>
      <c r="D17" s="22">
        <v>847753</v>
      </c>
      <c r="E17" s="22"/>
      <c r="F17" s="22">
        <v>872866</v>
      </c>
      <c r="G17" s="22"/>
    </row>
    <row r="18" spans="1:7" ht="13.5">
      <c r="A18" s="6" t="s">
        <v>165</v>
      </c>
      <c r="B18" s="22">
        <v>12933590</v>
      </c>
      <c r="C18" s="22">
        <v>14296402</v>
      </c>
      <c r="D18" s="22">
        <v>14949731</v>
      </c>
      <c r="E18" s="22">
        <v>14106575</v>
      </c>
      <c r="F18" s="22">
        <v>12137554</v>
      </c>
      <c r="G18" s="22">
        <v>12374826</v>
      </c>
    </row>
    <row r="19" spans="1:7" ht="13.5">
      <c r="A19" s="7" t="s">
        <v>166</v>
      </c>
      <c r="B19" s="22">
        <v>7357170</v>
      </c>
      <c r="C19" s="22">
        <v>7585207</v>
      </c>
      <c r="D19" s="22">
        <v>8730286</v>
      </c>
      <c r="E19" s="22">
        <v>9074465</v>
      </c>
      <c r="F19" s="22">
        <v>8340758</v>
      </c>
      <c r="G19" s="22">
        <v>7655406</v>
      </c>
    </row>
    <row r="20" spans="1:7" ht="13.5">
      <c r="A20" s="7" t="s">
        <v>167</v>
      </c>
      <c r="B20" s="22">
        <v>304904</v>
      </c>
      <c r="C20" s="22">
        <v>277769</v>
      </c>
      <c r="D20" s="22">
        <v>334768</v>
      </c>
      <c r="E20" s="22">
        <v>371574</v>
      </c>
      <c r="F20" s="22">
        <v>322042</v>
      </c>
      <c r="G20" s="22">
        <v>304939</v>
      </c>
    </row>
    <row r="21" spans="1:7" ht="13.5">
      <c r="A21" s="7" t="s">
        <v>168</v>
      </c>
      <c r="B21" s="22">
        <v>304761</v>
      </c>
      <c r="C21" s="22">
        <v>304904</v>
      </c>
      <c r="D21" s="22">
        <v>277769</v>
      </c>
      <c r="E21" s="22">
        <v>334768</v>
      </c>
      <c r="F21" s="22">
        <v>371574</v>
      </c>
      <c r="G21" s="22">
        <v>322042</v>
      </c>
    </row>
    <row r="22" spans="1:7" ht="13.5">
      <c r="A22" s="7" t="s">
        <v>169</v>
      </c>
      <c r="B22" s="22">
        <v>7357313</v>
      </c>
      <c r="C22" s="22">
        <v>7558071</v>
      </c>
      <c r="D22" s="22">
        <v>8787285</v>
      </c>
      <c r="E22" s="22">
        <v>9111270</v>
      </c>
      <c r="F22" s="22">
        <v>8291227</v>
      </c>
      <c r="G22" s="22">
        <v>7638303</v>
      </c>
    </row>
    <row r="23" spans="1:7" ht="13.5">
      <c r="A23" s="7" t="s">
        <v>170</v>
      </c>
      <c r="B23" s="22">
        <v>7398667</v>
      </c>
      <c r="C23" s="22">
        <v>8382609</v>
      </c>
      <c r="D23" s="22">
        <v>8592742</v>
      </c>
      <c r="E23" s="22">
        <v>8376786</v>
      </c>
      <c r="F23" s="22">
        <v>6921571</v>
      </c>
      <c r="G23" s="22">
        <v>6638274</v>
      </c>
    </row>
    <row r="24" spans="1:7" ht="14.25" thickBot="1">
      <c r="A24" s="25" t="s">
        <v>171</v>
      </c>
      <c r="B24" s="23">
        <v>-41354</v>
      </c>
      <c r="C24" s="23">
        <v>-824538</v>
      </c>
      <c r="D24" s="23">
        <v>194543</v>
      </c>
      <c r="E24" s="23">
        <v>734483</v>
      </c>
      <c r="F24" s="23">
        <v>1369655</v>
      </c>
      <c r="G24" s="23">
        <v>1000028</v>
      </c>
    </row>
    <row r="25" spans="1:7" ht="14.25" thickTop="1">
      <c r="A25" s="6" t="s">
        <v>172</v>
      </c>
      <c r="B25" s="22">
        <v>1054</v>
      </c>
      <c r="C25" s="22">
        <v>12721</v>
      </c>
      <c r="D25" s="22">
        <v>18533</v>
      </c>
      <c r="E25" s="22">
        <v>12330</v>
      </c>
      <c r="F25" s="22">
        <v>14675</v>
      </c>
      <c r="G25" s="22">
        <v>32317</v>
      </c>
    </row>
    <row r="26" spans="1:7" ht="13.5">
      <c r="A26" s="6" t="s">
        <v>173</v>
      </c>
      <c r="B26" s="22">
        <v>669</v>
      </c>
      <c r="C26" s="22">
        <v>119</v>
      </c>
      <c r="D26" s="22">
        <v>211</v>
      </c>
      <c r="E26" s="22">
        <v>3074</v>
      </c>
      <c r="F26" s="22">
        <v>1593</v>
      </c>
      <c r="G26" s="22">
        <v>4244</v>
      </c>
    </row>
    <row r="27" spans="1:7" ht="13.5">
      <c r="A27" s="6" t="s">
        <v>174</v>
      </c>
      <c r="B27" s="22">
        <v>70</v>
      </c>
      <c r="C27" s="22">
        <v>35</v>
      </c>
      <c r="D27" s="22"/>
      <c r="E27" s="22">
        <v>8465</v>
      </c>
      <c r="F27" s="22">
        <v>47771</v>
      </c>
      <c r="G27" s="22">
        <v>341911</v>
      </c>
    </row>
    <row r="28" spans="1:7" ht="13.5">
      <c r="A28" s="6" t="s">
        <v>175</v>
      </c>
      <c r="B28" s="22"/>
      <c r="C28" s="22">
        <v>35673</v>
      </c>
      <c r="D28" s="22"/>
      <c r="E28" s="22"/>
      <c r="F28" s="22"/>
      <c r="G28" s="22"/>
    </row>
    <row r="29" spans="1:7" ht="13.5">
      <c r="A29" s="6" t="s">
        <v>176</v>
      </c>
      <c r="B29" s="22">
        <v>277963</v>
      </c>
      <c r="C29" s="22">
        <v>70898</v>
      </c>
      <c r="D29" s="22"/>
      <c r="E29" s="22"/>
      <c r="F29" s="22">
        <v>67201</v>
      </c>
      <c r="G29" s="22"/>
    </row>
    <row r="30" spans="1:7" ht="13.5">
      <c r="A30" s="6" t="s">
        <v>84</v>
      </c>
      <c r="B30" s="22">
        <v>16184</v>
      </c>
      <c r="C30" s="22">
        <v>16129</v>
      </c>
      <c r="D30" s="22">
        <v>15039</v>
      </c>
      <c r="E30" s="22">
        <v>12903</v>
      </c>
      <c r="F30" s="22">
        <v>7900</v>
      </c>
      <c r="G30" s="22">
        <v>8066</v>
      </c>
    </row>
    <row r="31" spans="1:7" ht="13.5">
      <c r="A31" s="6" t="s">
        <v>177</v>
      </c>
      <c r="B31" s="22">
        <v>295941</v>
      </c>
      <c r="C31" s="22">
        <v>135577</v>
      </c>
      <c r="D31" s="22">
        <v>33783</v>
      </c>
      <c r="E31" s="22">
        <v>36773</v>
      </c>
      <c r="F31" s="22">
        <v>139144</v>
      </c>
      <c r="G31" s="22">
        <v>386540</v>
      </c>
    </row>
    <row r="32" spans="1:7" ht="13.5">
      <c r="A32" s="6" t="s">
        <v>178</v>
      </c>
      <c r="B32" s="22">
        <v>37803</v>
      </c>
      <c r="C32" s="22">
        <v>46282</v>
      </c>
      <c r="D32" s="22">
        <v>33347</v>
      </c>
      <c r="E32" s="22">
        <v>33975</v>
      </c>
      <c r="F32" s="22">
        <v>26695</v>
      </c>
      <c r="G32" s="22">
        <v>9684</v>
      </c>
    </row>
    <row r="33" spans="1:7" ht="13.5">
      <c r="A33" s="6" t="s">
        <v>84</v>
      </c>
      <c r="B33" s="22">
        <v>1273</v>
      </c>
      <c r="C33" s="22">
        <v>5393</v>
      </c>
      <c r="D33" s="22">
        <v>2916</v>
      </c>
      <c r="E33" s="22">
        <v>2920</v>
      </c>
      <c r="F33" s="22">
        <v>415</v>
      </c>
      <c r="G33" s="22">
        <v>6714</v>
      </c>
    </row>
    <row r="34" spans="1:7" ht="13.5">
      <c r="A34" s="6" t="s">
        <v>179</v>
      </c>
      <c r="B34" s="22">
        <v>39076</v>
      </c>
      <c r="C34" s="22">
        <v>51675</v>
      </c>
      <c r="D34" s="22">
        <v>211252</v>
      </c>
      <c r="E34" s="22">
        <v>215049</v>
      </c>
      <c r="F34" s="22">
        <v>83883</v>
      </c>
      <c r="G34" s="22">
        <v>173239</v>
      </c>
    </row>
    <row r="35" spans="1:7" ht="14.25" thickBot="1">
      <c r="A35" s="25" t="s">
        <v>180</v>
      </c>
      <c r="B35" s="23">
        <v>215510</v>
      </c>
      <c r="C35" s="23">
        <v>-740636</v>
      </c>
      <c r="D35" s="23">
        <v>17074</v>
      </c>
      <c r="E35" s="23">
        <v>556207</v>
      </c>
      <c r="F35" s="23">
        <v>1424916</v>
      </c>
      <c r="G35" s="23">
        <v>1213329</v>
      </c>
    </row>
    <row r="36" spans="1:7" ht="14.25" thickTop="1">
      <c r="A36" s="6" t="s">
        <v>181</v>
      </c>
      <c r="B36" s="22">
        <v>1750000</v>
      </c>
      <c r="C36" s="22"/>
      <c r="D36" s="22"/>
      <c r="E36" s="22"/>
      <c r="F36" s="22"/>
      <c r="G36" s="22"/>
    </row>
    <row r="37" spans="1:7" ht="13.5">
      <c r="A37" s="6" t="s">
        <v>182</v>
      </c>
      <c r="B37" s="22">
        <v>70000</v>
      </c>
      <c r="C37" s="22"/>
      <c r="D37" s="22"/>
      <c r="E37" s="22"/>
      <c r="F37" s="22"/>
      <c r="G37" s="22"/>
    </row>
    <row r="38" spans="1:7" ht="13.5">
      <c r="A38" s="6" t="s">
        <v>183</v>
      </c>
      <c r="B38" s="22">
        <v>1820000</v>
      </c>
      <c r="C38" s="22"/>
      <c r="D38" s="22"/>
      <c r="E38" s="22"/>
      <c r="F38" s="22">
        <v>156</v>
      </c>
      <c r="G38" s="22"/>
    </row>
    <row r="39" spans="1:7" ht="13.5">
      <c r="A39" s="6" t="s">
        <v>184</v>
      </c>
      <c r="B39" s="22"/>
      <c r="C39" s="22">
        <v>80500</v>
      </c>
      <c r="D39" s="22"/>
      <c r="E39" s="22"/>
      <c r="F39" s="22"/>
      <c r="G39" s="22"/>
    </row>
    <row r="40" spans="1:7" ht="13.5">
      <c r="A40" s="6" t="s">
        <v>185</v>
      </c>
      <c r="B40" s="22"/>
      <c r="C40" s="22">
        <v>126907</v>
      </c>
      <c r="D40" s="22"/>
      <c r="E40" s="22"/>
      <c r="F40" s="22"/>
      <c r="G40" s="22"/>
    </row>
    <row r="41" spans="1:7" ht="13.5">
      <c r="A41" s="6" t="s">
        <v>186</v>
      </c>
      <c r="B41" s="22">
        <v>356069</v>
      </c>
      <c r="C41" s="22"/>
      <c r="D41" s="22"/>
      <c r="E41" s="22"/>
      <c r="F41" s="22"/>
      <c r="G41" s="22"/>
    </row>
    <row r="42" spans="1:7" ht="13.5">
      <c r="A42" s="6" t="s">
        <v>187</v>
      </c>
      <c r="B42" s="22">
        <v>356069</v>
      </c>
      <c r="C42" s="22">
        <v>207407</v>
      </c>
      <c r="D42" s="22">
        <v>632955</v>
      </c>
      <c r="E42" s="22">
        <v>315103</v>
      </c>
      <c r="F42" s="22">
        <v>32393</v>
      </c>
      <c r="G42" s="22">
        <v>366098</v>
      </c>
    </row>
    <row r="43" spans="1:7" ht="13.5">
      <c r="A43" s="7" t="s">
        <v>188</v>
      </c>
      <c r="B43" s="22">
        <v>1679440</v>
      </c>
      <c r="C43" s="22">
        <v>-948044</v>
      </c>
      <c r="D43" s="22">
        <v>-615880</v>
      </c>
      <c r="E43" s="22">
        <v>241104</v>
      </c>
      <c r="F43" s="22">
        <v>1392679</v>
      </c>
      <c r="G43" s="22">
        <v>847230</v>
      </c>
    </row>
    <row r="44" spans="1:7" ht="13.5">
      <c r="A44" s="7" t="s">
        <v>189</v>
      </c>
      <c r="B44" s="22">
        <v>107759</v>
      </c>
      <c r="C44" s="22">
        <v>21549</v>
      </c>
      <c r="D44" s="22">
        <v>127622</v>
      </c>
      <c r="E44" s="22">
        <v>168741</v>
      </c>
      <c r="F44" s="22">
        <v>682062</v>
      </c>
      <c r="G44" s="22">
        <v>691249</v>
      </c>
    </row>
    <row r="45" spans="1:7" ht="13.5">
      <c r="A45" s="7" t="s">
        <v>190</v>
      </c>
      <c r="B45" s="22">
        <v>683243</v>
      </c>
      <c r="C45" s="22">
        <v>-49677</v>
      </c>
      <c r="D45" s="22">
        <v>-337325</v>
      </c>
      <c r="E45" s="22">
        <v>-40911</v>
      </c>
      <c r="F45" s="22">
        <v>-13305</v>
      </c>
      <c r="G45" s="22">
        <v>-297724</v>
      </c>
    </row>
    <row r="46" spans="1:7" ht="13.5">
      <c r="A46" s="7" t="s">
        <v>191</v>
      </c>
      <c r="B46" s="22">
        <v>791003</v>
      </c>
      <c r="C46" s="22">
        <v>-28128</v>
      </c>
      <c r="D46" s="22">
        <v>-209702</v>
      </c>
      <c r="E46" s="22">
        <v>127830</v>
      </c>
      <c r="F46" s="22">
        <v>668757</v>
      </c>
      <c r="G46" s="22">
        <v>393525</v>
      </c>
    </row>
    <row r="47" spans="1:7" ht="14.25" thickBot="1">
      <c r="A47" s="7" t="s">
        <v>192</v>
      </c>
      <c r="B47" s="22">
        <v>888437</v>
      </c>
      <c r="C47" s="22">
        <v>-919915</v>
      </c>
      <c r="D47" s="22">
        <v>-406177</v>
      </c>
      <c r="E47" s="22">
        <v>113274</v>
      </c>
      <c r="F47" s="22">
        <v>723922</v>
      </c>
      <c r="G47" s="22">
        <v>453705</v>
      </c>
    </row>
    <row r="48" spans="1:7" ht="14.25" thickTop="1">
      <c r="A48" s="8"/>
      <c r="B48" s="24"/>
      <c r="C48" s="24"/>
      <c r="D48" s="24"/>
      <c r="E48" s="24"/>
      <c r="F48" s="24"/>
      <c r="G48" s="24"/>
    </row>
    <row r="50" ht="13.5">
      <c r="A50" s="20" t="s">
        <v>150</v>
      </c>
    </row>
    <row r="51" ht="13.5">
      <c r="A51" s="20" t="s">
        <v>151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146</v>
      </c>
      <c r="B2" s="14">
        <v>4319</v>
      </c>
      <c r="C2" s="14"/>
      <c r="D2" s="14"/>
      <c r="E2" s="14"/>
      <c r="F2" s="14"/>
      <c r="G2" s="14"/>
    </row>
    <row r="3" spans="1:7" ht="14.25" thickBot="1">
      <c r="A3" s="11" t="s">
        <v>147</v>
      </c>
      <c r="B3" s="1" t="s">
        <v>148</v>
      </c>
      <c r="C3" s="1"/>
      <c r="D3" s="1"/>
      <c r="E3" s="1"/>
      <c r="F3" s="1"/>
      <c r="G3" s="1"/>
    </row>
    <row r="4" spans="1:7" ht="14.25" thickTop="1">
      <c r="A4" s="10" t="s">
        <v>55</v>
      </c>
      <c r="B4" s="15" t="str">
        <f>HYPERLINK("http://www.kabupro.jp/mark/20130627/S000DP1S.htm","有価証券報告書")</f>
        <v>有価証券報告書</v>
      </c>
      <c r="C4" s="15" t="str">
        <f>HYPERLINK("http://www.kabupro.jp/mark/20130627/S000DP1S.htm","有価証券報告書")</f>
        <v>有価証券報告書</v>
      </c>
      <c r="D4" s="15" t="str">
        <f>HYPERLINK("http://www.kabupro.jp/mark/20120622/S000B3V7.htm","有価証券報告書")</f>
        <v>有価証券報告書</v>
      </c>
      <c r="E4" s="15" t="str">
        <f>HYPERLINK("http://www.kabupro.jp/mark/20110623/S0008K7B.htm","有価証券報告書")</f>
        <v>有価証券報告書</v>
      </c>
      <c r="F4" s="15" t="str">
        <f>HYPERLINK("http://www.kabupro.jp/mark/20100623/S0005ZNK.htm","有価証券報告書")</f>
        <v>有価証券報告書</v>
      </c>
      <c r="G4" s="15" t="str">
        <f>HYPERLINK("http://www.kabupro.jp/mark/20090622/S0003A0F.htm","有価証券報告書")</f>
        <v>有価証券報告書</v>
      </c>
    </row>
    <row r="5" spans="1:7" ht="14.25" thickBot="1">
      <c r="A5" s="11" t="s">
        <v>56</v>
      </c>
      <c r="B5" s="1" t="s">
        <v>62</v>
      </c>
      <c r="C5" s="1" t="s">
        <v>62</v>
      </c>
      <c r="D5" s="1" t="s">
        <v>66</v>
      </c>
      <c r="E5" s="1" t="s">
        <v>68</v>
      </c>
      <c r="F5" s="1" t="s">
        <v>70</v>
      </c>
      <c r="G5" s="1" t="s">
        <v>72</v>
      </c>
    </row>
    <row r="6" spans="1:7" ht="15" thickBot="1" thickTop="1">
      <c r="A6" s="10" t="s">
        <v>57</v>
      </c>
      <c r="B6" s="18" t="s">
        <v>149</v>
      </c>
      <c r="C6" s="19"/>
      <c r="D6" s="19"/>
      <c r="E6" s="19"/>
      <c r="F6" s="19"/>
      <c r="G6" s="19"/>
    </row>
    <row r="7" spans="1:7" ht="14.25" thickTop="1">
      <c r="A7" s="12" t="s">
        <v>58</v>
      </c>
      <c r="B7" s="16" t="s">
        <v>63</v>
      </c>
      <c r="C7" s="16" t="s">
        <v>63</v>
      </c>
      <c r="D7" s="16" t="s">
        <v>63</v>
      </c>
      <c r="E7" s="16" t="s">
        <v>63</v>
      </c>
      <c r="F7" s="16" t="s">
        <v>63</v>
      </c>
      <c r="G7" s="16" t="s">
        <v>63</v>
      </c>
    </row>
    <row r="8" spans="1:7" ht="13.5">
      <c r="A8" s="13" t="s">
        <v>59</v>
      </c>
      <c r="B8" s="17"/>
      <c r="C8" s="17"/>
      <c r="D8" s="17"/>
      <c r="E8" s="17"/>
      <c r="F8" s="17"/>
      <c r="G8" s="17"/>
    </row>
    <row r="9" spans="1:7" ht="13.5">
      <c r="A9" s="13" t="s">
        <v>60</v>
      </c>
      <c r="B9" s="17" t="s">
        <v>64</v>
      </c>
      <c r="C9" s="17" t="s">
        <v>65</v>
      </c>
      <c r="D9" s="17" t="s">
        <v>67</v>
      </c>
      <c r="E9" s="17" t="s">
        <v>69</v>
      </c>
      <c r="F9" s="17" t="s">
        <v>71</v>
      </c>
      <c r="G9" s="17" t="s">
        <v>73</v>
      </c>
    </row>
    <row r="10" spans="1:7" ht="14.25" thickBot="1">
      <c r="A10" s="13" t="s">
        <v>61</v>
      </c>
      <c r="B10" s="17" t="s">
        <v>75</v>
      </c>
      <c r="C10" s="17" t="s">
        <v>75</v>
      </c>
      <c r="D10" s="17" t="s">
        <v>75</v>
      </c>
      <c r="E10" s="17" t="s">
        <v>75</v>
      </c>
      <c r="F10" s="17" t="s">
        <v>75</v>
      </c>
      <c r="G10" s="17" t="s">
        <v>75</v>
      </c>
    </row>
    <row r="11" spans="1:7" ht="14.25" thickTop="1">
      <c r="A11" s="9" t="s">
        <v>74</v>
      </c>
      <c r="B11" s="21">
        <v>3313602</v>
      </c>
      <c r="C11" s="21">
        <v>1322336</v>
      </c>
      <c r="D11" s="21">
        <v>2777001</v>
      </c>
      <c r="E11" s="21">
        <v>1253313</v>
      </c>
      <c r="F11" s="21">
        <v>1341756</v>
      </c>
      <c r="G11" s="21">
        <v>1793619</v>
      </c>
    </row>
    <row r="12" spans="1:7" ht="13.5">
      <c r="A12" s="2" t="s">
        <v>76</v>
      </c>
      <c r="B12" s="22">
        <v>2439992</v>
      </c>
      <c r="C12" s="22">
        <v>2028187</v>
      </c>
      <c r="D12" s="22">
        <v>1796665</v>
      </c>
      <c r="E12" s="22">
        <v>2170448</v>
      </c>
      <c r="F12" s="22">
        <v>2064980</v>
      </c>
      <c r="G12" s="22">
        <v>1840015</v>
      </c>
    </row>
    <row r="13" spans="1:7" ht="13.5">
      <c r="A13" s="2" t="s">
        <v>77</v>
      </c>
      <c r="B13" s="22">
        <v>80968</v>
      </c>
      <c r="C13" s="22">
        <v>189870</v>
      </c>
      <c r="D13" s="22">
        <v>170412</v>
      </c>
      <c r="E13" s="22">
        <v>163361</v>
      </c>
      <c r="F13" s="22">
        <v>20938</v>
      </c>
      <c r="G13" s="22">
        <v>360436</v>
      </c>
    </row>
    <row r="14" spans="1:7" ht="13.5">
      <c r="A14" s="2" t="s">
        <v>78</v>
      </c>
      <c r="B14" s="22">
        <v>568782</v>
      </c>
      <c r="C14" s="22">
        <v>547852</v>
      </c>
      <c r="D14" s="22">
        <v>504912</v>
      </c>
      <c r="E14" s="22">
        <v>469903</v>
      </c>
      <c r="F14" s="22">
        <v>375634</v>
      </c>
      <c r="G14" s="22"/>
    </row>
    <row r="15" spans="1:7" ht="13.5">
      <c r="A15" s="2" t="s">
        <v>79</v>
      </c>
      <c r="B15" s="22">
        <v>12396</v>
      </c>
      <c r="C15" s="22">
        <v>7766</v>
      </c>
      <c r="D15" s="22">
        <v>611</v>
      </c>
      <c r="E15" s="22">
        <v>4775</v>
      </c>
      <c r="F15" s="22">
        <v>969</v>
      </c>
      <c r="G15" s="22">
        <v>500</v>
      </c>
    </row>
    <row r="16" spans="1:7" ht="13.5">
      <c r="A16" s="2" t="s">
        <v>80</v>
      </c>
      <c r="B16" s="22">
        <v>340166</v>
      </c>
      <c r="C16" s="22">
        <v>333879</v>
      </c>
      <c r="D16" s="22">
        <v>330747</v>
      </c>
      <c r="E16" s="22">
        <v>356574</v>
      </c>
      <c r="F16" s="22">
        <v>261505</v>
      </c>
      <c r="G16" s="22"/>
    </row>
    <row r="17" spans="1:7" ht="13.5">
      <c r="A17" s="2" t="s">
        <v>81</v>
      </c>
      <c r="B17" s="22">
        <v>222701</v>
      </c>
      <c r="C17" s="22">
        <v>324634</v>
      </c>
      <c r="D17" s="22">
        <v>355453</v>
      </c>
      <c r="E17" s="22">
        <v>418145</v>
      </c>
      <c r="F17" s="22">
        <v>371949</v>
      </c>
      <c r="G17" s="22">
        <v>376872</v>
      </c>
    </row>
    <row r="18" spans="1:7" ht="13.5">
      <c r="A18" s="2" t="s">
        <v>82</v>
      </c>
      <c r="B18" s="22">
        <v>294121</v>
      </c>
      <c r="C18" s="22">
        <v>653515</v>
      </c>
      <c r="D18" s="22">
        <v>468812</v>
      </c>
      <c r="E18" s="22">
        <v>330030</v>
      </c>
      <c r="F18" s="22">
        <v>291549</v>
      </c>
      <c r="G18" s="22">
        <v>305575</v>
      </c>
    </row>
    <row r="19" spans="1:7" ht="13.5">
      <c r="A19" s="2" t="s">
        <v>83</v>
      </c>
      <c r="B19" s="22">
        <v>546180</v>
      </c>
      <c r="C19" s="22">
        <v>3069684</v>
      </c>
      <c r="D19" s="22">
        <v>4350262</v>
      </c>
      <c r="E19" s="22">
        <v>4549128</v>
      </c>
      <c r="F19" s="22">
        <v>4132124</v>
      </c>
      <c r="G19" s="22"/>
    </row>
    <row r="20" spans="1:7" ht="13.5">
      <c r="A20" s="2" t="s">
        <v>84</v>
      </c>
      <c r="B20" s="22">
        <v>63241</v>
      </c>
      <c r="C20" s="22">
        <v>70056</v>
      </c>
      <c r="D20" s="22">
        <v>263667</v>
      </c>
      <c r="E20" s="22">
        <v>276182</v>
      </c>
      <c r="F20" s="22">
        <v>66371</v>
      </c>
      <c r="G20" s="22">
        <v>45405</v>
      </c>
    </row>
    <row r="21" spans="1:7" ht="13.5">
      <c r="A21" s="2" t="s">
        <v>85</v>
      </c>
      <c r="B21" s="22">
        <v>-2488</v>
      </c>
      <c r="C21" s="22">
        <v>-1857</v>
      </c>
      <c r="D21" s="22">
        <v>-2036</v>
      </c>
      <c r="E21" s="22">
        <v>-935</v>
      </c>
      <c r="F21" s="22">
        <v>-1056</v>
      </c>
      <c r="G21" s="22">
        <v>-739</v>
      </c>
    </row>
    <row r="22" spans="1:7" ht="13.5">
      <c r="A22" s="2" t="s">
        <v>86</v>
      </c>
      <c r="B22" s="22">
        <v>7879665</v>
      </c>
      <c r="C22" s="22">
        <v>8545926</v>
      </c>
      <c r="D22" s="22">
        <v>11016511</v>
      </c>
      <c r="E22" s="22">
        <v>9990929</v>
      </c>
      <c r="F22" s="22">
        <v>8926723</v>
      </c>
      <c r="G22" s="22">
        <v>5257432</v>
      </c>
    </row>
    <row r="23" spans="1:7" ht="13.5">
      <c r="A23" s="3" t="s">
        <v>87</v>
      </c>
      <c r="B23" s="22">
        <v>2154251</v>
      </c>
      <c r="C23" s="22">
        <v>2194047</v>
      </c>
      <c r="D23" s="22">
        <v>2233193</v>
      </c>
      <c r="E23" s="22">
        <v>1328135</v>
      </c>
      <c r="F23" s="22">
        <v>899087</v>
      </c>
      <c r="G23" s="22">
        <v>870675</v>
      </c>
    </row>
    <row r="24" spans="1:7" ht="13.5">
      <c r="A24" s="4" t="s">
        <v>88</v>
      </c>
      <c r="B24" s="22">
        <v>-1137808</v>
      </c>
      <c r="C24" s="22">
        <v>-1229038</v>
      </c>
      <c r="D24" s="22">
        <v>-1141224</v>
      </c>
      <c r="E24" s="22">
        <v>-593494</v>
      </c>
      <c r="F24" s="22">
        <v>-547870</v>
      </c>
      <c r="G24" s="22">
        <v>-484484</v>
      </c>
    </row>
    <row r="25" spans="1:7" ht="13.5">
      <c r="A25" s="4" t="s">
        <v>89</v>
      </c>
      <c r="B25" s="22">
        <v>1016442</v>
      </c>
      <c r="C25" s="22">
        <v>965009</v>
      </c>
      <c r="D25" s="22">
        <v>1091968</v>
      </c>
      <c r="E25" s="22">
        <v>734640</v>
      </c>
      <c r="F25" s="22">
        <v>351217</v>
      </c>
      <c r="G25" s="22">
        <v>386191</v>
      </c>
    </row>
    <row r="26" spans="1:7" ht="13.5">
      <c r="A26" s="3" t="s">
        <v>90</v>
      </c>
      <c r="B26" s="22">
        <v>36183</v>
      </c>
      <c r="C26" s="22">
        <v>36183</v>
      </c>
      <c r="D26" s="22">
        <v>39131</v>
      </c>
      <c r="E26" s="22">
        <v>37276</v>
      </c>
      <c r="F26" s="22">
        <v>23029</v>
      </c>
      <c r="G26" s="22">
        <v>22733</v>
      </c>
    </row>
    <row r="27" spans="1:7" ht="13.5">
      <c r="A27" s="4" t="s">
        <v>88</v>
      </c>
      <c r="B27" s="22">
        <v>-20822</v>
      </c>
      <c r="C27" s="22">
        <v>-17652</v>
      </c>
      <c r="D27" s="22">
        <v>-16240</v>
      </c>
      <c r="E27" s="22">
        <v>-15936</v>
      </c>
      <c r="F27" s="22">
        <v>-13009</v>
      </c>
      <c r="G27" s="22">
        <v>-11265</v>
      </c>
    </row>
    <row r="28" spans="1:7" ht="13.5">
      <c r="A28" s="4" t="s">
        <v>91</v>
      </c>
      <c r="B28" s="22">
        <v>15361</v>
      </c>
      <c r="C28" s="22">
        <v>18531</v>
      </c>
      <c r="D28" s="22">
        <v>22891</v>
      </c>
      <c r="E28" s="22">
        <v>21339</v>
      </c>
      <c r="F28" s="22">
        <v>10019</v>
      </c>
      <c r="G28" s="22">
        <v>11467</v>
      </c>
    </row>
    <row r="29" spans="1:7" ht="13.5">
      <c r="A29" s="3" t="s">
        <v>92</v>
      </c>
      <c r="B29" s="22">
        <v>329584</v>
      </c>
      <c r="C29" s="22">
        <v>372658</v>
      </c>
      <c r="D29" s="22">
        <v>372658</v>
      </c>
      <c r="E29" s="22">
        <v>386711</v>
      </c>
      <c r="F29" s="22">
        <v>386711</v>
      </c>
      <c r="G29" s="22">
        <v>387011</v>
      </c>
    </row>
    <row r="30" spans="1:7" ht="13.5">
      <c r="A30" s="4" t="s">
        <v>88</v>
      </c>
      <c r="B30" s="22">
        <v>-314863</v>
      </c>
      <c r="C30" s="22">
        <v>-351607</v>
      </c>
      <c r="D30" s="22">
        <v>-344627</v>
      </c>
      <c r="E30" s="22">
        <v>-345251</v>
      </c>
      <c r="F30" s="22">
        <v>-325852</v>
      </c>
      <c r="G30" s="22">
        <v>-297757</v>
      </c>
    </row>
    <row r="31" spans="1:7" ht="13.5">
      <c r="A31" s="4" t="s">
        <v>93</v>
      </c>
      <c r="B31" s="22">
        <v>14720</v>
      </c>
      <c r="C31" s="22">
        <v>21051</v>
      </c>
      <c r="D31" s="22">
        <v>28031</v>
      </c>
      <c r="E31" s="22">
        <v>41460</v>
      </c>
      <c r="F31" s="22">
        <v>60859</v>
      </c>
      <c r="G31" s="22">
        <v>89254</v>
      </c>
    </row>
    <row r="32" spans="1:7" ht="13.5">
      <c r="A32" s="3" t="s">
        <v>94</v>
      </c>
      <c r="B32" s="22">
        <v>29394</v>
      </c>
      <c r="C32" s="22">
        <v>29894</v>
      </c>
      <c r="D32" s="22">
        <v>29993</v>
      </c>
      <c r="E32" s="22">
        <v>29136</v>
      </c>
      <c r="F32" s="22">
        <v>23850</v>
      </c>
      <c r="G32" s="22">
        <v>24275</v>
      </c>
    </row>
    <row r="33" spans="1:7" ht="13.5">
      <c r="A33" s="4" t="s">
        <v>88</v>
      </c>
      <c r="B33" s="22">
        <v>-26380</v>
      </c>
      <c r="C33" s="22">
        <v>-24872</v>
      </c>
      <c r="D33" s="22">
        <v>-23840</v>
      </c>
      <c r="E33" s="22">
        <v>-21486</v>
      </c>
      <c r="F33" s="22">
        <v>-18885</v>
      </c>
      <c r="G33" s="22">
        <v>-18097</v>
      </c>
    </row>
    <row r="34" spans="1:7" ht="13.5">
      <c r="A34" s="4" t="s">
        <v>95</v>
      </c>
      <c r="B34" s="22">
        <v>3013</v>
      </c>
      <c r="C34" s="22">
        <v>5022</v>
      </c>
      <c r="D34" s="22">
        <v>6153</v>
      </c>
      <c r="E34" s="22">
        <v>7650</v>
      </c>
      <c r="F34" s="22">
        <v>4965</v>
      </c>
      <c r="G34" s="22">
        <v>6177</v>
      </c>
    </row>
    <row r="35" spans="1:7" ht="13.5">
      <c r="A35" s="3" t="s">
        <v>96</v>
      </c>
      <c r="B35" s="22">
        <v>995774</v>
      </c>
      <c r="C35" s="22">
        <v>1037212</v>
      </c>
      <c r="D35" s="22">
        <v>1110355</v>
      </c>
      <c r="E35" s="22">
        <v>736645</v>
      </c>
      <c r="F35" s="22">
        <v>601671</v>
      </c>
      <c r="G35" s="22">
        <v>495914</v>
      </c>
    </row>
    <row r="36" spans="1:7" ht="13.5">
      <c r="A36" s="4" t="s">
        <v>88</v>
      </c>
      <c r="B36" s="22">
        <v>-838450</v>
      </c>
      <c r="C36" s="22">
        <v>-797256</v>
      </c>
      <c r="D36" s="22">
        <v>-692936</v>
      </c>
      <c r="E36" s="22">
        <v>-501912</v>
      </c>
      <c r="F36" s="22">
        <v>-396789</v>
      </c>
      <c r="G36" s="22">
        <v>-390180</v>
      </c>
    </row>
    <row r="37" spans="1:7" ht="13.5">
      <c r="A37" s="4" t="s">
        <v>97</v>
      </c>
      <c r="B37" s="22">
        <v>157324</v>
      </c>
      <c r="C37" s="22">
        <v>239955</v>
      </c>
      <c r="D37" s="22">
        <v>417419</v>
      </c>
      <c r="E37" s="22">
        <v>234733</v>
      </c>
      <c r="F37" s="22">
        <v>204881</v>
      </c>
      <c r="G37" s="22">
        <v>105734</v>
      </c>
    </row>
    <row r="38" spans="1:7" ht="13.5">
      <c r="A38" s="3" t="s">
        <v>98</v>
      </c>
      <c r="B38" s="22">
        <v>410376</v>
      </c>
      <c r="C38" s="22">
        <v>410376</v>
      </c>
      <c r="D38" s="22">
        <v>410376</v>
      </c>
      <c r="E38" s="22">
        <v>324626</v>
      </c>
      <c r="F38" s="22"/>
      <c r="G38" s="22"/>
    </row>
    <row r="39" spans="1:7" ht="13.5">
      <c r="A39" s="3" t="s">
        <v>99</v>
      </c>
      <c r="B39" s="22">
        <v>46877</v>
      </c>
      <c r="C39" s="22">
        <v>39746</v>
      </c>
      <c r="D39" s="22">
        <v>7781</v>
      </c>
      <c r="E39" s="22">
        <v>16999</v>
      </c>
      <c r="F39" s="22"/>
      <c r="G39" s="22"/>
    </row>
    <row r="40" spans="1:7" ht="13.5">
      <c r="A40" s="4" t="s">
        <v>88</v>
      </c>
      <c r="B40" s="22">
        <v>-29886</v>
      </c>
      <c r="C40" s="22">
        <v>-15068</v>
      </c>
      <c r="D40" s="22">
        <v>-2627</v>
      </c>
      <c r="E40" s="22">
        <v>-6707</v>
      </c>
      <c r="F40" s="22"/>
      <c r="G40" s="22"/>
    </row>
    <row r="41" spans="1:7" ht="13.5">
      <c r="A41" s="4" t="s">
        <v>99</v>
      </c>
      <c r="B41" s="22">
        <v>16991</v>
      </c>
      <c r="C41" s="22">
        <v>24678</v>
      </c>
      <c r="D41" s="22">
        <v>5154</v>
      </c>
      <c r="E41" s="22">
        <v>10292</v>
      </c>
      <c r="F41" s="22"/>
      <c r="G41" s="22"/>
    </row>
    <row r="42" spans="1:7" ht="13.5">
      <c r="A42" s="3" t="s">
        <v>100</v>
      </c>
      <c r="B42" s="22">
        <v>1634231</v>
      </c>
      <c r="C42" s="22">
        <v>1684624</v>
      </c>
      <c r="D42" s="22">
        <v>1981995</v>
      </c>
      <c r="E42" s="22">
        <v>1497972</v>
      </c>
      <c r="F42" s="22">
        <v>631943</v>
      </c>
      <c r="G42" s="22">
        <v>598825</v>
      </c>
    </row>
    <row r="43" spans="1:7" ht="13.5">
      <c r="A43" s="3" t="s">
        <v>101</v>
      </c>
      <c r="B43" s="22"/>
      <c r="C43" s="22">
        <v>54830</v>
      </c>
      <c r="D43" s="22">
        <v>186424</v>
      </c>
      <c r="E43" s="22">
        <v>318018</v>
      </c>
      <c r="F43" s="22"/>
      <c r="G43" s="22"/>
    </row>
    <row r="44" spans="1:7" ht="13.5">
      <c r="A44" s="3" t="s">
        <v>102</v>
      </c>
      <c r="B44" s="22">
        <v>206985</v>
      </c>
      <c r="C44" s="22">
        <v>156992</v>
      </c>
      <c r="D44" s="22">
        <v>177690</v>
      </c>
      <c r="E44" s="22">
        <v>213395</v>
      </c>
      <c r="F44" s="22">
        <v>239110</v>
      </c>
      <c r="G44" s="22">
        <v>213127</v>
      </c>
    </row>
    <row r="45" spans="1:7" ht="13.5">
      <c r="A45" s="3" t="s">
        <v>84</v>
      </c>
      <c r="B45" s="22">
        <v>21693</v>
      </c>
      <c r="C45" s="22">
        <v>21993</v>
      </c>
      <c r="D45" s="22">
        <v>26260</v>
      </c>
      <c r="E45" s="22">
        <v>22940</v>
      </c>
      <c r="F45" s="22">
        <v>25407</v>
      </c>
      <c r="G45" s="22">
        <v>23235</v>
      </c>
    </row>
    <row r="46" spans="1:7" ht="13.5">
      <c r="A46" s="3" t="s">
        <v>103</v>
      </c>
      <c r="B46" s="22">
        <v>228678</v>
      </c>
      <c r="C46" s="22">
        <v>233817</v>
      </c>
      <c r="D46" s="22">
        <v>390375</v>
      </c>
      <c r="E46" s="22">
        <v>554354</v>
      </c>
      <c r="F46" s="22">
        <v>264518</v>
      </c>
      <c r="G46" s="22">
        <v>236363</v>
      </c>
    </row>
    <row r="47" spans="1:7" ht="13.5">
      <c r="A47" s="3" t="s">
        <v>104</v>
      </c>
      <c r="B47" s="22">
        <v>1589476</v>
      </c>
      <c r="C47" s="22">
        <v>1119150</v>
      </c>
      <c r="D47" s="22">
        <v>930543</v>
      </c>
      <c r="E47" s="22">
        <v>1148266</v>
      </c>
      <c r="F47" s="22">
        <v>1646955</v>
      </c>
      <c r="G47" s="22">
        <v>1656059</v>
      </c>
    </row>
    <row r="48" spans="1:7" ht="13.5">
      <c r="A48" s="3" t="s">
        <v>105</v>
      </c>
      <c r="B48" s="22">
        <v>55268</v>
      </c>
      <c r="C48" s="22">
        <v>33868</v>
      </c>
      <c r="D48" s="22">
        <v>23868</v>
      </c>
      <c r="E48" s="22">
        <v>23868</v>
      </c>
      <c r="F48" s="22">
        <v>20000</v>
      </c>
      <c r="G48" s="22">
        <v>20000</v>
      </c>
    </row>
    <row r="49" spans="1:7" ht="13.5">
      <c r="A49" s="3" t="s">
        <v>106</v>
      </c>
      <c r="B49" s="22">
        <v>64413</v>
      </c>
      <c r="C49" s="22">
        <v>61413</v>
      </c>
      <c r="D49" s="22"/>
      <c r="E49" s="22"/>
      <c r="F49" s="22"/>
      <c r="G49" s="22"/>
    </row>
    <row r="50" spans="1:7" ht="13.5">
      <c r="A50" s="3" t="s">
        <v>107</v>
      </c>
      <c r="B50" s="22">
        <v>48638</v>
      </c>
      <c r="C50" s="22">
        <v>51138</v>
      </c>
      <c r="D50" s="22">
        <v>53838</v>
      </c>
      <c r="E50" s="22">
        <v>54996</v>
      </c>
      <c r="F50" s="22">
        <v>55465</v>
      </c>
      <c r="G50" s="22">
        <v>53056</v>
      </c>
    </row>
    <row r="51" spans="1:7" ht="13.5">
      <c r="A51" s="3" t="s">
        <v>108</v>
      </c>
      <c r="B51" s="22">
        <v>1169</v>
      </c>
      <c r="C51" s="22">
        <v>2447</v>
      </c>
      <c r="D51" s="22">
        <v>2377</v>
      </c>
      <c r="E51" s="22">
        <v>2265</v>
      </c>
      <c r="F51" s="22">
        <v>5485</v>
      </c>
      <c r="G51" s="22">
        <v>10016</v>
      </c>
    </row>
    <row r="52" spans="1:7" ht="13.5">
      <c r="A52" s="3" t="s">
        <v>82</v>
      </c>
      <c r="B52" s="22"/>
      <c r="C52" s="22">
        <v>282903</v>
      </c>
      <c r="D52" s="22">
        <v>437414</v>
      </c>
      <c r="E52" s="22">
        <v>236051</v>
      </c>
      <c r="F52" s="22">
        <v>236804</v>
      </c>
      <c r="G52" s="22">
        <v>202752</v>
      </c>
    </row>
    <row r="53" spans="1:7" ht="13.5">
      <c r="A53" s="3" t="s">
        <v>109</v>
      </c>
      <c r="B53" s="22">
        <v>300000</v>
      </c>
      <c r="C53" s="22">
        <v>400000</v>
      </c>
      <c r="D53" s="22">
        <v>400000</v>
      </c>
      <c r="E53" s="22">
        <v>400000</v>
      </c>
      <c r="F53" s="22">
        <v>500000</v>
      </c>
      <c r="G53" s="22">
        <v>500000</v>
      </c>
    </row>
    <row r="54" spans="1:7" ht="13.5">
      <c r="A54" s="3" t="s">
        <v>110</v>
      </c>
      <c r="B54" s="22">
        <v>3149627</v>
      </c>
      <c r="C54" s="22">
        <v>4927623</v>
      </c>
      <c r="D54" s="22">
        <v>4767279</v>
      </c>
      <c r="E54" s="22">
        <v>4995581</v>
      </c>
      <c r="F54" s="22">
        <v>3831248</v>
      </c>
      <c r="G54" s="22">
        <v>3787970</v>
      </c>
    </row>
    <row r="55" spans="1:7" ht="13.5">
      <c r="A55" s="3" t="s">
        <v>111</v>
      </c>
      <c r="B55" s="22">
        <v>930156</v>
      </c>
      <c r="C55" s="22">
        <v>932644</v>
      </c>
      <c r="D55" s="22">
        <v>934837</v>
      </c>
      <c r="E55" s="22">
        <v>935864</v>
      </c>
      <c r="F55" s="22">
        <v>937297</v>
      </c>
      <c r="G55" s="22">
        <v>937668</v>
      </c>
    </row>
    <row r="56" spans="1:7" ht="13.5">
      <c r="A56" s="3" t="s">
        <v>85</v>
      </c>
      <c r="B56" s="22">
        <v>-35219</v>
      </c>
      <c r="C56" s="22">
        <v>-37719</v>
      </c>
      <c r="D56" s="22">
        <v>-40420</v>
      </c>
      <c r="E56" s="22">
        <v>-41578</v>
      </c>
      <c r="F56" s="22">
        <v>-42102</v>
      </c>
      <c r="G56" s="22">
        <v>-19896</v>
      </c>
    </row>
    <row r="57" spans="1:7" ht="13.5">
      <c r="A57" s="3" t="s">
        <v>112</v>
      </c>
      <c r="B57" s="22">
        <v>6103529</v>
      </c>
      <c r="C57" s="22">
        <v>7773470</v>
      </c>
      <c r="D57" s="22">
        <v>7512303</v>
      </c>
      <c r="E57" s="22">
        <v>7814095</v>
      </c>
      <c r="F57" s="22">
        <v>7193417</v>
      </c>
      <c r="G57" s="22">
        <v>7149893</v>
      </c>
    </row>
    <row r="58" spans="1:7" ht="13.5">
      <c r="A58" s="2" t="s">
        <v>113</v>
      </c>
      <c r="B58" s="22">
        <v>7966439</v>
      </c>
      <c r="C58" s="22">
        <v>9691912</v>
      </c>
      <c r="D58" s="22">
        <v>9884673</v>
      </c>
      <c r="E58" s="22">
        <v>9866422</v>
      </c>
      <c r="F58" s="22">
        <v>8089878</v>
      </c>
      <c r="G58" s="22">
        <v>7985083</v>
      </c>
    </row>
    <row r="59" spans="1:7" ht="14.25" thickBot="1">
      <c r="A59" s="5" t="s">
        <v>114</v>
      </c>
      <c r="B59" s="23">
        <v>15846105</v>
      </c>
      <c r="C59" s="23">
        <v>18237838</v>
      </c>
      <c r="D59" s="23">
        <v>20901184</v>
      </c>
      <c r="E59" s="23">
        <v>19857352</v>
      </c>
      <c r="F59" s="23">
        <v>17016602</v>
      </c>
      <c r="G59" s="23">
        <v>13242515</v>
      </c>
    </row>
    <row r="60" spans="1:7" ht="14.25" thickTop="1">
      <c r="A60" s="2" t="s">
        <v>115</v>
      </c>
      <c r="B60" s="22">
        <v>454931</v>
      </c>
      <c r="C60" s="22">
        <v>416619</v>
      </c>
      <c r="D60" s="22">
        <v>486357</v>
      </c>
      <c r="E60" s="22">
        <v>565282</v>
      </c>
      <c r="F60" s="22">
        <v>444388</v>
      </c>
      <c r="G60" s="22">
        <v>438835</v>
      </c>
    </row>
    <row r="61" spans="1:7" ht="13.5">
      <c r="A61" s="2" t="s">
        <v>116</v>
      </c>
      <c r="B61" s="22">
        <v>1800000</v>
      </c>
      <c r="C61" s="22">
        <v>3360000</v>
      </c>
      <c r="D61" s="22">
        <v>2800000</v>
      </c>
      <c r="E61" s="22">
        <v>3225000</v>
      </c>
      <c r="F61" s="22">
        <v>1150000</v>
      </c>
      <c r="G61" s="22"/>
    </row>
    <row r="62" spans="1:7" ht="13.5">
      <c r="A62" s="2" t="s">
        <v>117</v>
      </c>
      <c r="B62" s="22">
        <v>783186</v>
      </c>
      <c r="C62" s="22">
        <v>1063556</v>
      </c>
      <c r="D62" s="22">
        <v>1063556</v>
      </c>
      <c r="E62" s="22">
        <v>400000</v>
      </c>
      <c r="F62" s="22">
        <v>400000</v>
      </c>
      <c r="G62" s="22">
        <v>9600</v>
      </c>
    </row>
    <row r="63" spans="1:7" ht="13.5">
      <c r="A63" s="2" t="s">
        <v>118</v>
      </c>
      <c r="B63" s="22">
        <v>15969</v>
      </c>
      <c r="C63" s="22">
        <v>14318</v>
      </c>
      <c r="D63" s="22">
        <v>3241</v>
      </c>
      <c r="E63" s="22">
        <v>5994</v>
      </c>
      <c r="F63" s="22"/>
      <c r="G63" s="22"/>
    </row>
    <row r="64" spans="1:7" ht="13.5">
      <c r="A64" s="2" t="s">
        <v>119</v>
      </c>
      <c r="B64" s="22">
        <v>307485</v>
      </c>
      <c r="C64" s="22">
        <v>399089</v>
      </c>
      <c r="D64" s="22">
        <v>498169</v>
      </c>
      <c r="E64" s="22">
        <v>634588</v>
      </c>
      <c r="F64" s="22">
        <v>420631</v>
      </c>
      <c r="G64" s="22">
        <v>357871</v>
      </c>
    </row>
    <row r="65" spans="1:7" ht="13.5">
      <c r="A65" s="2" t="s">
        <v>120</v>
      </c>
      <c r="B65" s="22">
        <v>654814</v>
      </c>
      <c r="C65" s="22">
        <v>904707</v>
      </c>
      <c r="D65" s="22">
        <v>975388</v>
      </c>
      <c r="E65" s="22">
        <v>655725</v>
      </c>
      <c r="F65" s="22">
        <v>454086</v>
      </c>
      <c r="G65" s="22">
        <v>446346</v>
      </c>
    </row>
    <row r="66" spans="1:7" ht="13.5">
      <c r="A66" s="2" t="s">
        <v>121</v>
      </c>
      <c r="B66" s="22">
        <v>136676</v>
      </c>
      <c r="C66" s="22"/>
      <c r="D66" s="22">
        <v>71265</v>
      </c>
      <c r="E66" s="22"/>
      <c r="F66" s="22">
        <v>290129</v>
      </c>
      <c r="G66" s="22">
        <v>281459</v>
      </c>
    </row>
    <row r="67" spans="1:7" ht="13.5">
      <c r="A67" s="2" t="s">
        <v>122</v>
      </c>
      <c r="B67" s="22">
        <v>6621254</v>
      </c>
      <c r="C67" s="22">
        <v>7204084</v>
      </c>
      <c r="D67" s="22">
        <v>8073206</v>
      </c>
      <c r="E67" s="22">
        <v>9187780</v>
      </c>
      <c r="F67" s="22">
        <v>7674187</v>
      </c>
      <c r="G67" s="22">
        <v>7188094</v>
      </c>
    </row>
    <row r="68" spans="1:7" ht="13.5">
      <c r="A68" s="2" t="s">
        <v>123</v>
      </c>
      <c r="B68" s="22">
        <v>229875</v>
      </c>
      <c r="C68" s="22">
        <v>260446</v>
      </c>
      <c r="D68" s="22">
        <v>195792</v>
      </c>
      <c r="E68" s="22">
        <v>208105</v>
      </c>
      <c r="F68" s="22">
        <v>178875</v>
      </c>
      <c r="G68" s="22">
        <v>164056</v>
      </c>
    </row>
    <row r="69" spans="1:7" ht="13.5">
      <c r="A69" s="2" t="s">
        <v>124</v>
      </c>
      <c r="B69" s="22">
        <v>304761</v>
      </c>
      <c r="C69" s="22">
        <v>304904</v>
      </c>
      <c r="D69" s="22">
        <v>277769</v>
      </c>
      <c r="E69" s="22">
        <v>334768</v>
      </c>
      <c r="F69" s="22">
        <v>371574</v>
      </c>
      <c r="G69" s="22">
        <v>322042</v>
      </c>
    </row>
    <row r="70" spans="1:7" ht="13.5">
      <c r="A70" s="2" t="s">
        <v>125</v>
      </c>
      <c r="B70" s="22">
        <v>102003</v>
      </c>
      <c r="C70" s="22">
        <v>89393</v>
      </c>
      <c r="D70" s="22">
        <v>70188</v>
      </c>
      <c r="E70" s="22">
        <v>105716</v>
      </c>
      <c r="F70" s="22">
        <v>123481</v>
      </c>
      <c r="G70" s="22"/>
    </row>
    <row r="71" spans="1:7" ht="13.5">
      <c r="A71" s="2" t="s">
        <v>126</v>
      </c>
      <c r="B71" s="22">
        <v>61567</v>
      </c>
      <c r="C71" s="22">
        <v>73493</v>
      </c>
      <c r="D71" s="22">
        <v>60821</v>
      </c>
      <c r="E71" s="22">
        <v>80631</v>
      </c>
      <c r="F71" s="22">
        <v>55245</v>
      </c>
      <c r="G71" s="22">
        <v>55864</v>
      </c>
    </row>
    <row r="72" spans="1:7" ht="13.5">
      <c r="A72" s="2" t="s">
        <v>127</v>
      </c>
      <c r="B72" s="22"/>
      <c r="C72" s="22">
        <v>171868</v>
      </c>
      <c r="D72" s="22">
        <v>37175</v>
      </c>
      <c r="E72" s="22"/>
      <c r="F72" s="22"/>
      <c r="G72" s="22"/>
    </row>
    <row r="73" spans="1:7" ht="13.5">
      <c r="A73" s="2" t="s">
        <v>84</v>
      </c>
      <c r="B73" s="22">
        <v>4989</v>
      </c>
      <c r="C73" s="22">
        <v>5442</v>
      </c>
      <c r="D73" s="22">
        <v>5058</v>
      </c>
      <c r="E73" s="22">
        <v>6135</v>
      </c>
      <c r="F73" s="22">
        <v>11294</v>
      </c>
      <c r="G73" s="22">
        <v>9257</v>
      </c>
    </row>
    <row r="74" spans="1:7" ht="13.5">
      <c r="A74" s="2" t="s">
        <v>128</v>
      </c>
      <c r="B74" s="22">
        <v>11477517</v>
      </c>
      <c r="C74" s="22">
        <v>14267925</v>
      </c>
      <c r="D74" s="22">
        <v>14617988</v>
      </c>
      <c r="E74" s="22">
        <v>15409729</v>
      </c>
      <c r="F74" s="22">
        <v>11573894</v>
      </c>
      <c r="G74" s="22">
        <v>9402090</v>
      </c>
    </row>
    <row r="75" spans="1:7" ht="13.5">
      <c r="A75" s="2" t="s">
        <v>129</v>
      </c>
      <c r="B75" s="22">
        <v>989702</v>
      </c>
      <c r="C75" s="22">
        <v>1772888</v>
      </c>
      <c r="D75" s="22">
        <v>2824814</v>
      </c>
      <c r="E75" s="22">
        <v>900000</v>
      </c>
      <c r="F75" s="22">
        <v>1300000</v>
      </c>
      <c r="G75" s="22"/>
    </row>
    <row r="76" spans="1:7" ht="13.5">
      <c r="A76" s="2" t="s">
        <v>118</v>
      </c>
      <c r="B76" s="22">
        <v>4304</v>
      </c>
      <c r="C76" s="22">
        <v>15093</v>
      </c>
      <c r="D76" s="22">
        <v>7109</v>
      </c>
      <c r="E76" s="22">
        <v>6989</v>
      </c>
      <c r="F76" s="22"/>
      <c r="G76" s="22"/>
    </row>
    <row r="77" spans="1:7" ht="13.5">
      <c r="A77" s="2" t="s">
        <v>130</v>
      </c>
      <c r="B77" s="22">
        <v>74493</v>
      </c>
      <c r="C77" s="22"/>
      <c r="D77" s="22"/>
      <c r="E77" s="22"/>
      <c r="F77" s="22"/>
      <c r="G77" s="22"/>
    </row>
    <row r="78" spans="1:7" ht="13.5">
      <c r="A78" s="2" t="s">
        <v>131</v>
      </c>
      <c r="B78" s="22">
        <v>120702</v>
      </c>
      <c r="C78" s="22">
        <v>120702</v>
      </c>
      <c r="D78" s="22">
        <v>120702</v>
      </c>
      <c r="E78" s="22">
        <v>120702</v>
      </c>
      <c r="F78" s="22">
        <v>139916</v>
      </c>
      <c r="G78" s="22"/>
    </row>
    <row r="79" spans="1:7" ht="13.5">
      <c r="A79" s="2" t="s">
        <v>127</v>
      </c>
      <c r="B79" s="22">
        <v>631941</v>
      </c>
      <c r="C79" s="22">
        <v>536579</v>
      </c>
      <c r="D79" s="22">
        <v>658282</v>
      </c>
      <c r="E79" s="22"/>
      <c r="F79" s="22"/>
      <c r="G79" s="22"/>
    </row>
    <row r="80" spans="1:7" ht="13.5">
      <c r="A80" s="2" t="s">
        <v>132</v>
      </c>
      <c r="B80" s="22">
        <v>1821144</v>
      </c>
      <c r="C80" s="22">
        <v>2445263</v>
      </c>
      <c r="D80" s="22">
        <v>3610907</v>
      </c>
      <c r="E80" s="22">
        <v>1027692</v>
      </c>
      <c r="F80" s="22">
        <v>1440187</v>
      </c>
      <c r="G80" s="22">
        <v>139916</v>
      </c>
    </row>
    <row r="81" spans="1:7" ht="14.25" thickBot="1">
      <c r="A81" s="5" t="s">
        <v>133</v>
      </c>
      <c r="B81" s="23">
        <v>13298661</v>
      </c>
      <c r="C81" s="23">
        <v>16713188</v>
      </c>
      <c r="D81" s="23">
        <v>18228896</v>
      </c>
      <c r="E81" s="23">
        <v>16437421</v>
      </c>
      <c r="F81" s="23">
        <v>13014081</v>
      </c>
      <c r="G81" s="23">
        <v>9542007</v>
      </c>
    </row>
    <row r="82" spans="1:7" ht="14.25" thickTop="1">
      <c r="A82" s="2" t="s">
        <v>134</v>
      </c>
      <c r="B82" s="22">
        <v>940200</v>
      </c>
      <c r="C82" s="22">
        <v>940200</v>
      </c>
      <c r="D82" s="22">
        <v>940200</v>
      </c>
      <c r="E82" s="22">
        <v>940200</v>
      </c>
      <c r="F82" s="22">
        <v>940200</v>
      </c>
      <c r="G82" s="22">
        <v>940200</v>
      </c>
    </row>
    <row r="83" spans="1:7" ht="13.5">
      <c r="A83" s="3" t="s">
        <v>135</v>
      </c>
      <c r="B83" s="22">
        <v>790547</v>
      </c>
      <c r="C83" s="22">
        <v>790547</v>
      </c>
      <c r="D83" s="22">
        <v>790547</v>
      </c>
      <c r="E83" s="22">
        <v>790547</v>
      </c>
      <c r="F83" s="22">
        <v>790547</v>
      </c>
      <c r="G83" s="22">
        <v>790547</v>
      </c>
    </row>
    <row r="84" spans="1:7" ht="13.5">
      <c r="A84" s="3" t="s">
        <v>136</v>
      </c>
      <c r="B84" s="22">
        <v>790547</v>
      </c>
      <c r="C84" s="22">
        <v>790547</v>
      </c>
      <c r="D84" s="22">
        <v>790547</v>
      </c>
      <c r="E84" s="22">
        <v>790547</v>
      </c>
      <c r="F84" s="22">
        <v>790547</v>
      </c>
      <c r="G84" s="22">
        <v>790547</v>
      </c>
    </row>
    <row r="85" spans="1:7" ht="13.5">
      <c r="A85" s="3" t="s">
        <v>137</v>
      </c>
      <c r="B85" s="22">
        <v>19978</v>
      </c>
      <c r="C85" s="22">
        <v>19978</v>
      </c>
      <c r="D85" s="22">
        <v>19978</v>
      </c>
      <c r="E85" s="22">
        <v>19978</v>
      </c>
      <c r="F85" s="22">
        <v>19978</v>
      </c>
      <c r="G85" s="22">
        <v>19978</v>
      </c>
    </row>
    <row r="86" spans="1:7" ht="13.5">
      <c r="A86" s="4" t="s">
        <v>138</v>
      </c>
      <c r="B86" s="22">
        <v>836271</v>
      </c>
      <c r="C86" s="22">
        <v>-52165</v>
      </c>
      <c r="D86" s="22">
        <v>1050098</v>
      </c>
      <c r="E86" s="22">
        <v>1793621</v>
      </c>
      <c r="F86" s="22">
        <v>2380841</v>
      </c>
      <c r="G86" s="22">
        <v>1969063</v>
      </c>
    </row>
    <row r="87" spans="1:7" ht="13.5">
      <c r="A87" s="3" t="s">
        <v>139</v>
      </c>
      <c r="B87" s="22">
        <v>856249</v>
      </c>
      <c r="C87" s="22">
        <v>-32187</v>
      </c>
      <c r="D87" s="22">
        <v>1070076</v>
      </c>
      <c r="E87" s="22">
        <v>1813599</v>
      </c>
      <c r="F87" s="22">
        <v>2400819</v>
      </c>
      <c r="G87" s="22">
        <v>1989041</v>
      </c>
    </row>
    <row r="88" spans="1:7" ht="13.5">
      <c r="A88" s="2" t="s">
        <v>140</v>
      </c>
      <c r="B88" s="22">
        <v>-100133</v>
      </c>
      <c r="C88" s="22">
        <v>-100133</v>
      </c>
      <c r="D88" s="22">
        <v>-100133</v>
      </c>
      <c r="E88" s="22">
        <v>-100123</v>
      </c>
      <c r="F88" s="22">
        <v>-100114</v>
      </c>
      <c r="G88" s="22">
        <v>-144</v>
      </c>
    </row>
    <row r="89" spans="1:7" ht="13.5">
      <c r="A89" s="2" t="s">
        <v>141</v>
      </c>
      <c r="B89" s="22">
        <v>2486863</v>
      </c>
      <c r="C89" s="22">
        <v>1598426</v>
      </c>
      <c r="D89" s="22">
        <v>2700690</v>
      </c>
      <c r="E89" s="22">
        <v>3444223</v>
      </c>
      <c r="F89" s="22">
        <v>4031452</v>
      </c>
      <c r="G89" s="22">
        <v>3719644</v>
      </c>
    </row>
    <row r="90" spans="1:7" ht="13.5">
      <c r="A90" s="2" t="s">
        <v>142</v>
      </c>
      <c r="B90" s="22">
        <v>60580</v>
      </c>
      <c r="C90" s="22">
        <v>-73776</v>
      </c>
      <c r="D90" s="22">
        <v>-28402</v>
      </c>
      <c r="E90" s="22">
        <v>-24292</v>
      </c>
      <c r="F90" s="22">
        <v>-28932</v>
      </c>
      <c r="G90" s="22">
        <v>-19136</v>
      </c>
    </row>
    <row r="91" spans="1:7" ht="13.5">
      <c r="A91" s="2" t="s">
        <v>143</v>
      </c>
      <c r="B91" s="22">
        <v>60580</v>
      </c>
      <c r="C91" s="22">
        <v>-73776</v>
      </c>
      <c r="D91" s="22">
        <v>-28402</v>
      </c>
      <c r="E91" s="22">
        <v>-24292</v>
      </c>
      <c r="F91" s="22">
        <v>-28932</v>
      </c>
      <c r="G91" s="22">
        <v>-19136</v>
      </c>
    </row>
    <row r="92" spans="1:7" ht="13.5">
      <c r="A92" s="6" t="s">
        <v>144</v>
      </c>
      <c r="B92" s="22">
        <v>2547444</v>
      </c>
      <c r="C92" s="22">
        <v>1524650</v>
      </c>
      <c r="D92" s="22">
        <v>2672288</v>
      </c>
      <c r="E92" s="22">
        <v>3419930</v>
      </c>
      <c r="F92" s="22">
        <v>4002520</v>
      </c>
      <c r="G92" s="22">
        <v>3700508</v>
      </c>
    </row>
    <row r="93" spans="1:7" ht="14.25" thickBot="1">
      <c r="A93" s="7" t="s">
        <v>145</v>
      </c>
      <c r="B93" s="22">
        <v>15846105</v>
      </c>
      <c r="C93" s="22">
        <v>18237838</v>
      </c>
      <c r="D93" s="22">
        <v>20901184</v>
      </c>
      <c r="E93" s="22">
        <v>19857352</v>
      </c>
      <c r="F93" s="22">
        <v>17016602</v>
      </c>
      <c r="G93" s="22">
        <v>13242515</v>
      </c>
    </row>
    <row r="94" spans="1:7" ht="14.25" thickTop="1">
      <c r="A94" s="8"/>
      <c r="B94" s="24"/>
      <c r="C94" s="24"/>
      <c r="D94" s="24"/>
      <c r="E94" s="24"/>
      <c r="F94" s="24"/>
      <c r="G94" s="24"/>
    </row>
    <row r="96" ht="13.5">
      <c r="A96" s="20" t="s">
        <v>150</v>
      </c>
    </row>
    <row r="97" ht="13.5">
      <c r="A97" s="20" t="s">
        <v>151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2014-02-12T00:33:54Z</dcterms:created>
  <dcterms:modified xsi:type="dcterms:W3CDTF">2014-02-12T00:34:04Z</dcterms:modified>
  <cp:category/>
  <cp:version/>
  <cp:contentType/>
  <cp:contentStatus/>
</cp:coreProperties>
</file>