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<sst xmlns="http://schemas.openxmlformats.org/spreadsheetml/2006/main" count="715" uniqueCount="287">
  <si>
    <t>為替差損</t>
  </si>
  <si>
    <t>支払手数料</t>
  </si>
  <si>
    <t>投資有価証券売却益</t>
  </si>
  <si>
    <t>特別利益</t>
  </si>
  <si>
    <t>固定資産除却損</t>
  </si>
  <si>
    <t>少数株主損益調整前四半期純利益</t>
  </si>
  <si>
    <t>賃貸事業等売上高</t>
  </si>
  <si>
    <t>連結・損益計算書</t>
  </si>
  <si>
    <t>繰延税金資産</t>
  </si>
  <si>
    <t>資産</t>
  </si>
  <si>
    <t>買掛金</t>
  </si>
  <si>
    <t>リース債務</t>
  </si>
  <si>
    <t>負債</t>
  </si>
  <si>
    <t>資本剰余金</t>
  </si>
  <si>
    <t>株主資本</t>
  </si>
  <si>
    <t>為替換算調整勘定</t>
  </si>
  <si>
    <t>少数株主持分</t>
  </si>
  <si>
    <t>連結・貸借対照表</t>
  </si>
  <si>
    <t>累積四半期</t>
  </si>
  <si>
    <t>2013/04/01</t>
  </si>
  <si>
    <t>貸倒引当金の増減額（△は減少）</t>
  </si>
  <si>
    <t>賞与引当金の増減額（△は減少）</t>
  </si>
  <si>
    <t>役員賞与引当金の増減額（△は減少）</t>
  </si>
  <si>
    <t>返金引当金の増減額（△は減少）</t>
  </si>
  <si>
    <t>受取利息及び受取配当金</t>
  </si>
  <si>
    <t>投資有価証券売却損益（△は益）</t>
  </si>
  <si>
    <t>投資有価証券評価損益（△は益）</t>
  </si>
  <si>
    <t>移転費用</t>
  </si>
  <si>
    <t>為替差損益（△は益）</t>
  </si>
  <si>
    <t>売上債権の増減額（△は増加）</t>
  </si>
  <si>
    <t>仕入債務の増減額（△は減少）</t>
  </si>
  <si>
    <t>未払消費税等の増減額（△は減少）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</si>
  <si>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</si>
  <si>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</si>
  <si>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</si>
  <si>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</si>
  <si>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</si>
  <si>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定期預金の払戻による収入</t>
  </si>
  <si>
    <t>有価証券の償還による収入</t>
  </si>
  <si>
    <t>有形固定資産の取得による支出</t>
  </si>
  <si>
    <t>無形固定資産の取得による支出</t>
  </si>
  <si>
    <t>投資有価証券の取得による支出</t>
  </si>
  <si>
    <t>投資有価証券の売却による収入</t>
  </si>
  <si>
    <t>投資有価証券の償還による収入</t>
  </si>
  <si>
    <t>貸付けによる支出</t>
  </si>
  <si>
    <t>貸付金の回収による収入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</si>
  <si>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</si>
  <si>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</si>
  <si>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</si>
  <si>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</si>
  <si>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リース債務の返済による支出</t>
  </si>
  <si>
    <t>株式の発行による収入</t>
  </si>
  <si>
    <t>自己株式の取得による支出</t>
  </si>
  <si>
    <t>自己株式の処分による収入</t>
  </si>
  <si>
    <t>自己株式の売却による収入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</si>
  <si>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</si>
  <si>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</si>
  <si>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</si>
  <si>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</si>
  <si>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</si>
  <si>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</si>
  <si>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販売協力金</t>
  </si>
  <si>
    <t>書籍販売手数料</t>
  </si>
  <si>
    <t>助成金収入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</si>
  <si>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</si>
  <si>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</si>
  <si>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</si>
  <si>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</si>
  <si>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</si>
  <si>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</si>
  <si>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</si>
  <si>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2013/06/21</t>
  </si>
  <si>
    <t>通期</t>
  </si>
  <si>
    <t>2013/03/31</t>
  </si>
  <si>
    <t>2012/03/31</t>
  </si>
  <si>
    <t>2012/06/22</t>
  </si>
  <si>
    <t>2011/03/31</t>
  </si>
  <si>
    <t>2011/06/24</t>
  </si>
  <si>
    <t>2010/03/31</t>
  </si>
  <si>
    <t>2010/06/22</t>
  </si>
  <si>
    <t>2009/03/31</t>
  </si>
  <si>
    <t>2009/06/19</t>
  </si>
  <si>
    <t>2008/03/31</t>
  </si>
  <si>
    <t>現金及び預金</t>
  </si>
  <si>
    <t>千円</t>
  </si>
  <si>
    <t>受取手形</t>
  </si>
  <si>
    <t>売掛金</t>
  </si>
  <si>
    <t>有価証券</t>
  </si>
  <si>
    <t>有価証券</t>
  </si>
  <si>
    <t>前渡金</t>
  </si>
  <si>
    <t>前払費用</t>
  </si>
  <si>
    <t>関係会社短期貸付金</t>
  </si>
  <si>
    <t>未収入金</t>
  </si>
  <si>
    <t>繰延税金資産</t>
  </si>
  <si>
    <t>その他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</si>
  <si>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</si>
  <si>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</si>
  <si>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</si>
  <si>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</si>
  <si>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</si>
  <si>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</si>
  <si>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</si>
  <si>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</si>
  <si>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工具、器具及び備品</t>
  </si>
  <si>
    <t>工具、器具及び備品（純額）</t>
  </si>
  <si>
    <t>土地</t>
  </si>
  <si>
    <t>リース資産</t>
  </si>
  <si>
    <t>有形固定資産</t>
  </si>
  <si>
    <t>のれん</t>
  </si>
  <si>
    <t>ソフトウエア</t>
  </si>
  <si>
    <t>電話加入権</t>
  </si>
  <si>
    <t>無形固定資産</t>
  </si>
  <si>
    <t>無形固定資産</t>
  </si>
  <si>
    <t>投資有価証券</t>
  </si>
  <si>
    <t>関係会社株式</t>
  </si>
  <si>
    <t>出資金</t>
  </si>
  <si>
    <t>関係会社長期貸付金</t>
  </si>
  <si>
    <t>破産更生債権等</t>
  </si>
  <si>
    <t>長期前払費用</t>
  </si>
  <si>
    <t>繰延税金資産</t>
  </si>
  <si>
    <t>長期性預金</t>
  </si>
  <si>
    <t>会員権</t>
  </si>
  <si>
    <t>敷金</t>
  </si>
  <si>
    <t>投資その他の資産</t>
  </si>
  <si>
    <t>固定資産</t>
  </si>
  <si>
    <t>資産</t>
  </si>
  <si>
    <t>買掛金</t>
  </si>
  <si>
    <t>短期借入金</t>
  </si>
  <si>
    <t>関係会社短期借入金</t>
  </si>
  <si>
    <t>1年内返済予定の長期借入金</t>
  </si>
  <si>
    <t>リース債務</t>
  </si>
  <si>
    <t>未払金</t>
  </si>
  <si>
    <t>未払費用</t>
  </si>
  <si>
    <t>未払法人税等</t>
  </si>
  <si>
    <t>未払消費税等</t>
  </si>
  <si>
    <t>繰延税金負債</t>
  </si>
  <si>
    <t>前受金</t>
  </si>
  <si>
    <t>預り金</t>
  </si>
  <si>
    <t>賞与引当金</t>
  </si>
  <si>
    <t>未払役員賞与</t>
  </si>
  <si>
    <t>返金引当金</t>
  </si>
  <si>
    <t>返金引当金</t>
  </si>
  <si>
    <t>事業構造改善引当金</t>
  </si>
  <si>
    <t>事業構造改善引当金</t>
  </si>
  <si>
    <t>資産除去債務</t>
  </si>
  <si>
    <t>その他</t>
  </si>
  <si>
    <t>流動負債</t>
  </si>
  <si>
    <t>長期借入金</t>
  </si>
  <si>
    <t>リース債務</t>
  </si>
  <si>
    <t>長期未払金</t>
  </si>
  <si>
    <t>資産除去債務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</si>
  <si>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</si>
  <si>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</si>
  <si>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</si>
  <si>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</si>
  <si>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</si>
  <si>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</si>
  <si>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</si>
  <si>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</si>
  <si>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</si>
  <si>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</si>
  <si>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</si>
  <si>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</si>
  <si>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</si>
  <si>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</si>
  <si>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評価・換算差額等</t>
  </si>
  <si>
    <t>純資産</t>
  </si>
  <si>
    <t>純資産</t>
  </si>
  <si>
    <t>負債純資産</t>
  </si>
  <si>
    <t>証券コード</t>
  </si>
  <si>
    <t>企業名</t>
  </si>
  <si>
    <t>株式会社クイック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</si>
  <si>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</si>
  <si>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</si>
  <si>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</si>
  <si>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</si>
  <si>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</si>
  <si>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</si>
  <si>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</si>
  <si>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</si>
  <si>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</si>
  <si>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売上高</t>
  </si>
  <si>
    <t>売上原価</t>
  </si>
  <si>
    <t>売上総利益</t>
  </si>
  <si>
    <t>役員報酬</t>
  </si>
  <si>
    <t>給料及び手当</t>
  </si>
  <si>
    <t>賞与</t>
  </si>
  <si>
    <t>（うち賞与引当金繰入額）</t>
  </si>
  <si>
    <t>役員賞与引当金繰入額</t>
  </si>
  <si>
    <t>退職金</t>
  </si>
  <si>
    <t>（うち退職給付費用）</t>
  </si>
  <si>
    <t>法定福利費</t>
  </si>
  <si>
    <t>福利厚生費</t>
  </si>
  <si>
    <t>広告宣伝費</t>
  </si>
  <si>
    <t>地代家賃</t>
  </si>
  <si>
    <t>旅費及び交通費</t>
  </si>
  <si>
    <t>交際費</t>
  </si>
  <si>
    <t>通信費</t>
  </si>
  <si>
    <t>水道光熱費</t>
  </si>
  <si>
    <t>修繕費</t>
  </si>
  <si>
    <t>消耗品費</t>
  </si>
  <si>
    <t>リース料</t>
  </si>
  <si>
    <t>減価償却費</t>
  </si>
  <si>
    <t>租税公課</t>
  </si>
  <si>
    <t>貸倒引当金繰入額</t>
  </si>
  <si>
    <t>貸倒損失</t>
  </si>
  <si>
    <t>顧問料</t>
  </si>
  <si>
    <t>のれん償却額</t>
  </si>
  <si>
    <t>販売費・一般管理費</t>
  </si>
  <si>
    <t>営業利益</t>
  </si>
  <si>
    <t>受取利息</t>
  </si>
  <si>
    <t>有価証券利息</t>
  </si>
  <si>
    <t>受取配当金</t>
  </si>
  <si>
    <t>経営指導料</t>
  </si>
  <si>
    <t>受取販売協力金</t>
  </si>
  <si>
    <t>その他</t>
  </si>
  <si>
    <t>営業外収益</t>
  </si>
  <si>
    <t>支払利息</t>
  </si>
  <si>
    <t>投資事業組合運用損</t>
  </si>
  <si>
    <t>為替差損</t>
  </si>
  <si>
    <t>リース解約損</t>
  </si>
  <si>
    <t>営業外費用</t>
  </si>
  <si>
    <t>経常利益</t>
  </si>
  <si>
    <t>債務免除益</t>
  </si>
  <si>
    <t>資産除去債務戻入益</t>
  </si>
  <si>
    <t>貸倒引当金戻入額</t>
  </si>
  <si>
    <t>固定資産売却益</t>
  </si>
  <si>
    <t>特別利益</t>
  </si>
  <si>
    <t>抱合せ株式消滅差損</t>
  </si>
  <si>
    <t>固定資産除却損</t>
  </si>
  <si>
    <t>投資有価証券売却損</t>
  </si>
  <si>
    <t>投資有価証券評価損</t>
  </si>
  <si>
    <t>訴訟和解金</t>
  </si>
  <si>
    <t>固定資産売却損</t>
  </si>
  <si>
    <t>減損損失</t>
  </si>
  <si>
    <t>減損損失</t>
  </si>
  <si>
    <t>事務所移転費用</t>
  </si>
  <si>
    <t>事業構造改善費用</t>
  </si>
  <si>
    <t>特別損失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</si>
  <si>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</si>
  <si>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</si>
  <si>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</si>
  <si>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</si>
  <si>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</si>
  <si>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</si>
  <si>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</si>
  <si>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2014/02/13</t>
  </si>
  <si>
    <t>四半期</t>
  </si>
  <si>
    <t>2013/12/31</t>
  </si>
  <si>
    <t>2013/11/14</t>
  </si>
  <si>
    <t>2013/09/30</t>
  </si>
  <si>
    <t>2013/08/09</t>
  </si>
  <si>
    <t>2013/06/30</t>
  </si>
  <si>
    <t>2013/02/13</t>
  </si>
  <si>
    <t>2012/12/31</t>
  </si>
  <si>
    <t>2012/11/12</t>
  </si>
  <si>
    <t>2012/09/30</t>
  </si>
  <si>
    <t>2012/08/10</t>
  </si>
  <si>
    <t>2012/06/30</t>
  </si>
  <si>
    <t>2012/02/10</t>
  </si>
  <si>
    <t>2011/12/31</t>
  </si>
  <si>
    <t>2011/11/11</t>
  </si>
  <si>
    <t>2011/09/30</t>
  </si>
  <si>
    <t>2011/08/10</t>
  </si>
  <si>
    <t>2011/06/30</t>
  </si>
  <si>
    <t>2011/02/14</t>
  </si>
  <si>
    <t>2010/12/31</t>
  </si>
  <si>
    <t>2010/11/11</t>
  </si>
  <si>
    <t>2010/09/30</t>
  </si>
  <si>
    <t>2010/08/06</t>
  </si>
  <si>
    <t>2010/06/30</t>
  </si>
  <si>
    <t>2010/02/10</t>
  </si>
  <si>
    <t>2009/12/31</t>
  </si>
  <si>
    <t>2009/11/11</t>
  </si>
  <si>
    <t>2009/09/30</t>
  </si>
  <si>
    <t>2009/08/07</t>
  </si>
  <si>
    <t>2009/06/30</t>
  </si>
  <si>
    <t>2009/02/06</t>
  </si>
  <si>
    <t>2008/12/31</t>
  </si>
  <si>
    <t>2008/11/07</t>
  </si>
  <si>
    <t>2008/09/30</t>
  </si>
  <si>
    <t>2008/08/12</t>
  </si>
  <si>
    <t>2008/06/30</t>
  </si>
  <si>
    <t>受取手形及び営業未収入金</t>
  </si>
  <si>
    <t>繰延税金資産</t>
  </si>
  <si>
    <t>建物及び構築物（純額）</t>
  </si>
  <si>
    <t>土地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</si>
</sst>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169</v>
      </c>
      <c r="B2" s="14">
        <v>4318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170</v>
      </c>
      <c r="B3" s="1" t="s">
        <v>171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64</v>
      </c>
      <c r="B4" s="15" t="str">
        <f>HYPERLINK("http://www.kabupro.jp/mark/20140213/S10016PN.htm","四半期報告書")</f>
        <v>四半期報告書</v>
      </c>
      <c r="C4" s="15" t="str">
        <f>HYPERLINK("http://www.kabupro.jp/mark/20131114/S1000HW7.htm","四半期報告書")</f>
        <v>四半期報告書</v>
      </c>
      <c r="D4" s="15" t="str">
        <f>HYPERLINK("http://www.kabupro.jp/mark/20130809/S000E8CH.htm","四半期報告書")</f>
        <v>四半期報告書</v>
      </c>
      <c r="E4" s="15" t="str">
        <f>HYPERLINK("http://www.kabupro.jp/mark/20130621/S000DNPG.htm","有価証券報告書")</f>
        <v>有価証券報告書</v>
      </c>
      <c r="F4" s="15" t="str">
        <f>HYPERLINK("http://www.kabupro.jp/mark/20140213/S10016PN.htm","四半期報告書")</f>
        <v>四半期報告書</v>
      </c>
      <c r="G4" s="15" t="str">
        <f>HYPERLINK("http://www.kabupro.jp/mark/20131114/S1000HW7.htm","四半期報告書")</f>
        <v>四半期報告書</v>
      </c>
      <c r="H4" s="15" t="str">
        <f>HYPERLINK("http://www.kabupro.jp/mark/20130809/S000E8CH.htm","四半期報告書")</f>
        <v>四半期報告書</v>
      </c>
      <c r="I4" s="15" t="str">
        <f>HYPERLINK("http://www.kabupro.jp/mark/20130621/S000DNPG.htm","有価証券報告書")</f>
        <v>有価証券報告書</v>
      </c>
      <c r="J4" s="15" t="str">
        <f>HYPERLINK("http://www.kabupro.jp/mark/20130213/S000CVA2.htm","四半期報告書")</f>
        <v>四半期報告書</v>
      </c>
      <c r="K4" s="15" t="str">
        <f>HYPERLINK("http://www.kabupro.jp/mark/20121112/S000C9BK.htm","四半期報告書")</f>
        <v>四半期報告書</v>
      </c>
      <c r="L4" s="15" t="str">
        <f>HYPERLINK("http://www.kabupro.jp/mark/20120810/S000BPRH.htm","四半期報告書")</f>
        <v>四半期報告書</v>
      </c>
      <c r="M4" s="15" t="str">
        <f>HYPERLINK("http://www.kabupro.jp/mark/20120622/S000B3ZI.htm","有価証券報告書")</f>
        <v>有価証券報告書</v>
      </c>
      <c r="N4" s="15" t="str">
        <f>HYPERLINK("http://www.kabupro.jp/mark/20120210/S000AASZ.htm","四半期報告書")</f>
        <v>四半期報告書</v>
      </c>
      <c r="O4" s="15" t="str">
        <f>HYPERLINK("http://www.kabupro.jp/mark/20111111/S0009QFW.htm","四半期報告書")</f>
        <v>四半期報告書</v>
      </c>
      <c r="P4" s="15" t="str">
        <f>HYPERLINK("http://www.kabupro.jp/mark/20110810/S00093NP.htm","四半期報告書")</f>
        <v>四半期報告書</v>
      </c>
      <c r="Q4" s="15" t="str">
        <f>HYPERLINK("http://www.kabupro.jp/mark/20110624/S0008LO1.htm","有価証券報告書")</f>
        <v>有価証券報告書</v>
      </c>
      <c r="R4" s="15" t="str">
        <f>HYPERLINK("http://www.kabupro.jp/mark/20110214/S0007SXK.htm","四半期報告書")</f>
        <v>四半期報告書</v>
      </c>
      <c r="S4" s="15" t="str">
        <f>HYPERLINK("http://www.kabupro.jp/mark/20101111/S00074BV.htm","四半期報告書")</f>
        <v>四半期報告書</v>
      </c>
      <c r="T4" s="15" t="str">
        <f>HYPERLINK("http://www.kabupro.jp/mark/20100806/S0006HI5.htm","四半期報告書")</f>
        <v>四半期報告書</v>
      </c>
      <c r="U4" s="15" t="str">
        <f>HYPERLINK("http://www.kabupro.jp/mark/20100622/S0005YRN.htm","有価証券報告書")</f>
        <v>有価証券報告書</v>
      </c>
      <c r="V4" s="15" t="str">
        <f>HYPERLINK("http://www.kabupro.jp/mark/20100210/S00054OU.htm","四半期報告書")</f>
        <v>四半期報告書</v>
      </c>
      <c r="W4" s="15" t="str">
        <f>HYPERLINK("http://www.kabupro.jp/mark/20091111/S0004IW1.htm","四半期報告書")</f>
        <v>四半期報告書</v>
      </c>
      <c r="X4" s="15" t="str">
        <f>HYPERLINK("http://www.kabupro.jp/mark/20090807/S0003U4T.htm","四半期報告書")</f>
        <v>四半期報告書</v>
      </c>
      <c r="Y4" s="15" t="str">
        <f>HYPERLINK("http://www.kabupro.jp/mark/20090619/S0003AZR.htm","有価証券報告書")</f>
        <v>有価証券報告書</v>
      </c>
    </row>
    <row r="5" spans="1:25" ht="14.25" thickBot="1">
      <c r="A5" s="11" t="s">
        <v>65</v>
      </c>
      <c r="B5" s="1" t="s">
        <v>246</v>
      </c>
      <c r="C5" s="1" t="s">
        <v>249</v>
      </c>
      <c r="D5" s="1" t="s">
        <v>251</v>
      </c>
      <c r="E5" s="1" t="s">
        <v>71</v>
      </c>
      <c r="F5" s="1" t="s">
        <v>246</v>
      </c>
      <c r="G5" s="1" t="s">
        <v>249</v>
      </c>
      <c r="H5" s="1" t="s">
        <v>251</v>
      </c>
      <c r="I5" s="1" t="s">
        <v>71</v>
      </c>
      <c r="J5" s="1" t="s">
        <v>253</v>
      </c>
      <c r="K5" s="1" t="s">
        <v>255</v>
      </c>
      <c r="L5" s="1" t="s">
        <v>257</v>
      </c>
      <c r="M5" s="1" t="s">
        <v>75</v>
      </c>
      <c r="N5" s="1" t="s">
        <v>259</v>
      </c>
      <c r="O5" s="1" t="s">
        <v>261</v>
      </c>
      <c r="P5" s="1" t="s">
        <v>263</v>
      </c>
      <c r="Q5" s="1" t="s">
        <v>77</v>
      </c>
      <c r="R5" s="1" t="s">
        <v>265</v>
      </c>
      <c r="S5" s="1" t="s">
        <v>267</v>
      </c>
      <c r="T5" s="1" t="s">
        <v>269</v>
      </c>
      <c r="U5" s="1" t="s">
        <v>79</v>
      </c>
      <c r="V5" s="1" t="s">
        <v>271</v>
      </c>
      <c r="W5" s="1" t="s">
        <v>273</v>
      </c>
      <c r="X5" s="1" t="s">
        <v>275</v>
      </c>
      <c r="Y5" s="1" t="s">
        <v>81</v>
      </c>
    </row>
    <row r="6" spans="1:25" ht="15" thickBot="1" thickTop="1">
      <c r="A6" s="10" t="s">
        <v>66</v>
      </c>
      <c r="B6" s="18" t="s">
        <v>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67</v>
      </c>
      <c r="B7" s="14" t="s">
        <v>18</v>
      </c>
      <c r="C7" s="14" t="s">
        <v>18</v>
      </c>
      <c r="D7" s="14" t="s">
        <v>18</v>
      </c>
      <c r="E7" s="16" t="s">
        <v>72</v>
      </c>
      <c r="F7" s="14" t="s">
        <v>18</v>
      </c>
      <c r="G7" s="14" t="s">
        <v>18</v>
      </c>
      <c r="H7" s="14" t="s">
        <v>18</v>
      </c>
      <c r="I7" s="16" t="s">
        <v>72</v>
      </c>
      <c r="J7" s="14" t="s">
        <v>18</v>
      </c>
      <c r="K7" s="14" t="s">
        <v>18</v>
      </c>
      <c r="L7" s="14" t="s">
        <v>18</v>
      </c>
      <c r="M7" s="16" t="s">
        <v>72</v>
      </c>
      <c r="N7" s="14" t="s">
        <v>18</v>
      </c>
      <c r="O7" s="14" t="s">
        <v>18</v>
      </c>
      <c r="P7" s="14" t="s">
        <v>18</v>
      </c>
      <c r="Q7" s="16" t="s">
        <v>72</v>
      </c>
      <c r="R7" s="14" t="s">
        <v>18</v>
      </c>
      <c r="S7" s="14" t="s">
        <v>18</v>
      </c>
      <c r="T7" s="14" t="s">
        <v>18</v>
      </c>
      <c r="U7" s="16" t="s">
        <v>72</v>
      </c>
      <c r="V7" s="14" t="s">
        <v>18</v>
      </c>
      <c r="W7" s="14" t="s">
        <v>18</v>
      </c>
      <c r="X7" s="14" t="s">
        <v>18</v>
      </c>
      <c r="Y7" s="16" t="s">
        <v>72</v>
      </c>
    </row>
    <row r="8" spans="1:25" ht="13.5">
      <c r="A8" s="13" t="s">
        <v>68</v>
      </c>
      <c r="B8" s="1" t="s">
        <v>19</v>
      </c>
      <c r="C8" s="1" t="s">
        <v>19</v>
      </c>
      <c r="D8" s="1" t="s">
        <v>19</v>
      </c>
      <c r="E8" s="17" t="s">
        <v>175</v>
      </c>
      <c r="F8" s="1" t="s">
        <v>175</v>
      </c>
      <c r="G8" s="1" t="s">
        <v>175</v>
      </c>
      <c r="H8" s="1" t="s">
        <v>175</v>
      </c>
      <c r="I8" s="17" t="s">
        <v>176</v>
      </c>
      <c r="J8" s="1" t="s">
        <v>176</v>
      </c>
      <c r="K8" s="1" t="s">
        <v>176</v>
      </c>
      <c r="L8" s="1" t="s">
        <v>176</v>
      </c>
      <c r="M8" s="17" t="s">
        <v>177</v>
      </c>
      <c r="N8" s="1" t="s">
        <v>177</v>
      </c>
      <c r="O8" s="1" t="s">
        <v>177</v>
      </c>
      <c r="P8" s="1" t="s">
        <v>177</v>
      </c>
      <c r="Q8" s="17" t="s">
        <v>178</v>
      </c>
      <c r="R8" s="1" t="s">
        <v>178</v>
      </c>
      <c r="S8" s="1" t="s">
        <v>178</v>
      </c>
      <c r="T8" s="1" t="s">
        <v>178</v>
      </c>
      <c r="U8" s="17" t="s">
        <v>179</v>
      </c>
      <c r="V8" s="1" t="s">
        <v>179</v>
      </c>
      <c r="W8" s="1" t="s">
        <v>179</v>
      </c>
      <c r="X8" s="1" t="s">
        <v>179</v>
      </c>
      <c r="Y8" s="17" t="s">
        <v>180</v>
      </c>
    </row>
    <row r="9" spans="1:25" ht="13.5">
      <c r="A9" s="13" t="s">
        <v>69</v>
      </c>
      <c r="B9" s="1" t="s">
        <v>248</v>
      </c>
      <c r="C9" s="1" t="s">
        <v>250</v>
      </c>
      <c r="D9" s="1" t="s">
        <v>252</v>
      </c>
      <c r="E9" s="17" t="s">
        <v>73</v>
      </c>
      <c r="F9" s="1" t="s">
        <v>254</v>
      </c>
      <c r="G9" s="1" t="s">
        <v>256</v>
      </c>
      <c r="H9" s="1" t="s">
        <v>258</v>
      </c>
      <c r="I9" s="17" t="s">
        <v>74</v>
      </c>
      <c r="J9" s="1" t="s">
        <v>260</v>
      </c>
      <c r="K9" s="1" t="s">
        <v>262</v>
      </c>
      <c r="L9" s="1" t="s">
        <v>264</v>
      </c>
      <c r="M9" s="17" t="s">
        <v>76</v>
      </c>
      <c r="N9" s="1" t="s">
        <v>266</v>
      </c>
      <c r="O9" s="1" t="s">
        <v>268</v>
      </c>
      <c r="P9" s="1" t="s">
        <v>270</v>
      </c>
      <c r="Q9" s="17" t="s">
        <v>78</v>
      </c>
      <c r="R9" s="1" t="s">
        <v>272</v>
      </c>
      <c r="S9" s="1" t="s">
        <v>274</v>
      </c>
      <c r="T9" s="1" t="s">
        <v>276</v>
      </c>
      <c r="U9" s="17" t="s">
        <v>80</v>
      </c>
      <c r="V9" s="1" t="s">
        <v>278</v>
      </c>
      <c r="W9" s="1" t="s">
        <v>280</v>
      </c>
      <c r="X9" s="1" t="s">
        <v>282</v>
      </c>
      <c r="Y9" s="17" t="s">
        <v>82</v>
      </c>
    </row>
    <row r="10" spans="1:25" ht="14.25" thickBot="1">
      <c r="A10" s="13" t="s">
        <v>70</v>
      </c>
      <c r="B10" s="1" t="s">
        <v>84</v>
      </c>
      <c r="C10" s="1" t="s">
        <v>84</v>
      </c>
      <c r="D10" s="1" t="s">
        <v>84</v>
      </c>
      <c r="E10" s="17" t="s">
        <v>84</v>
      </c>
      <c r="F10" s="1" t="s">
        <v>84</v>
      </c>
      <c r="G10" s="1" t="s">
        <v>84</v>
      </c>
      <c r="H10" s="1" t="s">
        <v>84</v>
      </c>
      <c r="I10" s="17" t="s">
        <v>84</v>
      </c>
      <c r="J10" s="1" t="s">
        <v>84</v>
      </c>
      <c r="K10" s="1" t="s">
        <v>84</v>
      </c>
      <c r="L10" s="1" t="s">
        <v>84</v>
      </c>
      <c r="M10" s="17" t="s">
        <v>84</v>
      </c>
      <c r="N10" s="1" t="s">
        <v>84</v>
      </c>
      <c r="O10" s="1" t="s">
        <v>84</v>
      </c>
      <c r="P10" s="1" t="s">
        <v>84</v>
      </c>
      <c r="Q10" s="17" t="s">
        <v>84</v>
      </c>
      <c r="R10" s="1" t="s">
        <v>84</v>
      </c>
      <c r="S10" s="1" t="s">
        <v>84</v>
      </c>
      <c r="T10" s="1" t="s">
        <v>84</v>
      </c>
      <c r="U10" s="17" t="s">
        <v>84</v>
      </c>
      <c r="V10" s="1" t="s">
        <v>84</v>
      </c>
      <c r="W10" s="1" t="s">
        <v>84</v>
      </c>
      <c r="X10" s="1" t="s">
        <v>84</v>
      </c>
      <c r="Y10" s="17" t="s">
        <v>84</v>
      </c>
    </row>
    <row r="11" spans="1:25" ht="14.25" thickTop="1">
      <c r="A11" s="26" t="s">
        <v>181</v>
      </c>
      <c r="B11" s="27">
        <v>7542360</v>
      </c>
      <c r="C11" s="27">
        <v>5004089</v>
      </c>
      <c r="D11" s="27">
        <v>2851219</v>
      </c>
      <c r="E11" s="21">
        <v>8708033</v>
      </c>
      <c r="F11" s="27">
        <v>6526027</v>
      </c>
      <c r="G11" s="27">
        <v>4334974</v>
      </c>
      <c r="H11" s="27">
        <v>2476762</v>
      </c>
      <c r="I11" s="21">
        <v>7742123</v>
      </c>
      <c r="J11" s="27">
        <v>5690516</v>
      </c>
      <c r="K11" s="27">
        <v>3712017</v>
      </c>
      <c r="L11" s="27">
        <v>1960353</v>
      </c>
      <c r="M11" s="21">
        <v>6608430</v>
      </c>
      <c r="N11" s="27">
        <v>4885187</v>
      </c>
      <c r="O11" s="27">
        <v>3130241</v>
      </c>
      <c r="P11" s="27">
        <v>1601669</v>
      </c>
      <c r="Q11" s="21">
        <v>6277550</v>
      </c>
      <c r="R11" s="27">
        <v>4761173</v>
      </c>
      <c r="S11" s="27">
        <v>2827347</v>
      </c>
      <c r="T11" s="27">
        <v>1398613</v>
      </c>
      <c r="U11" s="21">
        <v>9110083</v>
      </c>
      <c r="V11" s="27">
        <v>7343533</v>
      </c>
      <c r="W11" s="27">
        <v>4721563</v>
      </c>
      <c r="X11" s="27">
        <v>2425333</v>
      </c>
      <c r="Y11" s="21">
        <v>11435489</v>
      </c>
    </row>
    <row r="12" spans="1:25" ht="13.5">
      <c r="A12" s="7" t="s">
        <v>182</v>
      </c>
      <c r="B12" s="28">
        <v>3012574</v>
      </c>
      <c r="C12" s="28">
        <v>1756311</v>
      </c>
      <c r="D12" s="28">
        <v>829783</v>
      </c>
      <c r="E12" s="22">
        <v>3789271</v>
      </c>
      <c r="F12" s="28">
        <v>2757678</v>
      </c>
      <c r="G12" s="28">
        <v>1624260</v>
      </c>
      <c r="H12" s="28">
        <v>790925</v>
      </c>
      <c r="I12" s="22">
        <v>3246081</v>
      </c>
      <c r="J12" s="28">
        <v>2323188</v>
      </c>
      <c r="K12" s="28">
        <v>1402917</v>
      </c>
      <c r="L12" s="28">
        <v>676889</v>
      </c>
      <c r="M12" s="22">
        <v>2887022</v>
      </c>
      <c r="N12" s="28">
        <v>2135294</v>
      </c>
      <c r="O12" s="28">
        <v>1304900</v>
      </c>
      <c r="P12" s="28">
        <v>621068</v>
      </c>
      <c r="Q12" s="22">
        <v>2939606</v>
      </c>
      <c r="R12" s="28">
        <v>2264070</v>
      </c>
      <c r="S12" s="28">
        <v>1318607</v>
      </c>
      <c r="T12" s="28">
        <v>663341</v>
      </c>
      <c r="U12" s="22">
        <v>4793132</v>
      </c>
      <c r="V12" s="28">
        <v>3906777</v>
      </c>
      <c r="W12" s="28">
        <v>2481341</v>
      </c>
      <c r="X12" s="28">
        <v>1275596</v>
      </c>
      <c r="Y12" s="22">
        <v>6285459</v>
      </c>
    </row>
    <row r="13" spans="1:25" ht="13.5">
      <c r="A13" s="7" t="s">
        <v>183</v>
      </c>
      <c r="B13" s="28">
        <v>4529785</v>
      </c>
      <c r="C13" s="28">
        <v>3247778</v>
      </c>
      <c r="D13" s="28">
        <v>2021436</v>
      </c>
      <c r="E13" s="22">
        <v>4918762</v>
      </c>
      <c r="F13" s="28">
        <v>3768349</v>
      </c>
      <c r="G13" s="28">
        <v>2710714</v>
      </c>
      <c r="H13" s="28">
        <v>1685836</v>
      </c>
      <c r="I13" s="22">
        <v>4496041</v>
      </c>
      <c r="J13" s="28">
        <v>3367328</v>
      </c>
      <c r="K13" s="28">
        <v>2309100</v>
      </c>
      <c r="L13" s="28">
        <v>1283463</v>
      </c>
      <c r="M13" s="22">
        <v>3721408</v>
      </c>
      <c r="N13" s="28">
        <v>2749893</v>
      </c>
      <c r="O13" s="28">
        <v>1825341</v>
      </c>
      <c r="P13" s="28">
        <v>980601</v>
      </c>
      <c r="Q13" s="22">
        <v>3337944</v>
      </c>
      <c r="R13" s="28">
        <v>2497102</v>
      </c>
      <c r="S13" s="28">
        <v>1508739</v>
      </c>
      <c r="T13" s="28">
        <v>735271</v>
      </c>
      <c r="U13" s="22">
        <v>4316951</v>
      </c>
      <c r="V13" s="28">
        <v>3436756</v>
      </c>
      <c r="W13" s="28">
        <v>2240221</v>
      </c>
      <c r="X13" s="28">
        <v>1149736</v>
      </c>
      <c r="Y13" s="22">
        <v>5150029</v>
      </c>
    </row>
    <row r="14" spans="1:25" ht="13.5">
      <c r="A14" s="7" t="s">
        <v>208</v>
      </c>
      <c r="B14" s="28">
        <v>3508658</v>
      </c>
      <c r="C14" s="28">
        <v>2341337</v>
      </c>
      <c r="D14" s="28">
        <v>1126730</v>
      </c>
      <c r="E14" s="22">
        <v>4260590</v>
      </c>
      <c r="F14" s="28">
        <v>3122819</v>
      </c>
      <c r="G14" s="28">
        <v>2077922</v>
      </c>
      <c r="H14" s="28">
        <v>1038426</v>
      </c>
      <c r="I14" s="22">
        <v>3955631</v>
      </c>
      <c r="J14" s="28">
        <v>2827218</v>
      </c>
      <c r="K14" s="28">
        <v>1880819</v>
      </c>
      <c r="L14" s="28">
        <v>911595</v>
      </c>
      <c r="M14" s="22">
        <v>3493013</v>
      </c>
      <c r="N14" s="28">
        <v>2529191</v>
      </c>
      <c r="O14" s="28">
        <v>1663559</v>
      </c>
      <c r="P14" s="28">
        <v>812721</v>
      </c>
      <c r="Q14" s="22">
        <v>3523955</v>
      </c>
      <c r="R14" s="28">
        <v>2716554</v>
      </c>
      <c r="S14" s="28">
        <v>1814313</v>
      </c>
      <c r="T14" s="28">
        <v>972663</v>
      </c>
      <c r="U14" s="22">
        <v>4451540</v>
      </c>
      <c r="V14" s="28">
        <v>3463682</v>
      </c>
      <c r="W14" s="28">
        <v>2356762</v>
      </c>
      <c r="X14" s="28">
        <v>1207392</v>
      </c>
      <c r="Y14" s="22">
        <v>4783354</v>
      </c>
    </row>
    <row r="15" spans="1:25" ht="14.25" thickBot="1">
      <c r="A15" s="25" t="s">
        <v>209</v>
      </c>
      <c r="B15" s="29">
        <v>1021126</v>
      </c>
      <c r="C15" s="29">
        <v>906441</v>
      </c>
      <c r="D15" s="29">
        <v>894706</v>
      </c>
      <c r="E15" s="23">
        <v>658171</v>
      </c>
      <c r="F15" s="29">
        <v>645529</v>
      </c>
      <c r="G15" s="29">
        <v>632792</v>
      </c>
      <c r="H15" s="29">
        <v>647410</v>
      </c>
      <c r="I15" s="23">
        <v>540409</v>
      </c>
      <c r="J15" s="29">
        <v>540109</v>
      </c>
      <c r="K15" s="29">
        <v>428280</v>
      </c>
      <c r="L15" s="29">
        <v>371868</v>
      </c>
      <c r="M15" s="23">
        <v>228394</v>
      </c>
      <c r="N15" s="29">
        <v>220702</v>
      </c>
      <c r="O15" s="29">
        <v>161781</v>
      </c>
      <c r="P15" s="29">
        <v>167879</v>
      </c>
      <c r="Q15" s="23">
        <v>-186011</v>
      </c>
      <c r="R15" s="29">
        <v>-219451</v>
      </c>
      <c r="S15" s="29">
        <v>-305574</v>
      </c>
      <c r="T15" s="29">
        <v>-237392</v>
      </c>
      <c r="U15" s="23">
        <v>-134588</v>
      </c>
      <c r="V15" s="29">
        <v>-26926</v>
      </c>
      <c r="W15" s="29">
        <v>-116540</v>
      </c>
      <c r="X15" s="29">
        <v>-57655</v>
      </c>
      <c r="Y15" s="23">
        <v>366675</v>
      </c>
    </row>
    <row r="16" spans="1:25" ht="14.25" thickTop="1">
      <c r="A16" s="6" t="s">
        <v>210</v>
      </c>
      <c r="B16" s="28">
        <v>291</v>
      </c>
      <c r="C16" s="28">
        <v>241</v>
      </c>
      <c r="D16" s="28">
        <v>66</v>
      </c>
      <c r="E16" s="22">
        <v>1263</v>
      </c>
      <c r="F16" s="28">
        <v>470</v>
      </c>
      <c r="G16" s="28">
        <v>408</v>
      </c>
      <c r="H16" s="28">
        <v>70</v>
      </c>
      <c r="I16" s="22">
        <v>933</v>
      </c>
      <c r="J16" s="28">
        <v>390</v>
      </c>
      <c r="K16" s="28">
        <v>319</v>
      </c>
      <c r="L16" s="28">
        <v>79</v>
      </c>
      <c r="M16" s="22">
        <v>556</v>
      </c>
      <c r="N16" s="28">
        <v>331</v>
      </c>
      <c r="O16" s="28">
        <v>280</v>
      </c>
      <c r="P16" s="28">
        <v>81</v>
      </c>
      <c r="Q16" s="22">
        <v>700</v>
      </c>
      <c r="R16" s="28">
        <v>444</v>
      </c>
      <c r="S16" s="28">
        <v>360</v>
      </c>
      <c r="T16" s="28">
        <v>144</v>
      </c>
      <c r="U16" s="22">
        <v>2315</v>
      </c>
      <c r="V16" s="28">
        <v>1726</v>
      </c>
      <c r="W16" s="28">
        <v>1272</v>
      </c>
      <c r="X16" s="28">
        <v>452</v>
      </c>
      <c r="Y16" s="22">
        <v>2593</v>
      </c>
    </row>
    <row r="17" spans="1:25" ht="13.5">
      <c r="A17" s="6" t="s">
        <v>212</v>
      </c>
      <c r="B17" s="28">
        <v>4932</v>
      </c>
      <c r="C17" s="28">
        <v>4312</v>
      </c>
      <c r="D17" s="28">
        <v>3256</v>
      </c>
      <c r="E17" s="22">
        <v>4494</v>
      </c>
      <c r="F17" s="28">
        <v>4257</v>
      </c>
      <c r="G17" s="28">
        <v>3670</v>
      </c>
      <c r="H17" s="28">
        <v>2787</v>
      </c>
      <c r="I17" s="22">
        <v>3317</v>
      </c>
      <c r="J17" s="28">
        <v>3070</v>
      </c>
      <c r="K17" s="28">
        <v>3034</v>
      </c>
      <c r="L17" s="28">
        <v>2794</v>
      </c>
      <c r="M17" s="22">
        <v>2085</v>
      </c>
      <c r="N17" s="28">
        <v>1887</v>
      </c>
      <c r="O17" s="28">
        <v>1837</v>
      </c>
      <c r="P17" s="28">
        <v>1630</v>
      </c>
      <c r="Q17" s="22">
        <v>1671</v>
      </c>
      <c r="R17" s="28">
        <v>1498</v>
      </c>
      <c r="S17" s="28">
        <v>1462</v>
      </c>
      <c r="T17" s="28">
        <v>1329</v>
      </c>
      <c r="U17" s="22">
        <v>1471</v>
      </c>
      <c r="V17" s="28">
        <v>1471</v>
      </c>
      <c r="W17" s="28">
        <v>1430</v>
      </c>
      <c r="X17" s="28">
        <v>1341</v>
      </c>
      <c r="Y17" s="22">
        <v>141</v>
      </c>
    </row>
    <row r="18" spans="1:25" ht="13.5">
      <c r="A18" s="6" t="s">
        <v>61</v>
      </c>
      <c r="B18" s="28">
        <v>42061</v>
      </c>
      <c r="C18" s="28">
        <v>25096</v>
      </c>
      <c r="D18" s="28">
        <v>25096</v>
      </c>
      <c r="E18" s="22">
        <v>91669</v>
      </c>
      <c r="F18" s="28">
        <v>90669</v>
      </c>
      <c r="G18" s="28">
        <v>39375</v>
      </c>
      <c r="H18" s="28">
        <v>37293</v>
      </c>
      <c r="I18" s="22">
        <v>17452</v>
      </c>
      <c r="J18" s="28">
        <v>9652</v>
      </c>
      <c r="K18" s="28">
        <v>8052</v>
      </c>
      <c r="L18" s="28">
        <v>3002</v>
      </c>
      <c r="M18" s="22">
        <v>6400</v>
      </c>
      <c r="N18" s="28">
        <v>3000</v>
      </c>
      <c r="O18" s="28">
        <v>3200</v>
      </c>
      <c r="P18" s="28">
        <v>1700</v>
      </c>
      <c r="Q18" s="22">
        <v>48250</v>
      </c>
      <c r="R18" s="28">
        <v>31050</v>
      </c>
      <c r="S18" s="28">
        <v>31050</v>
      </c>
      <c r="T18" s="28">
        <v>16950</v>
      </c>
      <c r="U18" s="22">
        <v>32100</v>
      </c>
      <c r="V18" s="28">
        <v>16050</v>
      </c>
      <c r="W18" s="28"/>
      <c r="X18" s="28"/>
      <c r="Y18" s="22">
        <v>12630</v>
      </c>
    </row>
    <row r="19" spans="1:25" ht="13.5">
      <c r="A19" s="6" t="s">
        <v>62</v>
      </c>
      <c r="B19" s="28">
        <v>3170</v>
      </c>
      <c r="C19" s="28">
        <v>2260</v>
      </c>
      <c r="D19" s="28"/>
      <c r="E19" s="22">
        <v>5034</v>
      </c>
      <c r="F19" s="28">
        <v>3936</v>
      </c>
      <c r="G19" s="28">
        <v>2620</v>
      </c>
      <c r="H19" s="28"/>
      <c r="I19" s="22">
        <v>3362</v>
      </c>
      <c r="J19" s="28">
        <v>2415</v>
      </c>
      <c r="K19" s="28">
        <v>1561</v>
      </c>
      <c r="L19" s="28"/>
      <c r="M19" s="22">
        <v>5204</v>
      </c>
      <c r="N19" s="28">
        <v>3891</v>
      </c>
      <c r="O19" s="28">
        <v>2782</v>
      </c>
      <c r="P19" s="28"/>
      <c r="Q19" s="22">
        <v>4000</v>
      </c>
      <c r="R19" s="28">
        <v>2443</v>
      </c>
      <c r="S19" s="28">
        <v>1319</v>
      </c>
      <c r="T19" s="28"/>
      <c r="U19" s="22">
        <v>2470</v>
      </c>
      <c r="V19" s="28">
        <v>2001</v>
      </c>
      <c r="W19" s="28">
        <v>1401</v>
      </c>
      <c r="X19" s="28"/>
      <c r="Y19" s="22">
        <v>4345</v>
      </c>
    </row>
    <row r="20" spans="1:25" ht="13.5">
      <c r="A20" s="6" t="s">
        <v>63</v>
      </c>
      <c r="B20" s="28">
        <v>330</v>
      </c>
      <c r="C20" s="28"/>
      <c r="D20" s="28"/>
      <c r="E20" s="22">
        <v>2687</v>
      </c>
      <c r="F20" s="28">
        <v>2687</v>
      </c>
      <c r="G20" s="28">
        <v>2688</v>
      </c>
      <c r="H20" s="28">
        <v>989</v>
      </c>
      <c r="I20" s="22">
        <v>6316</v>
      </c>
      <c r="J20" s="28">
        <v>5369</v>
      </c>
      <c r="K20" s="28">
        <v>2980</v>
      </c>
      <c r="L20" s="28">
        <v>2064</v>
      </c>
      <c r="M20" s="22">
        <v>18975</v>
      </c>
      <c r="N20" s="28">
        <v>17416</v>
      </c>
      <c r="O20" s="28">
        <v>12949</v>
      </c>
      <c r="P20" s="28">
        <v>8864</v>
      </c>
      <c r="Q20" s="22">
        <v>41502</v>
      </c>
      <c r="R20" s="28">
        <v>32593</v>
      </c>
      <c r="S20" s="28"/>
      <c r="T20" s="28"/>
      <c r="U20" s="22"/>
      <c r="V20" s="28"/>
      <c r="W20" s="28"/>
      <c r="X20" s="28"/>
      <c r="Y20" s="22"/>
    </row>
    <row r="21" spans="1:25" ht="13.5">
      <c r="A21" s="6" t="s">
        <v>95</v>
      </c>
      <c r="B21" s="28">
        <v>5551</v>
      </c>
      <c r="C21" s="28">
        <v>3569</v>
      </c>
      <c r="D21" s="28">
        <v>3113</v>
      </c>
      <c r="E21" s="22">
        <v>8522</v>
      </c>
      <c r="F21" s="28">
        <v>7118</v>
      </c>
      <c r="G21" s="28">
        <v>4965</v>
      </c>
      <c r="H21" s="28">
        <v>3254</v>
      </c>
      <c r="I21" s="22">
        <v>9689</v>
      </c>
      <c r="J21" s="28">
        <v>7622</v>
      </c>
      <c r="K21" s="28">
        <v>5742</v>
      </c>
      <c r="L21" s="28">
        <v>4280</v>
      </c>
      <c r="M21" s="22">
        <v>8878</v>
      </c>
      <c r="N21" s="28">
        <v>6598</v>
      </c>
      <c r="O21" s="28">
        <v>4205</v>
      </c>
      <c r="P21" s="28">
        <v>3027</v>
      </c>
      <c r="Q21" s="22">
        <v>23515</v>
      </c>
      <c r="R21" s="28">
        <v>20711</v>
      </c>
      <c r="S21" s="28">
        <v>17551</v>
      </c>
      <c r="T21" s="28">
        <v>8641</v>
      </c>
      <c r="U21" s="22">
        <v>6555</v>
      </c>
      <c r="V21" s="28">
        <v>3338</v>
      </c>
      <c r="W21" s="28">
        <v>1827</v>
      </c>
      <c r="X21" s="28">
        <v>1641</v>
      </c>
      <c r="Y21" s="22">
        <v>10695</v>
      </c>
    </row>
    <row r="22" spans="1:25" ht="13.5">
      <c r="A22" s="6" t="s">
        <v>216</v>
      </c>
      <c r="B22" s="28">
        <v>56337</v>
      </c>
      <c r="C22" s="28">
        <v>35480</v>
      </c>
      <c r="D22" s="28">
        <v>31532</v>
      </c>
      <c r="E22" s="22">
        <v>113671</v>
      </c>
      <c r="F22" s="28">
        <v>109140</v>
      </c>
      <c r="G22" s="28">
        <v>53729</v>
      </c>
      <c r="H22" s="28">
        <v>44395</v>
      </c>
      <c r="I22" s="22">
        <v>41071</v>
      </c>
      <c r="J22" s="28">
        <v>28520</v>
      </c>
      <c r="K22" s="28">
        <v>21691</v>
      </c>
      <c r="L22" s="28">
        <v>12220</v>
      </c>
      <c r="M22" s="22">
        <v>42100</v>
      </c>
      <c r="N22" s="28">
        <v>33125</v>
      </c>
      <c r="O22" s="28">
        <v>25255</v>
      </c>
      <c r="P22" s="28">
        <v>15303</v>
      </c>
      <c r="Q22" s="22">
        <v>119640</v>
      </c>
      <c r="R22" s="28">
        <v>88740</v>
      </c>
      <c r="S22" s="28">
        <v>51743</v>
      </c>
      <c r="T22" s="28">
        <v>27065</v>
      </c>
      <c r="U22" s="22">
        <v>44912</v>
      </c>
      <c r="V22" s="28">
        <v>24588</v>
      </c>
      <c r="W22" s="28">
        <v>5932</v>
      </c>
      <c r="X22" s="28">
        <v>3435</v>
      </c>
      <c r="Y22" s="22">
        <v>42663</v>
      </c>
    </row>
    <row r="23" spans="1:25" ht="13.5">
      <c r="A23" s="6" t="s">
        <v>217</v>
      </c>
      <c r="B23" s="28">
        <v>3555</v>
      </c>
      <c r="C23" s="28">
        <v>2530</v>
      </c>
      <c r="D23" s="28">
        <v>1298</v>
      </c>
      <c r="E23" s="22">
        <v>6802</v>
      </c>
      <c r="F23" s="28">
        <v>5251</v>
      </c>
      <c r="G23" s="28">
        <v>3640</v>
      </c>
      <c r="H23" s="28">
        <v>1764</v>
      </c>
      <c r="I23" s="22">
        <v>9726</v>
      </c>
      <c r="J23" s="28">
        <v>7615</v>
      </c>
      <c r="K23" s="28">
        <v>5267</v>
      </c>
      <c r="L23" s="28">
        <v>2567</v>
      </c>
      <c r="M23" s="22">
        <v>10928</v>
      </c>
      <c r="N23" s="28">
        <v>8435</v>
      </c>
      <c r="O23" s="28">
        <v>5725</v>
      </c>
      <c r="P23" s="28">
        <v>2948</v>
      </c>
      <c r="Q23" s="22">
        <v>11007</v>
      </c>
      <c r="R23" s="28">
        <v>8002</v>
      </c>
      <c r="S23" s="28">
        <v>4706</v>
      </c>
      <c r="T23" s="28">
        <v>2312</v>
      </c>
      <c r="U23" s="22">
        <v>6146</v>
      </c>
      <c r="V23" s="28">
        <v>3559</v>
      </c>
      <c r="W23" s="28">
        <v>1185</v>
      </c>
      <c r="X23" s="28">
        <v>652</v>
      </c>
      <c r="Y23" s="22">
        <v>4254</v>
      </c>
    </row>
    <row r="24" spans="1:25" ht="13.5">
      <c r="A24" s="6" t="s">
        <v>0</v>
      </c>
      <c r="B24" s="28"/>
      <c r="C24" s="28">
        <v>739</v>
      </c>
      <c r="D24" s="28">
        <v>556</v>
      </c>
      <c r="E24" s="22"/>
      <c r="F24" s="28"/>
      <c r="G24" s="28"/>
      <c r="H24" s="28"/>
      <c r="I24" s="22"/>
      <c r="J24" s="28"/>
      <c r="K24" s="28"/>
      <c r="L24" s="28"/>
      <c r="M24" s="22"/>
      <c r="N24" s="28"/>
      <c r="O24" s="28"/>
      <c r="P24" s="28"/>
      <c r="Q24" s="22"/>
      <c r="R24" s="28"/>
      <c r="S24" s="28"/>
      <c r="T24" s="28"/>
      <c r="U24" s="22">
        <v>2461</v>
      </c>
      <c r="V24" s="28">
        <v>1581</v>
      </c>
      <c r="W24" s="28">
        <v>1709</v>
      </c>
      <c r="X24" s="28">
        <v>3295</v>
      </c>
      <c r="Y24" s="22">
        <v>989</v>
      </c>
    </row>
    <row r="25" spans="1:25" ht="13.5">
      <c r="A25" s="6" t="s">
        <v>204</v>
      </c>
      <c r="B25" s="28"/>
      <c r="C25" s="28"/>
      <c r="D25" s="28"/>
      <c r="E25" s="22"/>
      <c r="F25" s="28"/>
      <c r="G25" s="28"/>
      <c r="H25" s="28"/>
      <c r="I25" s="22">
        <v>50</v>
      </c>
      <c r="J25" s="28">
        <v>50</v>
      </c>
      <c r="K25" s="28"/>
      <c r="L25" s="28"/>
      <c r="M25" s="22">
        <v>150</v>
      </c>
      <c r="N25" s="28">
        <v>120</v>
      </c>
      <c r="O25" s="28">
        <v>100</v>
      </c>
      <c r="P25" s="28"/>
      <c r="Q25" s="22">
        <v>300</v>
      </c>
      <c r="R25" s="28">
        <v>380</v>
      </c>
      <c r="S25" s="28">
        <v>350</v>
      </c>
      <c r="T25" s="28">
        <v>250</v>
      </c>
      <c r="U25" s="22">
        <v>500</v>
      </c>
      <c r="V25" s="28"/>
      <c r="W25" s="28"/>
      <c r="X25" s="28"/>
      <c r="Y25" s="22"/>
    </row>
    <row r="26" spans="1:25" ht="13.5">
      <c r="A26" s="6" t="s">
        <v>1</v>
      </c>
      <c r="B26" s="28">
        <v>4000</v>
      </c>
      <c r="C26" s="28"/>
      <c r="D26" s="28"/>
      <c r="E26" s="22"/>
      <c r="F26" s="28">
        <v>16</v>
      </c>
      <c r="G26" s="28"/>
      <c r="H26" s="28"/>
      <c r="I26" s="22"/>
      <c r="J26" s="28"/>
      <c r="K26" s="28"/>
      <c r="L26" s="28"/>
      <c r="M26" s="22"/>
      <c r="N26" s="28"/>
      <c r="O26" s="28"/>
      <c r="P26" s="28"/>
      <c r="Q26" s="22"/>
      <c r="R26" s="28"/>
      <c r="S26" s="28"/>
      <c r="T26" s="28"/>
      <c r="U26" s="22"/>
      <c r="V26" s="28"/>
      <c r="W26" s="28"/>
      <c r="X26" s="28"/>
      <c r="Y26" s="22"/>
    </row>
    <row r="27" spans="1:25" ht="13.5">
      <c r="A27" s="6" t="s">
        <v>94</v>
      </c>
      <c r="B27" s="28">
        <v>1507</v>
      </c>
      <c r="C27" s="28">
        <v>230</v>
      </c>
      <c r="D27" s="28">
        <v>41</v>
      </c>
      <c r="E27" s="22">
        <v>1043</v>
      </c>
      <c r="F27" s="28">
        <v>451</v>
      </c>
      <c r="G27" s="28">
        <v>412</v>
      </c>
      <c r="H27" s="28">
        <v>45</v>
      </c>
      <c r="I27" s="22">
        <v>508</v>
      </c>
      <c r="J27" s="28">
        <v>410</v>
      </c>
      <c r="K27" s="28">
        <v>199</v>
      </c>
      <c r="L27" s="28">
        <v>103</v>
      </c>
      <c r="M27" s="22">
        <v>809</v>
      </c>
      <c r="N27" s="28">
        <v>1015</v>
      </c>
      <c r="O27" s="28">
        <v>550</v>
      </c>
      <c r="P27" s="28">
        <v>142</v>
      </c>
      <c r="Q27" s="22">
        <v>2438</v>
      </c>
      <c r="R27" s="28">
        <v>392</v>
      </c>
      <c r="S27" s="28">
        <v>340</v>
      </c>
      <c r="T27" s="28">
        <v>63</v>
      </c>
      <c r="U27" s="22">
        <v>2792</v>
      </c>
      <c r="V27" s="28">
        <v>719</v>
      </c>
      <c r="W27" s="28">
        <v>573</v>
      </c>
      <c r="X27" s="28">
        <v>19</v>
      </c>
      <c r="Y27" s="22">
        <v>824</v>
      </c>
    </row>
    <row r="28" spans="1:25" ht="13.5">
      <c r="A28" s="6" t="s">
        <v>221</v>
      </c>
      <c r="B28" s="28">
        <v>9062</v>
      </c>
      <c r="C28" s="28">
        <v>3500</v>
      </c>
      <c r="D28" s="28">
        <v>1897</v>
      </c>
      <c r="E28" s="22">
        <v>7845</v>
      </c>
      <c r="F28" s="28">
        <v>5719</v>
      </c>
      <c r="G28" s="28">
        <v>4052</v>
      </c>
      <c r="H28" s="28">
        <v>1810</v>
      </c>
      <c r="I28" s="22">
        <v>10284</v>
      </c>
      <c r="J28" s="28">
        <v>8076</v>
      </c>
      <c r="K28" s="28">
        <v>5467</v>
      </c>
      <c r="L28" s="28">
        <v>2671</v>
      </c>
      <c r="M28" s="22">
        <v>11888</v>
      </c>
      <c r="N28" s="28">
        <v>9571</v>
      </c>
      <c r="O28" s="28">
        <v>6376</v>
      </c>
      <c r="P28" s="28">
        <v>3090</v>
      </c>
      <c r="Q28" s="22">
        <v>13745</v>
      </c>
      <c r="R28" s="28">
        <v>8775</v>
      </c>
      <c r="S28" s="28">
        <v>5396</v>
      </c>
      <c r="T28" s="28">
        <v>2626</v>
      </c>
      <c r="U28" s="22">
        <v>18173</v>
      </c>
      <c r="V28" s="28">
        <v>5859</v>
      </c>
      <c r="W28" s="28">
        <v>3468</v>
      </c>
      <c r="X28" s="28">
        <v>3967</v>
      </c>
      <c r="Y28" s="22">
        <v>9002</v>
      </c>
    </row>
    <row r="29" spans="1:25" ht="14.25" thickBot="1">
      <c r="A29" s="25" t="s">
        <v>222</v>
      </c>
      <c r="B29" s="29">
        <v>1068401</v>
      </c>
      <c r="C29" s="29">
        <v>938421</v>
      </c>
      <c r="D29" s="29">
        <v>924341</v>
      </c>
      <c r="E29" s="23">
        <v>763998</v>
      </c>
      <c r="F29" s="29">
        <v>748951</v>
      </c>
      <c r="G29" s="29">
        <v>682468</v>
      </c>
      <c r="H29" s="29">
        <v>689995</v>
      </c>
      <c r="I29" s="23">
        <v>571196</v>
      </c>
      <c r="J29" s="29">
        <v>560553</v>
      </c>
      <c r="K29" s="29">
        <v>444505</v>
      </c>
      <c r="L29" s="29">
        <v>381417</v>
      </c>
      <c r="M29" s="23">
        <v>258607</v>
      </c>
      <c r="N29" s="29">
        <v>244256</v>
      </c>
      <c r="O29" s="29">
        <v>180661</v>
      </c>
      <c r="P29" s="29">
        <v>180092</v>
      </c>
      <c r="Q29" s="23">
        <v>-80116</v>
      </c>
      <c r="R29" s="29">
        <v>-139486</v>
      </c>
      <c r="S29" s="29">
        <v>-259227</v>
      </c>
      <c r="T29" s="29">
        <v>-212952</v>
      </c>
      <c r="U29" s="23">
        <v>-107849</v>
      </c>
      <c r="V29" s="29">
        <v>-8197</v>
      </c>
      <c r="W29" s="29">
        <v>-114077</v>
      </c>
      <c r="X29" s="29">
        <v>-58187</v>
      </c>
      <c r="Y29" s="23">
        <v>400335</v>
      </c>
    </row>
    <row r="30" spans="1:25" ht="14.25" thickTop="1">
      <c r="A30" s="6" t="s">
        <v>2</v>
      </c>
      <c r="B30" s="28">
        <v>1325</v>
      </c>
      <c r="C30" s="28"/>
      <c r="D30" s="28"/>
      <c r="E30" s="22"/>
      <c r="F30" s="28"/>
      <c r="G30" s="28"/>
      <c r="H30" s="28"/>
      <c r="I30" s="22"/>
      <c r="J30" s="28"/>
      <c r="K30" s="28"/>
      <c r="L30" s="28"/>
      <c r="M30" s="22"/>
      <c r="N30" s="28"/>
      <c r="O30" s="28"/>
      <c r="P30" s="28"/>
      <c r="Q30" s="22"/>
      <c r="R30" s="28"/>
      <c r="S30" s="28"/>
      <c r="T30" s="28"/>
      <c r="U30" s="22"/>
      <c r="V30" s="28"/>
      <c r="W30" s="28"/>
      <c r="X30" s="28"/>
      <c r="Y30" s="22"/>
    </row>
    <row r="31" spans="1:25" ht="13.5">
      <c r="A31" s="6" t="s">
        <v>226</v>
      </c>
      <c r="B31" s="28"/>
      <c r="C31" s="28"/>
      <c r="D31" s="28"/>
      <c r="E31" s="22"/>
      <c r="F31" s="28"/>
      <c r="G31" s="28"/>
      <c r="H31" s="28"/>
      <c r="I31" s="22">
        <v>10000</v>
      </c>
      <c r="J31" s="28"/>
      <c r="K31" s="28"/>
      <c r="L31" s="28"/>
      <c r="M31" s="22"/>
      <c r="N31" s="28"/>
      <c r="O31" s="28"/>
      <c r="P31" s="28"/>
      <c r="Q31" s="22"/>
      <c r="R31" s="28"/>
      <c r="S31" s="28"/>
      <c r="T31" s="28"/>
      <c r="U31" s="22"/>
      <c r="V31" s="28"/>
      <c r="W31" s="28"/>
      <c r="X31" s="28"/>
      <c r="Y31" s="22"/>
    </row>
    <row r="32" spans="1:25" ht="13.5">
      <c r="A32" s="6" t="s">
        <v>225</v>
      </c>
      <c r="B32" s="28"/>
      <c r="C32" s="28"/>
      <c r="D32" s="28"/>
      <c r="E32" s="22"/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>
        <v>483</v>
      </c>
      <c r="Q32" s="22"/>
      <c r="R32" s="28"/>
      <c r="S32" s="28"/>
      <c r="T32" s="28"/>
      <c r="U32" s="22"/>
      <c r="V32" s="28"/>
      <c r="W32" s="28"/>
      <c r="X32" s="28">
        <v>296</v>
      </c>
      <c r="Y32" s="22"/>
    </row>
    <row r="33" spans="1:25" ht="13.5">
      <c r="A33" s="6" t="s">
        <v>3</v>
      </c>
      <c r="B33" s="28">
        <v>1325</v>
      </c>
      <c r="C33" s="28"/>
      <c r="D33" s="28"/>
      <c r="E33" s="22"/>
      <c r="F33" s="28"/>
      <c r="G33" s="28"/>
      <c r="H33" s="28"/>
      <c r="I33" s="22">
        <v>10000</v>
      </c>
      <c r="J33" s="28"/>
      <c r="K33" s="28"/>
      <c r="L33" s="28"/>
      <c r="M33" s="22">
        <v>2585</v>
      </c>
      <c r="N33" s="28">
        <v>2585</v>
      </c>
      <c r="O33" s="28"/>
      <c r="P33" s="28">
        <v>483</v>
      </c>
      <c r="Q33" s="22"/>
      <c r="R33" s="28"/>
      <c r="S33" s="28"/>
      <c r="T33" s="28"/>
      <c r="U33" s="22">
        <v>3880</v>
      </c>
      <c r="V33" s="28">
        <v>3880</v>
      </c>
      <c r="W33" s="28">
        <v>3880</v>
      </c>
      <c r="X33" s="28">
        <v>296</v>
      </c>
      <c r="Y33" s="22">
        <v>119530</v>
      </c>
    </row>
    <row r="34" spans="1:25" ht="13.5">
      <c r="A34" s="6" t="s">
        <v>231</v>
      </c>
      <c r="B34" s="28"/>
      <c r="C34" s="28"/>
      <c r="D34" s="28"/>
      <c r="E34" s="22"/>
      <c r="F34" s="28"/>
      <c r="G34" s="28"/>
      <c r="H34" s="28"/>
      <c r="I34" s="22"/>
      <c r="J34" s="28"/>
      <c r="K34" s="28"/>
      <c r="L34" s="28"/>
      <c r="M34" s="22">
        <v>4964</v>
      </c>
      <c r="N34" s="28">
        <v>4367</v>
      </c>
      <c r="O34" s="28">
        <v>4200</v>
      </c>
      <c r="P34" s="28">
        <v>4108</v>
      </c>
      <c r="Q34" s="22"/>
      <c r="R34" s="28"/>
      <c r="S34" s="28"/>
      <c r="T34" s="28"/>
      <c r="U34" s="22">
        <v>3825</v>
      </c>
      <c r="V34" s="28">
        <v>999</v>
      </c>
      <c r="W34" s="28">
        <v>999</v>
      </c>
      <c r="X34" s="28"/>
      <c r="Y34" s="22">
        <v>6920</v>
      </c>
    </row>
    <row r="35" spans="1:25" ht="13.5">
      <c r="A35" s="6" t="s">
        <v>230</v>
      </c>
      <c r="B35" s="28"/>
      <c r="C35" s="28"/>
      <c r="D35" s="28"/>
      <c r="E35" s="22">
        <v>403</v>
      </c>
      <c r="F35" s="28">
        <v>403</v>
      </c>
      <c r="G35" s="28">
        <v>403</v>
      </c>
      <c r="H35" s="28"/>
      <c r="I35" s="22"/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/>
      <c r="V35" s="28"/>
      <c r="W35" s="28"/>
      <c r="X35" s="28"/>
      <c r="Y35" s="22"/>
    </row>
    <row r="36" spans="1:25" ht="13.5">
      <c r="A36" s="6" t="s">
        <v>233</v>
      </c>
      <c r="B36" s="28">
        <v>21276</v>
      </c>
      <c r="C36" s="28"/>
      <c r="D36" s="28"/>
      <c r="E36" s="22"/>
      <c r="F36" s="28"/>
      <c r="G36" s="28"/>
      <c r="H36" s="28"/>
      <c r="I36" s="22"/>
      <c r="J36" s="28"/>
      <c r="K36" s="28"/>
      <c r="L36" s="28"/>
      <c r="M36" s="22"/>
      <c r="N36" s="28"/>
      <c r="O36" s="28"/>
      <c r="P36" s="28"/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6" t="s">
        <v>234</v>
      </c>
      <c r="B37" s="28"/>
      <c r="C37" s="28"/>
      <c r="D37" s="28"/>
      <c r="E37" s="22"/>
      <c r="F37" s="28"/>
      <c r="G37" s="28"/>
      <c r="H37" s="28"/>
      <c r="I37" s="22"/>
      <c r="J37" s="28"/>
      <c r="K37" s="28"/>
      <c r="L37" s="28"/>
      <c r="M37" s="22"/>
      <c r="N37" s="28"/>
      <c r="O37" s="28"/>
      <c r="P37" s="28"/>
      <c r="Q37" s="22"/>
      <c r="R37" s="28"/>
      <c r="S37" s="28"/>
      <c r="T37" s="28"/>
      <c r="U37" s="22">
        <v>129947</v>
      </c>
      <c r="V37" s="28"/>
      <c r="W37" s="28"/>
      <c r="X37" s="28"/>
      <c r="Y37" s="22"/>
    </row>
    <row r="38" spans="1:25" ht="13.5">
      <c r="A38" s="6" t="s">
        <v>4</v>
      </c>
      <c r="B38" s="28"/>
      <c r="C38" s="28"/>
      <c r="D38" s="28"/>
      <c r="E38" s="22">
        <v>385</v>
      </c>
      <c r="F38" s="28"/>
      <c r="G38" s="28"/>
      <c r="H38" s="28"/>
      <c r="I38" s="22">
        <v>2473</v>
      </c>
      <c r="J38" s="28"/>
      <c r="K38" s="28"/>
      <c r="L38" s="28"/>
      <c r="M38" s="22">
        <v>872</v>
      </c>
      <c r="N38" s="28">
        <v>872</v>
      </c>
      <c r="O38" s="28">
        <v>872</v>
      </c>
      <c r="P38" s="28">
        <v>152</v>
      </c>
      <c r="Q38" s="22"/>
      <c r="R38" s="28"/>
      <c r="S38" s="28"/>
      <c r="T38" s="28"/>
      <c r="U38" s="22">
        <v>1851</v>
      </c>
      <c r="V38" s="28">
        <v>1865</v>
      </c>
      <c r="W38" s="28">
        <v>1779</v>
      </c>
      <c r="X38" s="28">
        <v>1661</v>
      </c>
      <c r="Y38" s="22">
        <v>9001</v>
      </c>
    </row>
    <row r="39" spans="1:25" ht="13.5">
      <c r="A39" s="6" t="s">
        <v>236</v>
      </c>
      <c r="B39" s="28"/>
      <c r="C39" s="28"/>
      <c r="D39" s="28"/>
      <c r="E39" s="22">
        <v>5405</v>
      </c>
      <c r="F39" s="28"/>
      <c r="G39" s="28"/>
      <c r="H39" s="28"/>
      <c r="I39" s="22">
        <v>4268</v>
      </c>
      <c r="J39" s="28">
        <v>4268</v>
      </c>
      <c r="K39" s="28">
        <v>4268</v>
      </c>
      <c r="L39" s="28">
        <v>4268</v>
      </c>
      <c r="M39" s="22">
        <v>43749</v>
      </c>
      <c r="N39" s="28">
        <v>6048</v>
      </c>
      <c r="O39" s="28">
        <v>2848</v>
      </c>
      <c r="P39" s="28"/>
      <c r="Q39" s="22">
        <v>9478</v>
      </c>
      <c r="R39" s="28">
        <v>8478</v>
      </c>
      <c r="S39" s="28">
        <v>6107</v>
      </c>
      <c r="T39" s="28"/>
      <c r="U39" s="22">
        <v>4218</v>
      </c>
      <c r="V39" s="28">
        <v>4218</v>
      </c>
      <c r="W39" s="28">
        <v>4218</v>
      </c>
      <c r="X39" s="28">
        <v>4218</v>
      </c>
      <c r="Y39" s="22"/>
    </row>
    <row r="40" spans="1:25" ht="13.5">
      <c r="A40" s="6" t="s">
        <v>238</v>
      </c>
      <c r="B40" s="28">
        <v>21276</v>
      </c>
      <c r="C40" s="28"/>
      <c r="D40" s="28"/>
      <c r="E40" s="22">
        <v>6194</v>
      </c>
      <c r="F40" s="28">
        <v>403</v>
      </c>
      <c r="G40" s="28">
        <v>403</v>
      </c>
      <c r="H40" s="28"/>
      <c r="I40" s="22">
        <v>6742</v>
      </c>
      <c r="J40" s="28">
        <v>4268</v>
      </c>
      <c r="K40" s="28">
        <v>4268</v>
      </c>
      <c r="L40" s="28">
        <v>4268</v>
      </c>
      <c r="M40" s="22">
        <v>58850</v>
      </c>
      <c r="N40" s="28">
        <v>20552</v>
      </c>
      <c r="O40" s="28">
        <v>17186</v>
      </c>
      <c r="P40" s="28">
        <v>13525</v>
      </c>
      <c r="Q40" s="22">
        <v>14746</v>
      </c>
      <c r="R40" s="28">
        <v>12046</v>
      </c>
      <c r="S40" s="28">
        <v>6107</v>
      </c>
      <c r="T40" s="28"/>
      <c r="U40" s="22">
        <v>171292</v>
      </c>
      <c r="V40" s="28">
        <v>7084</v>
      </c>
      <c r="W40" s="28">
        <v>6997</v>
      </c>
      <c r="X40" s="28">
        <v>5879</v>
      </c>
      <c r="Y40" s="22">
        <v>19331</v>
      </c>
    </row>
    <row r="41" spans="1:25" ht="13.5">
      <c r="A41" s="7" t="s">
        <v>240</v>
      </c>
      <c r="B41" s="28">
        <v>1048450</v>
      </c>
      <c r="C41" s="28">
        <v>938421</v>
      </c>
      <c r="D41" s="28">
        <v>924341</v>
      </c>
      <c r="E41" s="22">
        <v>757803</v>
      </c>
      <c r="F41" s="28">
        <v>748547</v>
      </c>
      <c r="G41" s="28">
        <v>682065</v>
      </c>
      <c r="H41" s="28">
        <v>689995</v>
      </c>
      <c r="I41" s="22">
        <v>574453</v>
      </c>
      <c r="J41" s="28">
        <v>556284</v>
      </c>
      <c r="K41" s="28">
        <v>440236</v>
      </c>
      <c r="L41" s="28">
        <v>377148</v>
      </c>
      <c r="M41" s="22">
        <v>202341</v>
      </c>
      <c r="N41" s="28">
        <v>226289</v>
      </c>
      <c r="O41" s="28">
        <v>163475</v>
      </c>
      <c r="P41" s="28">
        <v>167051</v>
      </c>
      <c r="Q41" s="22">
        <v>-94862</v>
      </c>
      <c r="R41" s="28">
        <v>-151532</v>
      </c>
      <c r="S41" s="28">
        <v>-265334</v>
      </c>
      <c r="T41" s="28">
        <v>-212952</v>
      </c>
      <c r="U41" s="22">
        <v>-275262</v>
      </c>
      <c r="V41" s="28">
        <v>-11401</v>
      </c>
      <c r="W41" s="28">
        <v>-117194</v>
      </c>
      <c r="X41" s="28">
        <v>-63771</v>
      </c>
      <c r="Y41" s="22">
        <v>500534</v>
      </c>
    </row>
    <row r="42" spans="1:25" ht="13.5">
      <c r="A42" s="7" t="s">
        <v>241</v>
      </c>
      <c r="B42" s="28">
        <v>327030</v>
      </c>
      <c r="C42" s="28">
        <v>328925</v>
      </c>
      <c r="D42" s="28">
        <v>261190</v>
      </c>
      <c r="E42" s="22">
        <v>281016</v>
      </c>
      <c r="F42" s="28">
        <v>217827</v>
      </c>
      <c r="G42" s="28">
        <v>223282</v>
      </c>
      <c r="H42" s="28">
        <v>199904</v>
      </c>
      <c r="I42" s="22">
        <v>248500</v>
      </c>
      <c r="J42" s="28">
        <v>160579</v>
      </c>
      <c r="K42" s="28">
        <v>143995</v>
      </c>
      <c r="L42" s="28">
        <v>64525</v>
      </c>
      <c r="M42" s="22">
        <v>4774</v>
      </c>
      <c r="N42" s="28">
        <v>3708</v>
      </c>
      <c r="O42" s="28">
        <v>2764</v>
      </c>
      <c r="P42" s="28">
        <v>2504</v>
      </c>
      <c r="Q42" s="22">
        <v>6448</v>
      </c>
      <c r="R42" s="28">
        <v>5299</v>
      </c>
      <c r="S42" s="28">
        <v>3756</v>
      </c>
      <c r="T42" s="28">
        <v>3292</v>
      </c>
      <c r="U42" s="22">
        <v>47368</v>
      </c>
      <c r="V42" s="28">
        <v>41504</v>
      </c>
      <c r="W42" s="28">
        <v>29169</v>
      </c>
      <c r="X42" s="28">
        <v>18300</v>
      </c>
      <c r="Y42" s="22">
        <v>124041</v>
      </c>
    </row>
    <row r="43" spans="1:25" ht="13.5">
      <c r="A43" s="7" t="s">
        <v>242</v>
      </c>
      <c r="B43" s="28">
        <v>63917</v>
      </c>
      <c r="C43" s="28">
        <v>17381</v>
      </c>
      <c r="D43" s="28">
        <v>77900</v>
      </c>
      <c r="E43" s="22">
        <v>3415</v>
      </c>
      <c r="F43" s="28">
        <v>81386</v>
      </c>
      <c r="G43" s="28">
        <v>41913</v>
      </c>
      <c r="H43" s="28">
        <v>82174</v>
      </c>
      <c r="I43" s="22">
        <v>-31419</v>
      </c>
      <c r="J43" s="28">
        <v>53259</v>
      </c>
      <c r="K43" s="28">
        <v>14562</v>
      </c>
      <c r="L43" s="28">
        <v>67144</v>
      </c>
      <c r="M43" s="22">
        <v>-60853</v>
      </c>
      <c r="N43" s="28">
        <v>-17810</v>
      </c>
      <c r="O43" s="28">
        <v>-37583</v>
      </c>
      <c r="P43" s="28">
        <v>-2099</v>
      </c>
      <c r="Q43" s="22">
        <v>-16406</v>
      </c>
      <c r="R43" s="28">
        <v>21463</v>
      </c>
      <c r="S43" s="28">
        <v>-13030</v>
      </c>
      <c r="T43" s="28">
        <v>-9424</v>
      </c>
      <c r="U43" s="22">
        <v>155379</v>
      </c>
      <c r="V43" s="28">
        <v>56488</v>
      </c>
      <c r="W43" s="28">
        <v>22237</v>
      </c>
      <c r="X43" s="28">
        <v>-37240</v>
      </c>
      <c r="Y43" s="22">
        <v>69633</v>
      </c>
    </row>
    <row r="44" spans="1:25" ht="13.5">
      <c r="A44" s="7" t="s">
        <v>243</v>
      </c>
      <c r="B44" s="28">
        <v>390948</v>
      </c>
      <c r="C44" s="28">
        <v>346307</v>
      </c>
      <c r="D44" s="28">
        <v>339090</v>
      </c>
      <c r="E44" s="22">
        <v>284432</v>
      </c>
      <c r="F44" s="28">
        <v>299214</v>
      </c>
      <c r="G44" s="28">
        <v>265196</v>
      </c>
      <c r="H44" s="28">
        <v>282079</v>
      </c>
      <c r="I44" s="22">
        <v>217081</v>
      </c>
      <c r="J44" s="28">
        <v>213839</v>
      </c>
      <c r="K44" s="28">
        <v>158558</v>
      </c>
      <c r="L44" s="28">
        <v>131670</v>
      </c>
      <c r="M44" s="22">
        <v>-56079</v>
      </c>
      <c r="N44" s="28">
        <v>-14101</v>
      </c>
      <c r="O44" s="28">
        <v>-34819</v>
      </c>
      <c r="P44" s="28">
        <v>405</v>
      </c>
      <c r="Q44" s="22">
        <v>-13547</v>
      </c>
      <c r="R44" s="28">
        <v>26763</v>
      </c>
      <c r="S44" s="28">
        <v>-9274</v>
      </c>
      <c r="T44" s="28">
        <v>-6131</v>
      </c>
      <c r="U44" s="22">
        <v>202747</v>
      </c>
      <c r="V44" s="28">
        <v>97992</v>
      </c>
      <c r="W44" s="28">
        <v>51406</v>
      </c>
      <c r="X44" s="28">
        <v>-18940</v>
      </c>
      <c r="Y44" s="22">
        <v>193675</v>
      </c>
    </row>
    <row r="45" spans="1:25" ht="13.5">
      <c r="A45" s="7" t="s">
        <v>5</v>
      </c>
      <c r="B45" s="28">
        <v>657502</v>
      </c>
      <c r="C45" s="28">
        <v>592113</v>
      </c>
      <c r="D45" s="28">
        <v>585251</v>
      </c>
      <c r="E45" s="22">
        <v>473370</v>
      </c>
      <c r="F45" s="28">
        <v>449333</v>
      </c>
      <c r="G45" s="28">
        <v>416869</v>
      </c>
      <c r="H45" s="28">
        <v>407916</v>
      </c>
      <c r="I45" s="22">
        <v>357372</v>
      </c>
      <c r="J45" s="28">
        <v>342445</v>
      </c>
      <c r="K45" s="28">
        <v>281677</v>
      </c>
      <c r="L45" s="28">
        <v>245477</v>
      </c>
      <c r="M45" s="22">
        <v>258421</v>
      </c>
      <c r="N45" s="28">
        <v>240390</v>
      </c>
      <c r="O45" s="28">
        <v>198294</v>
      </c>
      <c r="P45" s="28">
        <v>166646</v>
      </c>
      <c r="Q45" s="22"/>
      <c r="R45" s="28"/>
      <c r="S45" s="28"/>
      <c r="T45" s="28"/>
      <c r="U45" s="22"/>
      <c r="V45" s="28"/>
      <c r="W45" s="28"/>
      <c r="X45" s="28"/>
      <c r="Y45" s="22"/>
    </row>
    <row r="46" spans="1:25" ht="13.5">
      <c r="A46" s="7" t="s">
        <v>6</v>
      </c>
      <c r="B46" s="28">
        <v>-59</v>
      </c>
      <c r="C46" s="28">
        <v>-297</v>
      </c>
      <c r="D46" s="28">
        <v>-555</v>
      </c>
      <c r="E46" s="22">
        <v>291</v>
      </c>
      <c r="F46" s="28">
        <v>511</v>
      </c>
      <c r="G46" s="28">
        <v>484</v>
      </c>
      <c r="H46" s="28">
        <v>-123</v>
      </c>
      <c r="I46" s="22">
        <v>385</v>
      </c>
      <c r="J46" s="28">
        <v>249</v>
      </c>
      <c r="K46" s="28">
        <v>483</v>
      </c>
      <c r="L46" s="28">
        <v>147</v>
      </c>
      <c r="M46" s="22">
        <v>272</v>
      </c>
      <c r="N46" s="28">
        <v>-376</v>
      </c>
      <c r="O46" s="28">
        <v>-759</v>
      </c>
      <c r="P46" s="28">
        <v>-880</v>
      </c>
      <c r="Q46" s="22">
        <v>-368</v>
      </c>
      <c r="R46" s="28">
        <v>-145</v>
      </c>
      <c r="S46" s="28">
        <v>-73</v>
      </c>
      <c r="T46" s="28">
        <v>232</v>
      </c>
      <c r="U46" s="22">
        <v>439</v>
      </c>
      <c r="V46" s="28">
        <v>0</v>
      </c>
      <c r="W46" s="28">
        <v>413</v>
      </c>
      <c r="X46" s="28">
        <v>151</v>
      </c>
      <c r="Y46" s="22">
        <v>1082</v>
      </c>
    </row>
    <row r="47" spans="1:25" ht="14.25" thickBot="1">
      <c r="A47" s="7" t="s">
        <v>244</v>
      </c>
      <c r="B47" s="28">
        <v>657562</v>
      </c>
      <c r="C47" s="28">
        <v>592411</v>
      </c>
      <c r="D47" s="28">
        <v>585806</v>
      </c>
      <c r="E47" s="22">
        <v>473078</v>
      </c>
      <c r="F47" s="28">
        <v>448821</v>
      </c>
      <c r="G47" s="28">
        <v>416384</v>
      </c>
      <c r="H47" s="28">
        <v>408040</v>
      </c>
      <c r="I47" s="22">
        <v>356986</v>
      </c>
      <c r="J47" s="28">
        <v>342196</v>
      </c>
      <c r="K47" s="28">
        <v>281194</v>
      </c>
      <c r="L47" s="28">
        <v>245330</v>
      </c>
      <c r="M47" s="22">
        <v>258148</v>
      </c>
      <c r="N47" s="28">
        <v>240767</v>
      </c>
      <c r="O47" s="28">
        <v>199054</v>
      </c>
      <c r="P47" s="28">
        <v>167526</v>
      </c>
      <c r="Q47" s="22">
        <v>-80946</v>
      </c>
      <c r="R47" s="28">
        <v>-178150</v>
      </c>
      <c r="S47" s="28">
        <v>-255986</v>
      </c>
      <c r="T47" s="28">
        <v>-207053</v>
      </c>
      <c r="U47" s="22">
        <v>-478449</v>
      </c>
      <c r="V47" s="28">
        <v>-109393</v>
      </c>
      <c r="W47" s="28">
        <v>-169015</v>
      </c>
      <c r="X47" s="28">
        <v>-44981</v>
      </c>
      <c r="Y47" s="22">
        <v>305776</v>
      </c>
    </row>
    <row r="48" spans="1:25" ht="14.25" thickTop="1">
      <c r="A48" s="8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</row>
    <row r="50" ht="13.5">
      <c r="A50" s="20" t="s">
        <v>173</v>
      </c>
    </row>
    <row r="51" ht="13.5">
      <c r="A51" s="20" t="s">
        <v>174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169</v>
      </c>
      <c r="B2" s="14">
        <v>4318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170</v>
      </c>
      <c r="B3" s="1" t="s">
        <v>171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64</v>
      </c>
      <c r="B4" s="15" t="str">
        <f>HYPERLINK("http://www.kabupro.jp/mark/20131114/S1000HW7.htm","四半期報告書")</f>
        <v>四半期報告書</v>
      </c>
      <c r="C4" s="15" t="str">
        <f>HYPERLINK("http://www.kabupro.jp/mark/20130621/S000DNPG.htm","有価証券報告書")</f>
        <v>有価証券報告書</v>
      </c>
      <c r="D4" s="15" t="str">
        <f>HYPERLINK("http://www.kabupro.jp/mark/20131114/S1000HW7.htm","四半期報告書")</f>
        <v>四半期報告書</v>
      </c>
      <c r="E4" s="15" t="str">
        <f>HYPERLINK("http://www.kabupro.jp/mark/20130621/S000DNPG.htm","有価証券報告書")</f>
        <v>有価証券報告書</v>
      </c>
      <c r="F4" s="15" t="str">
        <f>HYPERLINK("http://www.kabupro.jp/mark/20121112/S000C9BK.htm","四半期報告書")</f>
        <v>四半期報告書</v>
      </c>
      <c r="G4" s="15" t="str">
        <f>HYPERLINK("http://www.kabupro.jp/mark/20120622/S000B3ZI.htm","有価証券報告書")</f>
        <v>有価証券報告書</v>
      </c>
      <c r="H4" s="15" t="str">
        <f>HYPERLINK("http://www.kabupro.jp/mark/20110214/S0007SXK.htm","四半期報告書")</f>
        <v>四半期報告書</v>
      </c>
      <c r="I4" s="15" t="str">
        <f>HYPERLINK("http://www.kabupro.jp/mark/20111111/S0009QFW.htm","四半期報告書")</f>
        <v>四半期報告書</v>
      </c>
      <c r="J4" s="15" t="str">
        <f>HYPERLINK("http://www.kabupro.jp/mark/20100806/S0006HI5.htm","四半期報告書")</f>
        <v>四半期報告書</v>
      </c>
      <c r="K4" s="15" t="str">
        <f>HYPERLINK("http://www.kabupro.jp/mark/20110624/S0008LO1.htm","有価証券報告書")</f>
        <v>有価証券報告書</v>
      </c>
      <c r="L4" s="15" t="str">
        <f>HYPERLINK("http://www.kabupro.jp/mark/20110214/S0007SXK.htm","四半期報告書")</f>
        <v>四半期報告書</v>
      </c>
      <c r="M4" s="15" t="str">
        <f>HYPERLINK("http://www.kabupro.jp/mark/20101111/S00074BV.htm","四半期報告書")</f>
        <v>四半期報告書</v>
      </c>
      <c r="N4" s="15" t="str">
        <f>HYPERLINK("http://www.kabupro.jp/mark/20100806/S0006HI5.htm","四半期報告書")</f>
        <v>四半期報告書</v>
      </c>
      <c r="O4" s="15" t="str">
        <f>HYPERLINK("http://www.kabupro.jp/mark/20100622/S0005YRN.htm","有価証券報告書")</f>
        <v>有価証券報告書</v>
      </c>
      <c r="P4" s="15" t="str">
        <f>HYPERLINK("http://www.kabupro.jp/mark/20100210/S00054OU.htm","四半期報告書")</f>
        <v>四半期報告書</v>
      </c>
      <c r="Q4" s="15" t="str">
        <f>HYPERLINK("http://www.kabupro.jp/mark/20091111/S0004IW1.htm","四半期報告書")</f>
        <v>四半期報告書</v>
      </c>
      <c r="R4" s="15" t="str">
        <f>HYPERLINK("http://www.kabupro.jp/mark/20090807/S0003U4T.htm","四半期報告書")</f>
        <v>四半期報告書</v>
      </c>
      <c r="S4" s="15" t="str">
        <f>HYPERLINK("http://www.kabupro.jp/mark/20090619/S0003AZR.htm","有価証券報告書")</f>
        <v>有価証券報告書</v>
      </c>
    </row>
    <row r="5" spans="1:19" ht="14.25" thickBot="1">
      <c r="A5" s="11" t="s">
        <v>65</v>
      </c>
      <c r="B5" s="1" t="s">
        <v>249</v>
      </c>
      <c r="C5" s="1" t="s">
        <v>71</v>
      </c>
      <c r="D5" s="1" t="s">
        <v>249</v>
      </c>
      <c r="E5" s="1" t="s">
        <v>71</v>
      </c>
      <c r="F5" s="1" t="s">
        <v>255</v>
      </c>
      <c r="G5" s="1" t="s">
        <v>75</v>
      </c>
      <c r="H5" s="1" t="s">
        <v>265</v>
      </c>
      <c r="I5" s="1" t="s">
        <v>261</v>
      </c>
      <c r="J5" s="1" t="s">
        <v>269</v>
      </c>
      <c r="K5" s="1" t="s">
        <v>77</v>
      </c>
      <c r="L5" s="1" t="s">
        <v>265</v>
      </c>
      <c r="M5" s="1" t="s">
        <v>267</v>
      </c>
      <c r="N5" s="1" t="s">
        <v>269</v>
      </c>
      <c r="O5" s="1" t="s">
        <v>79</v>
      </c>
      <c r="P5" s="1" t="s">
        <v>271</v>
      </c>
      <c r="Q5" s="1" t="s">
        <v>273</v>
      </c>
      <c r="R5" s="1" t="s">
        <v>275</v>
      </c>
      <c r="S5" s="1" t="s">
        <v>81</v>
      </c>
    </row>
    <row r="6" spans="1:19" ht="15" thickBot="1" thickTop="1">
      <c r="A6" s="10" t="s">
        <v>66</v>
      </c>
      <c r="B6" s="18" t="s">
        <v>60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67</v>
      </c>
      <c r="B7" s="14" t="s">
        <v>18</v>
      </c>
      <c r="C7" s="16" t="s">
        <v>72</v>
      </c>
      <c r="D7" s="14" t="s">
        <v>18</v>
      </c>
      <c r="E7" s="16" t="s">
        <v>72</v>
      </c>
      <c r="F7" s="14" t="s">
        <v>18</v>
      </c>
      <c r="G7" s="16" t="s">
        <v>72</v>
      </c>
      <c r="H7" s="14" t="s">
        <v>18</v>
      </c>
      <c r="I7" s="14" t="s">
        <v>18</v>
      </c>
      <c r="J7" s="14" t="s">
        <v>18</v>
      </c>
      <c r="K7" s="16" t="s">
        <v>72</v>
      </c>
      <c r="L7" s="14" t="s">
        <v>18</v>
      </c>
      <c r="M7" s="14" t="s">
        <v>18</v>
      </c>
      <c r="N7" s="14" t="s">
        <v>18</v>
      </c>
      <c r="O7" s="16" t="s">
        <v>72</v>
      </c>
      <c r="P7" s="14" t="s">
        <v>18</v>
      </c>
      <c r="Q7" s="14" t="s">
        <v>18</v>
      </c>
      <c r="R7" s="14" t="s">
        <v>18</v>
      </c>
      <c r="S7" s="16" t="s">
        <v>72</v>
      </c>
    </row>
    <row r="8" spans="1:19" ht="13.5">
      <c r="A8" s="13" t="s">
        <v>68</v>
      </c>
      <c r="B8" s="1" t="s">
        <v>19</v>
      </c>
      <c r="C8" s="17" t="s">
        <v>175</v>
      </c>
      <c r="D8" s="1" t="s">
        <v>175</v>
      </c>
      <c r="E8" s="17" t="s">
        <v>176</v>
      </c>
      <c r="F8" s="1" t="s">
        <v>176</v>
      </c>
      <c r="G8" s="17" t="s">
        <v>177</v>
      </c>
      <c r="H8" s="1" t="s">
        <v>177</v>
      </c>
      <c r="I8" s="1" t="s">
        <v>177</v>
      </c>
      <c r="J8" s="1" t="s">
        <v>177</v>
      </c>
      <c r="K8" s="17" t="s">
        <v>178</v>
      </c>
      <c r="L8" s="1" t="s">
        <v>178</v>
      </c>
      <c r="M8" s="1" t="s">
        <v>178</v>
      </c>
      <c r="N8" s="1" t="s">
        <v>178</v>
      </c>
      <c r="O8" s="17" t="s">
        <v>179</v>
      </c>
      <c r="P8" s="1" t="s">
        <v>179</v>
      </c>
      <c r="Q8" s="1" t="s">
        <v>179</v>
      </c>
      <c r="R8" s="1" t="s">
        <v>179</v>
      </c>
      <c r="S8" s="17" t="s">
        <v>180</v>
      </c>
    </row>
    <row r="9" spans="1:19" ht="13.5">
      <c r="A9" s="13" t="s">
        <v>69</v>
      </c>
      <c r="B9" s="1" t="s">
        <v>250</v>
      </c>
      <c r="C9" s="17" t="s">
        <v>73</v>
      </c>
      <c r="D9" s="1" t="s">
        <v>256</v>
      </c>
      <c r="E9" s="17" t="s">
        <v>74</v>
      </c>
      <c r="F9" s="1" t="s">
        <v>262</v>
      </c>
      <c r="G9" s="17" t="s">
        <v>76</v>
      </c>
      <c r="H9" s="1" t="s">
        <v>266</v>
      </c>
      <c r="I9" s="1" t="s">
        <v>268</v>
      </c>
      <c r="J9" s="1" t="s">
        <v>270</v>
      </c>
      <c r="K9" s="17" t="s">
        <v>78</v>
      </c>
      <c r="L9" s="1" t="s">
        <v>272</v>
      </c>
      <c r="M9" s="1" t="s">
        <v>274</v>
      </c>
      <c r="N9" s="1" t="s">
        <v>276</v>
      </c>
      <c r="O9" s="17" t="s">
        <v>80</v>
      </c>
      <c r="P9" s="1" t="s">
        <v>278</v>
      </c>
      <c r="Q9" s="1" t="s">
        <v>280</v>
      </c>
      <c r="R9" s="1" t="s">
        <v>282</v>
      </c>
      <c r="S9" s="17" t="s">
        <v>82</v>
      </c>
    </row>
    <row r="10" spans="1:19" ht="14.25" thickBot="1">
      <c r="A10" s="13" t="s">
        <v>70</v>
      </c>
      <c r="B10" s="1" t="s">
        <v>84</v>
      </c>
      <c r="C10" s="17" t="s">
        <v>84</v>
      </c>
      <c r="D10" s="1" t="s">
        <v>84</v>
      </c>
      <c r="E10" s="17" t="s">
        <v>84</v>
      </c>
      <c r="F10" s="1" t="s">
        <v>84</v>
      </c>
      <c r="G10" s="17" t="s">
        <v>84</v>
      </c>
      <c r="H10" s="1" t="s">
        <v>84</v>
      </c>
      <c r="I10" s="1" t="s">
        <v>84</v>
      </c>
      <c r="J10" s="1" t="s">
        <v>84</v>
      </c>
      <c r="K10" s="17" t="s">
        <v>84</v>
      </c>
      <c r="L10" s="1" t="s">
        <v>84</v>
      </c>
      <c r="M10" s="1" t="s">
        <v>84</v>
      </c>
      <c r="N10" s="1" t="s">
        <v>84</v>
      </c>
      <c r="O10" s="17" t="s">
        <v>84</v>
      </c>
      <c r="P10" s="1" t="s">
        <v>84</v>
      </c>
      <c r="Q10" s="1" t="s">
        <v>84</v>
      </c>
      <c r="R10" s="1" t="s">
        <v>84</v>
      </c>
      <c r="S10" s="17" t="s">
        <v>84</v>
      </c>
    </row>
    <row r="11" spans="1:19" ht="14.25" thickTop="1">
      <c r="A11" s="30" t="s">
        <v>240</v>
      </c>
      <c r="B11" s="27">
        <v>938421</v>
      </c>
      <c r="C11" s="21">
        <v>757803</v>
      </c>
      <c r="D11" s="27">
        <v>682065</v>
      </c>
      <c r="E11" s="21">
        <v>574453</v>
      </c>
      <c r="F11" s="27">
        <v>440236</v>
      </c>
      <c r="G11" s="21">
        <v>202341</v>
      </c>
      <c r="H11" s="27">
        <v>226289</v>
      </c>
      <c r="I11" s="27">
        <v>163475</v>
      </c>
      <c r="J11" s="27">
        <v>167051</v>
      </c>
      <c r="K11" s="21">
        <v>-94862</v>
      </c>
      <c r="L11" s="27">
        <v>-151532</v>
      </c>
      <c r="M11" s="27">
        <v>-265334</v>
      </c>
      <c r="N11" s="27">
        <v>-212952</v>
      </c>
      <c r="O11" s="21">
        <v>-275262</v>
      </c>
      <c r="P11" s="27">
        <v>-11401</v>
      </c>
      <c r="Q11" s="27">
        <v>-117194</v>
      </c>
      <c r="R11" s="27">
        <v>-63771</v>
      </c>
      <c r="S11" s="21">
        <v>500534</v>
      </c>
    </row>
    <row r="12" spans="1:19" ht="13.5">
      <c r="A12" s="6" t="s">
        <v>202</v>
      </c>
      <c r="B12" s="28">
        <v>38314</v>
      </c>
      <c r="C12" s="22">
        <v>71558</v>
      </c>
      <c r="D12" s="28">
        <v>35363</v>
      </c>
      <c r="E12" s="22">
        <v>79369</v>
      </c>
      <c r="F12" s="28">
        <v>36592</v>
      </c>
      <c r="G12" s="22">
        <v>51206</v>
      </c>
      <c r="H12" s="28">
        <v>36264</v>
      </c>
      <c r="I12" s="28">
        <v>23248</v>
      </c>
      <c r="J12" s="28">
        <v>11282</v>
      </c>
      <c r="K12" s="22">
        <v>43635</v>
      </c>
      <c r="L12" s="28">
        <v>32002</v>
      </c>
      <c r="M12" s="28">
        <v>19983</v>
      </c>
      <c r="N12" s="28">
        <v>9797</v>
      </c>
      <c r="O12" s="22">
        <v>98162</v>
      </c>
      <c r="P12" s="28">
        <v>77652</v>
      </c>
      <c r="Q12" s="28">
        <v>52829</v>
      </c>
      <c r="R12" s="28">
        <v>27111</v>
      </c>
      <c r="S12" s="22">
        <v>108773</v>
      </c>
    </row>
    <row r="13" spans="1:19" ht="13.5">
      <c r="A13" s="6" t="s">
        <v>234</v>
      </c>
      <c r="B13" s="28"/>
      <c r="C13" s="22"/>
      <c r="D13" s="28"/>
      <c r="E13" s="22"/>
      <c r="F13" s="28"/>
      <c r="G13" s="22"/>
      <c r="H13" s="28"/>
      <c r="I13" s="28"/>
      <c r="J13" s="28"/>
      <c r="K13" s="22"/>
      <c r="L13" s="28"/>
      <c r="M13" s="28"/>
      <c r="N13" s="28"/>
      <c r="O13" s="22">
        <v>129947</v>
      </c>
      <c r="P13" s="28"/>
      <c r="Q13" s="28"/>
      <c r="R13" s="28"/>
      <c r="S13" s="22"/>
    </row>
    <row r="14" spans="1:19" ht="13.5">
      <c r="A14" s="6" t="s">
        <v>207</v>
      </c>
      <c r="B14" s="28"/>
      <c r="C14" s="22"/>
      <c r="D14" s="28"/>
      <c r="E14" s="22"/>
      <c r="F14" s="28"/>
      <c r="G14" s="22"/>
      <c r="H14" s="28"/>
      <c r="I14" s="28"/>
      <c r="J14" s="28"/>
      <c r="K14" s="22"/>
      <c r="L14" s="28"/>
      <c r="M14" s="28"/>
      <c r="N14" s="28"/>
      <c r="O14" s="22">
        <v>710</v>
      </c>
      <c r="P14" s="28">
        <v>533</v>
      </c>
      <c r="Q14" s="28">
        <v>355</v>
      </c>
      <c r="R14" s="28">
        <v>177</v>
      </c>
      <c r="S14" s="22">
        <v>33631</v>
      </c>
    </row>
    <row r="15" spans="1:19" ht="13.5">
      <c r="A15" s="6" t="s">
        <v>20</v>
      </c>
      <c r="B15" s="28">
        <v>3815</v>
      </c>
      <c r="C15" s="22">
        <v>-2032</v>
      </c>
      <c r="D15" s="28">
        <v>-950</v>
      </c>
      <c r="E15" s="22">
        <v>-796</v>
      </c>
      <c r="F15" s="28">
        <v>521</v>
      </c>
      <c r="G15" s="22">
        <v>-1895</v>
      </c>
      <c r="H15" s="28">
        <v>-2443</v>
      </c>
      <c r="I15" s="28">
        <v>-1329</v>
      </c>
      <c r="J15" s="28">
        <v>-913</v>
      </c>
      <c r="K15" s="22">
        <v>-6288</v>
      </c>
      <c r="L15" s="28">
        <v>-2860</v>
      </c>
      <c r="M15" s="28">
        <v>-3542</v>
      </c>
      <c r="N15" s="28">
        <v>470</v>
      </c>
      <c r="O15" s="22">
        <v>1111</v>
      </c>
      <c r="P15" s="28">
        <v>-890</v>
      </c>
      <c r="Q15" s="28">
        <v>-827</v>
      </c>
      <c r="R15" s="28">
        <v>-1183</v>
      </c>
      <c r="S15" s="22">
        <v>-3026</v>
      </c>
    </row>
    <row r="16" spans="1:19" ht="13.5">
      <c r="A16" s="6" t="s">
        <v>21</v>
      </c>
      <c r="B16" s="28">
        <v>-55047</v>
      </c>
      <c r="C16" s="22">
        <v>1441</v>
      </c>
      <c r="D16" s="28">
        <v>-81064</v>
      </c>
      <c r="E16" s="22">
        <v>80831</v>
      </c>
      <c r="F16" s="28">
        <v>-18062</v>
      </c>
      <c r="G16" s="22">
        <v>105428</v>
      </c>
      <c r="H16" s="28">
        <v>6483</v>
      </c>
      <c r="I16" s="28">
        <v>43228</v>
      </c>
      <c r="J16" s="28">
        <v>-25369</v>
      </c>
      <c r="K16" s="22">
        <v>-21447</v>
      </c>
      <c r="L16" s="28">
        <v>-62322</v>
      </c>
      <c r="M16" s="28">
        <v>-44232</v>
      </c>
      <c r="N16" s="28">
        <v>-22110</v>
      </c>
      <c r="O16" s="22">
        <v>-55957</v>
      </c>
      <c r="P16" s="28">
        <v>-58975</v>
      </c>
      <c r="Q16" s="28">
        <v>-17931</v>
      </c>
      <c r="R16" s="28">
        <v>-28686</v>
      </c>
      <c r="S16" s="22">
        <v>-75107</v>
      </c>
    </row>
    <row r="17" spans="1:19" ht="13.5">
      <c r="A17" s="6" t="s">
        <v>22</v>
      </c>
      <c r="B17" s="28"/>
      <c r="C17" s="22">
        <v>-41200</v>
      </c>
      <c r="D17" s="28">
        <v>-41200</v>
      </c>
      <c r="E17" s="22">
        <v>24000</v>
      </c>
      <c r="F17" s="28">
        <v>-17200</v>
      </c>
      <c r="G17" s="22">
        <v>17200</v>
      </c>
      <c r="H17" s="28"/>
      <c r="I17" s="28"/>
      <c r="J17" s="28"/>
      <c r="K17" s="22"/>
      <c r="L17" s="28"/>
      <c r="M17" s="28"/>
      <c r="N17" s="28"/>
      <c r="O17" s="22"/>
      <c r="P17" s="28"/>
      <c r="Q17" s="28"/>
      <c r="R17" s="28"/>
      <c r="S17" s="22">
        <v>-13000</v>
      </c>
    </row>
    <row r="18" spans="1:19" ht="13.5">
      <c r="A18" s="6" t="s">
        <v>23</v>
      </c>
      <c r="B18" s="28">
        <v>1200</v>
      </c>
      <c r="C18" s="22">
        <v>-1700</v>
      </c>
      <c r="D18" s="28">
        <v>1800</v>
      </c>
      <c r="E18" s="22">
        <v>200</v>
      </c>
      <c r="F18" s="28">
        <v>5700</v>
      </c>
      <c r="G18" s="22">
        <v>-3900</v>
      </c>
      <c r="H18" s="28">
        <v>-12600</v>
      </c>
      <c r="I18" s="28">
        <v>2300</v>
      </c>
      <c r="J18" s="28">
        <v>13300</v>
      </c>
      <c r="K18" s="22">
        <v>20300</v>
      </c>
      <c r="L18" s="28"/>
      <c r="M18" s="28"/>
      <c r="N18" s="28"/>
      <c r="O18" s="22"/>
      <c r="P18" s="28"/>
      <c r="Q18" s="28"/>
      <c r="R18" s="28"/>
      <c r="S18" s="22"/>
    </row>
    <row r="19" spans="1:19" ht="13.5">
      <c r="A19" s="6" t="s">
        <v>24</v>
      </c>
      <c r="B19" s="28">
        <v>-4554</v>
      </c>
      <c r="C19" s="22">
        <v>-5757</v>
      </c>
      <c r="D19" s="28">
        <v>-4079</v>
      </c>
      <c r="E19" s="22">
        <v>-4251</v>
      </c>
      <c r="F19" s="28">
        <v>-3353</v>
      </c>
      <c r="G19" s="22">
        <v>-2641</v>
      </c>
      <c r="H19" s="28">
        <v>-2218</v>
      </c>
      <c r="I19" s="28">
        <v>-2118</v>
      </c>
      <c r="J19" s="28">
        <v>-1712</v>
      </c>
      <c r="K19" s="22">
        <v>-2372</v>
      </c>
      <c r="L19" s="28">
        <v>-1942</v>
      </c>
      <c r="M19" s="28">
        <v>-1822</v>
      </c>
      <c r="N19" s="28">
        <v>-1474</v>
      </c>
      <c r="O19" s="22">
        <v>-3786</v>
      </c>
      <c r="P19" s="28">
        <v>-3198</v>
      </c>
      <c r="Q19" s="28">
        <v>-2703</v>
      </c>
      <c r="R19" s="28">
        <v>-1793</v>
      </c>
      <c r="S19" s="22">
        <v>-2735</v>
      </c>
    </row>
    <row r="20" spans="1:19" ht="13.5">
      <c r="A20" s="6" t="s">
        <v>217</v>
      </c>
      <c r="B20" s="28">
        <v>2530</v>
      </c>
      <c r="C20" s="22">
        <v>6802</v>
      </c>
      <c r="D20" s="28">
        <v>3640</v>
      </c>
      <c r="E20" s="22">
        <v>9726</v>
      </c>
      <c r="F20" s="28">
        <v>5267</v>
      </c>
      <c r="G20" s="22">
        <v>10928</v>
      </c>
      <c r="H20" s="28">
        <v>8435</v>
      </c>
      <c r="I20" s="28">
        <v>5725</v>
      </c>
      <c r="J20" s="28">
        <v>2948</v>
      </c>
      <c r="K20" s="22">
        <v>11007</v>
      </c>
      <c r="L20" s="28">
        <v>8002</v>
      </c>
      <c r="M20" s="28">
        <v>4706</v>
      </c>
      <c r="N20" s="28">
        <v>2312</v>
      </c>
      <c r="O20" s="22">
        <v>6146</v>
      </c>
      <c r="P20" s="28">
        <v>3559</v>
      </c>
      <c r="Q20" s="28">
        <v>1185</v>
      </c>
      <c r="R20" s="28">
        <v>652</v>
      </c>
      <c r="S20" s="22">
        <v>4254</v>
      </c>
    </row>
    <row r="21" spans="1:19" ht="13.5">
      <c r="A21" s="6" t="s">
        <v>229</v>
      </c>
      <c r="B21" s="28"/>
      <c r="C21" s="22">
        <v>385</v>
      </c>
      <c r="D21" s="28"/>
      <c r="E21" s="22">
        <v>2473</v>
      </c>
      <c r="F21" s="28"/>
      <c r="G21" s="22">
        <v>872</v>
      </c>
      <c r="H21" s="28">
        <v>872</v>
      </c>
      <c r="I21" s="28">
        <v>872</v>
      </c>
      <c r="J21" s="28">
        <v>152</v>
      </c>
      <c r="K21" s="22"/>
      <c r="L21" s="28"/>
      <c r="M21" s="28"/>
      <c r="N21" s="28"/>
      <c r="O21" s="22">
        <v>1851</v>
      </c>
      <c r="P21" s="28">
        <v>1865</v>
      </c>
      <c r="Q21" s="28">
        <v>1779</v>
      </c>
      <c r="R21" s="28">
        <v>1661</v>
      </c>
      <c r="S21" s="22">
        <v>9001</v>
      </c>
    </row>
    <row r="22" spans="1:19" ht="13.5">
      <c r="A22" s="6" t="s">
        <v>25</v>
      </c>
      <c r="B22" s="28"/>
      <c r="C22" s="22">
        <v>403</v>
      </c>
      <c r="D22" s="28">
        <v>403</v>
      </c>
      <c r="E22" s="22"/>
      <c r="F22" s="28"/>
      <c r="G22" s="22"/>
      <c r="H22" s="28"/>
      <c r="I22" s="28"/>
      <c r="J22" s="28"/>
      <c r="K22" s="22"/>
      <c r="L22" s="28"/>
      <c r="M22" s="28"/>
      <c r="N22" s="28"/>
      <c r="O22" s="22"/>
      <c r="P22" s="28"/>
      <c r="Q22" s="28"/>
      <c r="R22" s="28"/>
      <c r="S22" s="22"/>
    </row>
    <row r="23" spans="1:19" ht="13.5">
      <c r="A23" s="6" t="s">
        <v>26</v>
      </c>
      <c r="B23" s="28"/>
      <c r="C23" s="22"/>
      <c r="D23" s="28"/>
      <c r="E23" s="22"/>
      <c r="F23" s="28"/>
      <c r="G23" s="22">
        <v>4964</v>
      </c>
      <c r="H23" s="28">
        <v>4367</v>
      </c>
      <c r="I23" s="28">
        <v>4200</v>
      </c>
      <c r="J23" s="28">
        <v>4108</v>
      </c>
      <c r="K23" s="22"/>
      <c r="L23" s="28"/>
      <c r="M23" s="28"/>
      <c r="N23" s="28"/>
      <c r="O23" s="22">
        <v>3825</v>
      </c>
      <c r="P23" s="28">
        <v>999</v>
      </c>
      <c r="Q23" s="28">
        <v>999</v>
      </c>
      <c r="R23" s="28"/>
      <c r="S23" s="22">
        <v>6920</v>
      </c>
    </row>
    <row r="24" spans="1:19" ht="13.5">
      <c r="A24" s="6" t="s">
        <v>27</v>
      </c>
      <c r="B24" s="28"/>
      <c r="C24" s="22">
        <v>5405</v>
      </c>
      <c r="D24" s="28"/>
      <c r="E24" s="22">
        <v>4268</v>
      </c>
      <c r="F24" s="28">
        <v>4268</v>
      </c>
      <c r="G24" s="22">
        <v>43749</v>
      </c>
      <c r="H24" s="28">
        <v>6048</v>
      </c>
      <c r="I24" s="28">
        <v>2848</v>
      </c>
      <c r="J24" s="28"/>
      <c r="K24" s="22">
        <v>9478</v>
      </c>
      <c r="L24" s="28">
        <v>8478</v>
      </c>
      <c r="M24" s="28">
        <v>6107</v>
      </c>
      <c r="N24" s="28"/>
      <c r="O24" s="22">
        <v>4218</v>
      </c>
      <c r="P24" s="28">
        <v>4218</v>
      </c>
      <c r="Q24" s="28">
        <v>4218</v>
      </c>
      <c r="R24" s="28">
        <v>4218</v>
      </c>
      <c r="S24" s="22"/>
    </row>
    <row r="25" spans="1:19" ht="13.5">
      <c r="A25" s="6" t="s">
        <v>223</v>
      </c>
      <c r="B25" s="28"/>
      <c r="C25" s="22"/>
      <c r="D25" s="28"/>
      <c r="E25" s="22"/>
      <c r="F25" s="28"/>
      <c r="G25" s="22"/>
      <c r="H25" s="28"/>
      <c r="I25" s="28"/>
      <c r="J25" s="28"/>
      <c r="K25" s="22"/>
      <c r="L25" s="28"/>
      <c r="M25" s="28"/>
      <c r="N25" s="28"/>
      <c r="O25" s="22">
        <v>-3880</v>
      </c>
      <c r="P25" s="28">
        <v>-3880</v>
      </c>
      <c r="Q25" s="28">
        <v>-3880</v>
      </c>
      <c r="R25" s="28"/>
      <c r="S25" s="22">
        <v>-119530</v>
      </c>
    </row>
    <row r="26" spans="1:19" ht="13.5">
      <c r="A26" s="6" t="s">
        <v>28</v>
      </c>
      <c r="B26" s="28">
        <v>739</v>
      </c>
      <c r="C26" s="22"/>
      <c r="D26" s="28">
        <v>-252</v>
      </c>
      <c r="E26" s="22"/>
      <c r="F26" s="28">
        <v>77</v>
      </c>
      <c r="G26" s="22"/>
      <c r="H26" s="28">
        <v>289</v>
      </c>
      <c r="I26" s="28">
        <v>-126</v>
      </c>
      <c r="J26" s="28">
        <v>-102</v>
      </c>
      <c r="K26" s="22"/>
      <c r="L26" s="28">
        <v>-427</v>
      </c>
      <c r="M26" s="28">
        <v>-433</v>
      </c>
      <c r="N26" s="28">
        <v>-731</v>
      </c>
      <c r="O26" s="22"/>
      <c r="P26" s="28">
        <v>1581</v>
      </c>
      <c r="Q26" s="28">
        <v>1709</v>
      </c>
      <c r="R26" s="28">
        <v>3295</v>
      </c>
      <c r="S26" s="22"/>
    </row>
    <row r="27" spans="1:19" ht="13.5">
      <c r="A27" s="6" t="s">
        <v>29</v>
      </c>
      <c r="B27" s="28">
        <v>53441</v>
      </c>
      <c r="C27" s="22">
        <v>-71578</v>
      </c>
      <c r="D27" s="28">
        <v>39527</v>
      </c>
      <c r="E27" s="22">
        <v>-149825</v>
      </c>
      <c r="F27" s="28">
        <v>-75284</v>
      </c>
      <c r="G27" s="22">
        <v>-39244</v>
      </c>
      <c r="H27" s="28">
        <v>84296</v>
      </c>
      <c r="I27" s="28">
        <v>35292</v>
      </c>
      <c r="J27" s="28">
        <v>49308</v>
      </c>
      <c r="K27" s="22">
        <v>53799</v>
      </c>
      <c r="L27" s="28">
        <v>131402</v>
      </c>
      <c r="M27" s="28">
        <v>119375</v>
      </c>
      <c r="N27" s="28">
        <v>168318</v>
      </c>
      <c r="O27" s="22">
        <v>452811</v>
      </c>
      <c r="P27" s="28">
        <v>267065</v>
      </c>
      <c r="Q27" s="28">
        <v>209584</v>
      </c>
      <c r="R27" s="28">
        <v>189637</v>
      </c>
      <c r="S27" s="22">
        <v>181176</v>
      </c>
    </row>
    <row r="28" spans="1:19" ht="13.5">
      <c r="A28" s="6" t="s">
        <v>30</v>
      </c>
      <c r="B28" s="28">
        <v>-55278</v>
      </c>
      <c r="C28" s="22">
        <v>-28496</v>
      </c>
      <c r="D28" s="28">
        <v>-89183</v>
      </c>
      <c r="E28" s="22">
        <v>62239</v>
      </c>
      <c r="F28" s="28">
        <v>-59064</v>
      </c>
      <c r="G28" s="22">
        <v>1821</v>
      </c>
      <c r="H28" s="28">
        <v>-9751</v>
      </c>
      <c r="I28" s="28">
        <v>-40769</v>
      </c>
      <c r="J28" s="28">
        <v>-39984</v>
      </c>
      <c r="K28" s="22">
        <v>-95854</v>
      </c>
      <c r="L28" s="28">
        <v>-83106</v>
      </c>
      <c r="M28" s="28">
        <v>-125356</v>
      </c>
      <c r="N28" s="28">
        <v>-135006</v>
      </c>
      <c r="O28" s="22">
        <v>-303069</v>
      </c>
      <c r="P28" s="28">
        <v>-153639</v>
      </c>
      <c r="Q28" s="28">
        <v>-168504</v>
      </c>
      <c r="R28" s="28">
        <v>-140578</v>
      </c>
      <c r="S28" s="22">
        <v>-190007</v>
      </c>
    </row>
    <row r="29" spans="1:19" ht="13.5">
      <c r="A29" s="6" t="s">
        <v>31</v>
      </c>
      <c r="B29" s="28">
        <v>7809</v>
      </c>
      <c r="C29" s="22">
        <v>4373</v>
      </c>
      <c r="D29" s="28">
        <v>-1560</v>
      </c>
      <c r="E29" s="22">
        <v>27764</v>
      </c>
      <c r="F29" s="28">
        <v>13036</v>
      </c>
      <c r="G29" s="22">
        <v>20476</v>
      </c>
      <c r="H29" s="28">
        <v>18948</v>
      </c>
      <c r="I29" s="28">
        <v>18766</v>
      </c>
      <c r="J29" s="28">
        <v>23906</v>
      </c>
      <c r="K29" s="22">
        <v>9706</v>
      </c>
      <c r="L29" s="28">
        <v>8015</v>
      </c>
      <c r="M29" s="28">
        <v>6081</v>
      </c>
      <c r="N29" s="28">
        <v>19197</v>
      </c>
      <c r="O29" s="22">
        <v>-31651</v>
      </c>
      <c r="P29" s="28">
        <v>-13463</v>
      </c>
      <c r="Q29" s="28">
        <v>-10161</v>
      </c>
      <c r="R29" s="28">
        <v>11832</v>
      </c>
      <c r="S29" s="22">
        <v>-26541</v>
      </c>
    </row>
    <row r="30" spans="1:19" ht="13.5">
      <c r="A30" s="6" t="s">
        <v>94</v>
      </c>
      <c r="B30" s="28">
        <v>-83314</v>
      </c>
      <c r="C30" s="22">
        <v>32255</v>
      </c>
      <c r="D30" s="28">
        <v>-48744</v>
      </c>
      <c r="E30" s="22">
        <v>108058</v>
      </c>
      <c r="F30" s="28">
        <v>56265</v>
      </c>
      <c r="G30" s="22">
        <v>78057</v>
      </c>
      <c r="H30" s="28">
        <v>49795</v>
      </c>
      <c r="I30" s="28">
        <v>47914</v>
      </c>
      <c r="J30" s="28">
        <v>26473</v>
      </c>
      <c r="K30" s="22">
        <v>-49684</v>
      </c>
      <c r="L30" s="28">
        <v>5572</v>
      </c>
      <c r="M30" s="28">
        <v>-34598</v>
      </c>
      <c r="N30" s="28">
        <v>-47101</v>
      </c>
      <c r="O30" s="22">
        <v>-132231</v>
      </c>
      <c r="P30" s="28">
        <v>-35855</v>
      </c>
      <c r="Q30" s="28">
        <v>-51627</v>
      </c>
      <c r="R30" s="28">
        <v>-2686</v>
      </c>
      <c r="S30" s="22">
        <v>-5071</v>
      </c>
    </row>
    <row r="31" spans="1:19" ht="13.5">
      <c r="A31" s="6" t="s">
        <v>32</v>
      </c>
      <c r="B31" s="28">
        <v>848078</v>
      </c>
      <c r="C31" s="22">
        <v>696005</v>
      </c>
      <c r="D31" s="28">
        <v>495764</v>
      </c>
      <c r="E31" s="22">
        <v>844180</v>
      </c>
      <c r="F31" s="28">
        <v>389002</v>
      </c>
      <c r="G31" s="22">
        <v>490233</v>
      </c>
      <c r="H31" s="28">
        <v>421755</v>
      </c>
      <c r="I31" s="28">
        <v>312793</v>
      </c>
      <c r="J31" s="28">
        <v>239713</v>
      </c>
      <c r="K31" s="22">
        <v>-88137</v>
      </c>
      <c r="L31" s="28">
        <v>-105149</v>
      </c>
      <c r="M31" s="28">
        <v>-319066</v>
      </c>
      <c r="N31" s="28">
        <v>-219280</v>
      </c>
      <c r="O31" s="22">
        <v>-67166</v>
      </c>
      <c r="P31" s="28">
        <v>76170</v>
      </c>
      <c r="Q31" s="28">
        <v>-100169</v>
      </c>
      <c r="R31" s="28">
        <v>-112</v>
      </c>
      <c r="S31" s="22">
        <v>307726</v>
      </c>
    </row>
    <row r="32" spans="1:19" ht="13.5">
      <c r="A32" s="6" t="s">
        <v>33</v>
      </c>
      <c r="B32" s="28">
        <v>4517</v>
      </c>
      <c r="C32" s="22">
        <v>5748</v>
      </c>
      <c r="D32" s="28">
        <v>4079</v>
      </c>
      <c r="E32" s="22">
        <v>4255</v>
      </c>
      <c r="F32" s="28">
        <v>3352</v>
      </c>
      <c r="G32" s="22">
        <v>2692</v>
      </c>
      <c r="H32" s="28">
        <v>2281</v>
      </c>
      <c r="I32" s="28">
        <v>2177</v>
      </c>
      <c r="J32" s="28">
        <v>1772</v>
      </c>
      <c r="K32" s="22">
        <v>2372</v>
      </c>
      <c r="L32" s="28">
        <v>1989</v>
      </c>
      <c r="M32" s="28">
        <v>1822</v>
      </c>
      <c r="N32" s="28">
        <v>1519</v>
      </c>
      <c r="O32" s="22">
        <v>3918</v>
      </c>
      <c r="P32" s="28">
        <v>3058</v>
      </c>
      <c r="Q32" s="28">
        <v>2701</v>
      </c>
      <c r="R32" s="28">
        <v>1606</v>
      </c>
      <c r="S32" s="22">
        <v>2677</v>
      </c>
    </row>
    <row r="33" spans="1:19" ht="13.5">
      <c r="A33" s="6" t="s">
        <v>34</v>
      </c>
      <c r="B33" s="28">
        <v>-2530</v>
      </c>
      <c r="C33" s="22">
        <v>-6834</v>
      </c>
      <c r="D33" s="28">
        <v>-3698</v>
      </c>
      <c r="E33" s="22">
        <v>-9584</v>
      </c>
      <c r="F33" s="28">
        <v>-5263</v>
      </c>
      <c r="G33" s="22">
        <v>-10739</v>
      </c>
      <c r="H33" s="28">
        <v>-8339</v>
      </c>
      <c r="I33" s="28">
        <v>-5642</v>
      </c>
      <c r="J33" s="28">
        <v>-2959</v>
      </c>
      <c r="K33" s="22">
        <v>-11313</v>
      </c>
      <c r="L33" s="28">
        <v>-8315</v>
      </c>
      <c r="M33" s="28">
        <v>-4620</v>
      </c>
      <c r="N33" s="28">
        <v>-2246</v>
      </c>
      <c r="O33" s="22">
        <v>-6283</v>
      </c>
      <c r="P33" s="28">
        <v>-3745</v>
      </c>
      <c r="Q33" s="28">
        <v>-1430</v>
      </c>
      <c r="R33" s="28">
        <v>-904</v>
      </c>
      <c r="S33" s="22">
        <v>-4175</v>
      </c>
    </row>
    <row r="34" spans="1:19" ht="13.5">
      <c r="A34" s="6" t="s">
        <v>35</v>
      </c>
      <c r="B34" s="28">
        <v>-165739</v>
      </c>
      <c r="C34" s="22">
        <v>-349730</v>
      </c>
      <c r="D34" s="28">
        <v>-237047</v>
      </c>
      <c r="E34" s="22">
        <v>-17594</v>
      </c>
      <c r="F34" s="28">
        <v>-16309</v>
      </c>
      <c r="G34" s="22">
        <v>-5592</v>
      </c>
      <c r="H34" s="28">
        <v>-4935</v>
      </c>
      <c r="I34" s="28">
        <v>-5393</v>
      </c>
      <c r="J34" s="28">
        <v>-6123</v>
      </c>
      <c r="K34" s="22">
        <v>-21069</v>
      </c>
      <c r="L34" s="28">
        <v>-21565</v>
      </c>
      <c r="M34" s="28">
        <v>-20497</v>
      </c>
      <c r="N34" s="28">
        <v>-19872</v>
      </c>
      <c r="O34" s="22">
        <v>-90496</v>
      </c>
      <c r="P34" s="28">
        <v>-94686</v>
      </c>
      <c r="Q34" s="28">
        <v>-64349</v>
      </c>
      <c r="R34" s="28">
        <v>-61838</v>
      </c>
      <c r="S34" s="22">
        <v>-312632</v>
      </c>
    </row>
    <row r="35" spans="1:19" ht="14.25" thickBot="1">
      <c r="A35" s="5" t="s">
        <v>36</v>
      </c>
      <c r="B35" s="29">
        <v>684324</v>
      </c>
      <c r="C35" s="23">
        <v>345188</v>
      </c>
      <c r="D35" s="29">
        <v>259096</v>
      </c>
      <c r="E35" s="23">
        <v>821257</v>
      </c>
      <c r="F35" s="29">
        <v>370781</v>
      </c>
      <c r="G35" s="23">
        <v>476594</v>
      </c>
      <c r="H35" s="29">
        <v>410762</v>
      </c>
      <c r="I35" s="29">
        <v>303934</v>
      </c>
      <c r="J35" s="29">
        <v>232403</v>
      </c>
      <c r="K35" s="23">
        <v>-118149</v>
      </c>
      <c r="L35" s="29">
        <v>-133042</v>
      </c>
      <c r="M35" s="29">
        <v>-342361</v>
      </c>
      <c r="N35" s="29">
        <v>-239880</v>
      </c>
      <c r="O35" s="23">
        <v>-160027</v>
      </c>
      <c r="P35" s="29">
        <v>-19201</v>
      </c>
      <c r="Q35" s="29">
        <v>-163247</v>
      </c>
      <c r="R35" s="29">
        <v>-61248</v>
      </c>
      <c r="S35" s="23">
        <v>32162</v>
      </c>
    </row>
    <row r="36" spans="1:19" ht="14.25" thickTop="1">
      <c r="A36" s="6" t="s">
        <v>37</v>
      </c>
      <c r="B36" s="28"/>
      <c r="C36" s="22">
        <v>50000</v>
      </c>
      <c r="D36" s="28"/>
      <c r="E36" s="22"/>
      <c r="F36" s="28"/>
      <c r="G36" s="22">
        <v>50000</v>
      </c>
      <c r="H36" s="28">
        <v>50000</v>
      </c>
      <c r="I36" s="28">
        <v>50000</v>
      </c>
      <c r="J36" s="28">
        <v>50000</v>
      </c>
      <c r="K36" s="22"/>
      <c r="L36" s="28"/>
      <c r="M36" s="28"/>
      <c r="N36" s="28"/>
      <c r="O36" s="22">
        <v>100000</v>
      </c>
      <c r="P36" s="28"/>
      <c r="Q36" s="28"/>
      <c r="R36" s="28"/>
      <c r="S36" s="22"/>
    </row>
    <row r="37" spans="1:19" ht="13.5">
      <c r="A37" s="6" t="s">
        <v>38</v>
      </c>
      <c r="B37" s="28"/>
      <c r="C37" s="22"/>
      <c r="D37" s="28"/>
      <c r="E37" s="22">
        <v>1958</v>
      </c>
      <c r="F37" s="28">
        <v>1405</v>
      </c>
      <c r="G37" s="22"/>
      <c r="H37" s="28"/>
      <c r="I37" s="28"/>
      <c r="J37" s="28"/>
      <c r="K37" s="22"/>
      <c r="L37" s="28"/>
      <c r="M37" s="28"/>
      <c r="N37" s="28"/>
      <c r="O37" s="22"/>
      <c r="P37" s="28"/>
      <c r="Q37" s="28"/>
      <c r="R37" s="28"/>
      <c r="S37" s="22">
        <v>50000</v>
      </c>
    </row>
    <row r="38" spans="1:19" ht="13.5">
      <c r="A38" s="6" t="s">
        <v>39</v>
      </c>
      <c r="B38" s="28">
        <v>-28153</v>
      </c>
      <c r="C38" s="22">
        <v>-19119</v>
      </c>
      <c r="D38" s="28">
        <v>-8539</v>
      </c>
      <c r="E38" s="22">
        <v>-90139</v>
      </c>
      <c r="F38" s="28">
        <v>-74612</v>
      </c>
      <c r="G38" s="22">
        <v>-15420</v>
      </c>
      <c r="H38" s="28">
        <v>-15427</v>
      </c>
      <c r="I38" s="28">
        <v>-5115</v>
      </c>
      <c r="J38" s="28">
        <v>-230</v>
      </c>
      <c r="K38" s="22">
        <v>-10968</v>
      </c>
      <c r="L38" s="28">
        <v>-9806</v>
      </c>
      <c r="M38" s="28">
        <v>-8102</v>
      </c>
      <c r="N38" s="28">
        <v>-3176</v>
      </c>
      <c r="O38" s="22">
        <v>-5460</v>
      </c>
      <c r="P38" s="28">
        <v>-5068</v>
      </c>
      <c r="Q38" s="28">
        <v>-4855</v>
      </c>
      <c r="R38" s="28">
        <v>-3158</v>
      </c>
      <c r="S38" s="22">
        <v>-42415</v>
      </c>
    </row>
    <row r="39" spans="1:19" ht="13.5">
      <c r="A39" s="6" t="s">
        <v>40</v>
      </c>
      <c r="B39" s="28">
        <v>-10253</v>
      </c>
      <c r="C39" s="22">
        <v>-23183</v>
      </c>
      <c r="D39" s="28">
        <v>-6459</v>
      </c>
      <c r="E39" s="22">
        <v>-38183</v>
      </c>
      <c r="F39" s="28">
        <v>-13991</v>
      </c>
      <c r="G39" s="22">
        <v>-56516</v>
      </c>
      <c r="H39" s="28">
        <v>-32967</v>
      </c>
      <c r="I39" s="28">
        <v>-22977</v>
      </c>
      <c r="J39" s="28">
        <v>-15184</v>
      </c>
      <c r="K39" s="22">
        <v>-22529</v>
      </c>
      <c r="L39" s="28">
        <v>-15164</v>
      </c>
      <c r="M39" s="28">
        <v>-6503</v>
      </c>
      <c r="N39" s="28"/>
      <c r="O39" s="22">
        <v>-70581</v>
      </c>
      <c r="P39" s="28">
        <v>-49028</v>
      </c>
      <c r="Q39" s="28">
        <v>-17997</v>
      </c>
      <c r="R39" s="28">
        <v>-16000</v>
      </c>
      <c r="S39" s="22">
        <v>-85963</v>
      </c>
    </row>
    <row r="40" spans="1:19" ht="13.5">
      <c r="A40" s="6" t="s">
        <v>41</v>
      </c>
      <c r="B40" s="28">
        <v>-12011</v>
      </c>
      <c r="C40" s="22">
        <v>-37038</v>
      </c>
      <c r="D40" s="28">
        <v>-31818</v>
      </c>
      <c r="E40" s="22">
        <v>-17535</v>
      </c>
      <c r="F40" s="28">
        <v>-15461</v>
      </c>
      <c r="G40" s="22">
        <v>-50719</v>
      </c>
      <c r="H40" s="28">
        <v>-2433</v>
      </c>
      <c r="I40" s="28">
        <v>-1692</v>
      </c>
      <c r="J40" s="28">
        <v>-945</v>
      </c>
      <c r="K40" s="22">
        <v>-14421</v>
      </c>
      <c r="L40" s="28">
        <v>-14269</v>
      </c>
      <c r="M40" s="28">
        <v>-14118</v>
      </c>
      <c r="N40" s="28">
        <v>-11977</v>
      </c>
      <c r="O40" s="22">
        <v>-1000</v>
      </c>
      <c r="P40" s="28">
        <v>-1000</v>
      </c>
      <c r="Q40" s="28">
        <v>-1000</v>
      </c>
      <c r="R40" s="28"/>
      <c r="S40" s="22">
        <v>-64486</v>
      </c>
    </row>
    <row r="41" spans="1:19" ht="13.5">
      <c r="A41" s="6" t="s">
        <v>42</v>
      </c>
      <c r="B41" s="28"/>
      <c r="C41" s="22">
        <v>1687</v>
      </c>
      <c r="D41" s="28">
        <v>1687</v>
      </c>
      <c r="E41" s="22"/>
      <c r="F41" s="28"/>
      <c r="G41" s="22"/>
      <c r="H41" s="28"/>
      <c r="I41" s="28"/>
      <c r="J41" s="28"/>
      <c r="K41" s="22"/>
      <c r="L41" s="28"/>
      <c r="M41" s="28"/>
      <c r="N41" s="28"/>
      <c r="O41" s="22"/>
      <c r="P41" s="28"/>
      <c r="Q41" s="28"/>
      <c r="R41" s="28"/>
      <c r="S41" s="22"/>
    </row>
    <row r="42" spans="1:19" ht="13.5">
      <c r="A42" s="6" t="s">
        <v>43</v>
      </c>
      <c r="B42" s="28"/>
      <c r="C42" s="22"/>
      <c r="D42" s="28"/>
      <c r="E42" s="22"/>
      <c r="F42" s="28"/>
      <c r="G42" s="22"/>
      <c r="H42" s="28"/>
      <c r="I42" s="28"/>
      <c r="J42" s="28"/>
      <c r="K42" s="22">
        <v>869</v>
      </c>
      <c r="L42" s="28">
        <v>869</v>
      </c>
      <c r="M42" s="28">
        <v>869</v>
      </c>
      <c r="N42" s="28"/>
      <c r="O42" s="22"/>
      <c r="P42" s="28"/>
      <c r="Q42" s="28"/>
      <c r="R42" s="28"/>
      <c r="S42" s="22"/>
    </row>
    <row r="43" spans="1:19" ht="13.5">
      <c r="A43" s="6"/>
      <c r="B43" s="28">
        <v>-67</v>
      </c>
      <c r="C43" s="22"/>
      <c r="D43" s="28"/>
      <c r="E43" s="22">
        <v>-22323</v>
      </c>
      <c r="F43" s="28">
        <v>-22237</v>
      </c>
      <c r="G43" s="22">
        <v>-1470</v>
      </c>
      <c r="H43" s="28"/>
      <c r="I43" s="28"/>
      <c r="J43" s="28"/>
      <c r="K43" s="22"/>
      <c r="L43" s="28"/>
      <c r="M43" s="28"/>
      <c r="N43" s="28"/>
      <c r="O43" s="22"/>
      <c r="P43" s="28"/>
      <c r="Q43" s="28"/>
      <c r="R43" s="28"/>
      <c r="S43" s="22"/>
    </row>
    <row r="44" spans="1:19" ht="13.5">
      <c r="A44" s="6" t="s">
        <v>44</v>
      </c>
      <c r="B44" s="28">
        <v>-200</v>
      </c>
      <c r="C44" s="22">
        <v>-3000</v>
      </c>
      <c r="D44" s="28"/>
      <c r="E44" s="22"/>
      <c r="F44" s="28"/>
      <c r="G44" s="22"/>
      <c r="H44" s="28"/>
      <c r="I44" s="28"/>
      <c r="J44" s="28"/>
      <c r="K44" s="22"/>
      <c r="L44" s="28"/>
      <c r="M44" s="28"/>
      <c r="N44" s="28"/>
      <c r="O44" s="22">
        <v>-1118</v>
      </c>
      <c r="P44" s="28">
        <v>-1241</v>
      </c>
      <c r="Q44" s="28">
        <v>-350</v>
      </c>
      <c r="R44" s="28">
        <v>-350</v>
      </c>
      <c r="S44" s="22"/>
    </row>
    <row r="45" spans="1:19" ht="13.5">
      <c r="A45" s="6" t="s">
        <v>45</v>
      </c>
      <c r="B45" s="28">
        <v>300</v>
      </c>
      <c r="C45" s="22"/>
      <c r="D45" s="28"/>
      <c r="E45" s="22"/>
      <c r="F45" s="28"/>
      <c r="G45" s="22"/>
      <c r="H45" s="28"/>
      <c r="I45" s="28"/>
      <c r="J45" s="28"/>
      <c r="K45" s="22">
        <v>700</v>
      </c>
      <c r="L45" s="28">
        <v>709</v>
      </c>
      <c r="M45" s="28">
        <v>470</v>
      </c>
      <c r="N45" s="28">
        <v>199</v>
      </c>
      <c r="O45" s="22">
        <v>350</v>
      </c>
      <c r="P45" s="28">
        <v>350</v>
      </c>
      <c r="Q45" s="28">
        <v>60</v>
      </c>
      <c r="R45" s="28"/>
      <c r="S45" s="22"/>
    </row>
    <row r="46" spans="1:19" ht="13.5">
      <c r="A46" s="6" t="s">
        <v>94</v>
      </c>
      <c r="B46" s="28"/>
      <c r="C46" s="22"/>
      <c r="D46" s="28"/>
      <c r="E46" s="22"/>
      <c r="F46" s="28"/>
      <c r="G46" s="22"/>
      <c r="H46" s="28"/>
      <c r="I46" s="28"/>
      <c r="J46" s="28"/>
      <c r="K46" s="22">
        <v>0</v>
      </c>
      <c r="L46" s="28"/>
      <c r="M46" s="28"/>
      <c r="N46" s="28"/>
      <c r="O46" s="22"/>
      <c r="P46" s="28"/>
      <c r="Q46" s="28"/>
      <c r="R46" s="28"/>
      <c r="S46" s="22"/>
    </row>
    <row r="47" spans="1:19" ht="14.25" thickBot="1">
      <c r="A47" s="5" t="s">
        <v>46</v>
      </c>
      <c r="B47" s="29">
        <v>-50385</v>
      </c>
      <c r="C47" s="23">
        <v>-30654</v>
      </c>
      <c r="D47" s="29">
        <v>-45129</v>
      </c>
      <c r="E47" s="23">
        <v>-191223</v>
      </c>
      <c r="F47" s="29">
        <v>-124897</v>
      </c>
      <c r="G47" s="23">
        <v>-124126</v>
      </c>
      <c r="H47" s="29">
        <v>-827</v>
      </c>
      <c r="I47" s="29">
        <v>20213</v>
      </c>
      <c r="J47" s="29">
        <v>33639</v>
      </c>
      <c r="K47" s="23">
        <v>-46348</v>
      </c>
      <c r="L47" s="29">
        <v>-37660</v>
      </c>
      <c r="M47" s="29">
        <v>-27385</v>
      </c>
      <c r="N47" s="29">
        <v>-14954</v>
      </c>
      <c r="O47" s="23">
        <v>22189</v>
      </c>
      <c r="P47" s="29">
        <v>-55988</v>
      </c>
      <c r="Q47" s="29">
        <v>-24143</v>
      </c>
      <c r="R47" s="29">
        <v>-19508</v>
      </c>
      <c r="S47" s="23">
        <v>-243464</v>
      </c>
    </row>
    <row r="48" spans="1:19" ht="14.25" thickTop="1">
      <c r="A48" s="6" t="s">
        <v>47</v>
      </c>
      <c r="B48" s="28">
        <v>2520</v>
      </c>
      <c r="C48" s="22">
        <v>-41720</v>
      </c>
      <c r="D48" s="28">
        <v>-41720</v>
      </c>
      <c r="E48" s="22">
        <v>6100</v>
      </c>
      <c r="F48" s="28">
        <v>6400</v>
      </c>
      <c r="G48" s="22">
        <v>-128400</v>
      </c>
      <c r="H48" s="28">
        <v>-84000</v>
      </c>
      <c r="I48" s="28">
        <v>-46000</v>
      </c>
      <c r="J48" s="28">
        <v>28000</v>
      </c>
      <c r="K48" s="22">
        <v>270600</v>
      </c>
      <c r="L48" s="28">
        <v>288600</v>
      </c>
      <c r="M48" s="28">
        <v>-25400</v>
      </c>
      <c r="N48" s="28">
        <v>2600</v>
      </c>
      <c r="O48" s="22">
        <v>26305</v>
      </c>
      <c r="P48" s="28">
        <v>73240</v>
      </c>
      <c r="Q48" s="28">
        <v>46239</v>
      </c>
      <c r="R48" s="28">
        <v>72405</v>
      </c>
      <c r="S48" s="22">
        <v>12545</v>
      </c>
    </row>
    <row r="49" spans="1:19" ht="13.5">
      <c r="A49" s="6" t="s">
        <v>48</v>
      </c>
      <c r="B49" s="28"/>
      <c r="C49" s="22"/>
      <c r="D49" s="28"/>
      <c r="E49" s="22"/>
      <c r="F49" s="28"/>
      <c r="G49" s="22">
        <v>100000</v>
      </c>
      <c r="H49" s="28">
        <v>100000</v>
      </c>
      <c r="I49" s="28"/>
      <c r="J49" s="28"/>
      <c r="K49" s="22"/>
      <c r="L49" s="28"/>
      <c r="M49" s="28"/>
      <c r="N49" s="28"/>
      <c r="O49" s="22">
        <v>400000</v>
      </c>
      <c r="P49" s="28">
        <v>400000</v>
      </c>
      <c r="Q49" s="28">
        <v>240000</v>
      </c>
      <c r="R49" s="28"/>
      <c r="S49" s="22"/>
    </row>
    <row r="50" spans="1:19" ht="13.5">
      <c r="A50" s="6" t="s">
        <v>49</v>
      </c>
      <c r="B50" s="28">
        <v>-50032</v>
      </c>
      <c r="C50" s="22">
        <v>-99984</v>
      </c>
      <c r="D50" s="28">
        <v>-49992</v>
      </c>
      <c r="E50" s="22">
        <v>-99984</v>
      </c>
      <c r="F50" s="28">
        <v>-49992</v>
      </c>
      <c r="G50" s="22">
        <v>-88322</v>
      </c>
      <c r="H50" s="28">
        <v>-63326</v>
      </c>
      <c r="I50" s="28">
        <v>-39996</v>
      </c>
      <c r="J50" s="28">
        <v>-19998</v>
      </c>
      <c r="K50" s="22">
        <v>-81658</v>
      </c>
      <c r="L50" s="28">
        <v>-61660</v>
      </c>
      <c r="M50" s="28">
        <v>-39996</v>
      </c>
      <c r="N50" s="28">
        <v>-19998</v>
      </c>
      <c r="O50" s="22">
        <v>-37330</v>
      </c>
      <c r="P50" s="28">
        <v>-17332</v>
      </c>
      <c r="Q50" s="28"/>
      <c r="R50" s="28"/>
      <c r="S50" s="22">
        <v>-130500</v>
      </c>
    </row>
    <row r="51" spans="1:19" ht="13.5">
      <c r="A51" s="6" t="s">
        <v>50</v>
      </c>
      <c r="B51" s="28">
        <v>-7325</v>
      </c>
      <c r="C51" s="22">
        <v>-9670</v>
      </c>
      <c r="D51" s="28">
        <v>-4141</v>
      </c>
      <c r="E51" s="22">
        <v>-7297</v>
      </c>
      <c r="F51" s="28">
        <v>-3212</v>
      </c>
      <c r="G51" s="22"/>
      <c r="H51" s="28"/>
      <c r="I51" s="28"/>
      <c r="J51" s="28"/>
      <c r="K51" s="22"/>
      <c r="L51" s="28"/>
      <c r="M51" s="28"/>
      <c r="N51" s="28"/>
      <c r="O51" s="22"/>
      <c r="P51" s="28"/>
      <c r="Q51" s="28"/>
      <c r="R51" s="28"/>
      <c r="S51" s="22"/>
    </row>
    <row r="52" spans="1:19" ht="13.5">
      <c r="A52" s="6" t="s">
        <v>51</v>
      </c>
      <c r="B52" s="28"/>
      <c r="C52" s="22"/>
      <c r="D52" s="28"/>
      <c r="E52" s="22"/>
      <c r="F52" s="28"/>
      <c r="G52" s="22"/>
      <c r="H52" s="28"/>
      <c r="I52" s="28"/>
      <c r="J52" s="28"/>
      <c r="K52" s="22"/>
      <c r="L52" s="28"/>
      <c r="M52" s="28"/>
      <c r="N52" s="28"/>
      <c r="O52" s="22"/>
      <c r="P52" s="28"/>
      <c r="Q52" s="28"/>
      <c r="R52" s="28"/>
      <c r="S52" s="22">
        <v>1044</v>
      </c>
    </row>
    <row r="53" spans="1:19" ht="13.5">
      <c r="A53" s="6" t="s">
        <v>52</v>
      </c>
      <c r="B53" s="28"/>
      <c r="C53" s="22">
        <v>-17</v>
      </c>
      <c r="D53" s="28">
        <v>-17</v>
      </c>
      <c r="E53" s="22"/>
      <c r="F53" s="28"/>
      <c r="G53" s="22">
        <v>-135</v>
      </c>
      <c r="H53" s="28">
        <v>-135</v>
      </c>
      <c r="I53" s="28"/>
      <c r="J53" s="28"/>
      <c r="K53" s="22">
        <v>-12271</v>
      </c>
      <c r="L53" s="28"/>
      <c r="M53" s="28"/>
      <c r="N53" s="28"/>
      <c r="O53" s="22">
        <v>-21198</v>
      </c>
      <c r="P53" s="28">
        <v>-14821</v>
      </c>
      <c r="Q53" s="28">
        <v>-1276</v>
      </c>
      <c r="R53" s="28"/>
      <c r="S53" s="22"/>
    </row>
    <row r="54" spans="1:19" ht="13.5">
      <c r="A54" s="6" t="s">
        <v>53</v>
      </c>
      <c r="B54" s="28">
        <v>25511</v>
      </c>
      <c r="C54" s="22">
        <v>28223</v>
      </c>
      <c r="D54" s="28">
        <v>28223</v>
      </c>
      <c r="E54" s="22"/>
      <c r="F54" s="28"/>
      <c r="G54" s="22"/>
      <c r="H54" s="28"/>
      <c r="I54" s="28"/>
      <c r="J54" s="28"/>
      <c r="K54" s="22"/>
      <c r="L54" s="28"/>
      <c r="M54" s="28"/>
      <c r="N54" s="28"/>
      <c r="O54" s="22"/>
      <c r="P54" s="28"/>
      <c r="Q54" s="28"/>
      <c r="R54" s="28"/>
      <c r="S54" s="22"/>
    </row>
    <row r="55" spans="1:19" ht="13.5">
      <c r="A55" s="6" t="s">
        <v>54</v>
      </c>
      <c r="B55" s="28"/>
      <c r="C55" s="22"/>
      <c r="D55" s="28"/>
      <c r="E55" s="22"/>
      <c r="F55" s="28"/>
      <c r="G55" s="22"/>
      <c r="H55" s="28"/>
      <c r="I55" s="28"/>
      <c r="J55" s="28"/>
      <c r="K55" s="22"/>
      <c r="L55" s="28"/>
      <c r="M55" s="28"/>
      <c r="N55" s="28"/>
      <c r="O55" s="22"/>
      <c r="P55" s="28"/>
      <c r="Q55" s="28"/>
      <c r="R55" s="28"/>
      <c r="S55" s="22"/>
    </row>
    <row r="56" spans="1:19" ht="13.5">
      <c r="A56" s="6" t="s">
        <v>55</v>
      </c>
      <c r="B56" s="28">
        <v>-74936</v>
      </c>
      <c r="C56" s="22">
        <v>-148161</v>
      </c>
      <c r="D56" s="28">
        <v>-73592</v>
      </c>
      <c r="E56" s="22">
        <v>-91996</v>
      </c>
      <c r="F56" s="28">
        <v>-55148</v>
      </c>
      <c r="G56" s="22">
        <v>-27590</v>
      </c>
      <c r="H56" s="28">
        <v>-27838</v>
      </c>
      <c r="I56" s="28">
        <v>-3</v>
      </c>
      <c r="J56" s="28">
        <v>0</v>
      </c>
      <c r="K56" s="22">
        <v>-466</v>
      </c>
      <c r="L56" s="28">
        <v>-615</v>
      </c>
      <c r="M56" s="28">
        <v>-190</v>
      </c>
      <c r="N56" s="28">
        <v>-188</v>
      </c>
      <c r="O56" s="22">
        <v>-123511</v>
      </c>
      <c r="P56" s="28">
        <v>-123749</v>
      </c>
      <c r="Q56" s="28">
        <v>-85272</v>
      </c>
      <c r="R56" s="28">
        <v>-86085</v>
      </c>
      <c r="S56" s="22">
        <v>-133015</v>
      </c>
    </row>
    <row r="57" spans="1:19" ht="14.25" thickBot="1">
      <c r="A57" s="5" t="s">
        <v>56</v>
      </c>
      <c r="B57" s="29">
        <v>-104262</v>
      </c>
      <c r="C57" s="23">
        <v>-271330</v>
      </c>
      <c r="D57" s="29">
        <v>-141240</v>
      </c>
      <c r="E57" s="23">
        <v>-193178</v>
      </c>
      <c r="F57" s="29">
        <v>-101953</v>
      </c>
      <c r="G57" s="23">
        <v>-144447</v>
      </c>
      <c r="H57" s="29">
        <v>-75299</v>
      </c>
      <c r="I57" s="29">
        <v>-85999</v>
      </c>
      <c r="J57" s="29">
        <v>8001</v>
      </c>
      <c r="K57" s="23">
        <v>176204</v>
      </c>
      <c r="L57" s="29">
        <v>226324</v>
      </c>
      <c r="M57" s="29">
        <v>-65586</v>
      </c>
      <c r="N57" s="29">
        <v>-17586</v>
      </c>
      <c r="O57" s="23">
        <v>244265</v>
      </c>
      <c r="P57" s="29">
        <v>317337</v>
      </c>
      <c r="Q57" s="29">
        <v>199690</v>
      </c>
      <c r="R57" s="29">
        <v>-13680</v>
      </c>
      <c r="S57" s="23">
        <v>-249926</v>
      </c>
    </row>
    <row r="58" spans="1:19" ht="14.25" thickTop="1">
      <c r="A58" s="7" t="s">
        <v>57</v>
      </c>
      <c r="B58" s="28">
        <v>10228</v>
      </c>
      <c r="C58" s="22">
        <v>7983</v>
      </c>
      <c r="D58" s="28">
        <v>1512</v>
      </c>
      <c r="E58" s="22">
        <v>-1169</v>
      </c>
      <c r="F58" s="28">
        <v>233</v>
      </c>
      <c r="G58" s="22">
        <v>-6993</v>
      </c>
      <c r="H58" s="28">
        <v>-5560</v>
      </c>
      <c r="I58" s="28">
        <v>-2231</v>
      </c>
      <c r="J58" s="28">
        <v>468</v>
      </c>
      <c r="K58" s="22">
        <v>1200</v>
      </c>
      <c r="L58" s="28">
        <v>-49</v>
      </c>
      <c r="M58" s="28">
        <v>3688</v>
      </c>
      <c r="N58" s="28">
        <v>4932</v>
      </c>
      <c r="O58" s="22">
        <v>-11471</v>
      </c>
      <c r="P58" s="28">
        <v>-2306</v>
      </c>
      <c r="Q58" s="28">
        <v>-1096</v>
      </c>
      <c r="R58" s="28">
        <v>-7016</v>
      </c>
      <c r="S58" s="22">
        <v>-490</v>
      </c>
    </row>
    <row r="59" spans="1:19" ht="13.5">
      <c r="A59" s="7" t="s">
        <v>58</v>
      </c>
      <c r="B59" s="28">
        <v>539905</v>
      </c>
      <c r="C59" s="22">
        <v>51187</v>
      </c>
      <c r="D59" s="28">
        <v>74239</v>
      </c>
      <c r="E59" s="22">
        <v>435686</v>
      </c>
      <c r="F59" s="28">
        <v>144165</v>
      </c>
      <c r="G59" s="22">
        <v>201026</v>
      </c>
      <c r="H59" s="28">
        <v>329074</v>
      </c>
      <c r="I59" s="28">
        <v>235916</v>
      </c>
      <c r="J59" s="28">
        <v>274513</v>
      </c>
      <c r="K59" s="22">
        <v>12907</v>
      </c>
      <c r="L59" s="28">
        <v>55572</v>
      </c>
      <c r="M59" s="28">
        <v>-431644</v>
      </c>
      <c r="N59" s="28">
        <v>-267488</v>
      </c>
      <c r="O59" s="22">
        <v>94955</v>
      </c>
      <c r="P59" s="28">
        <v>239841</v>
      </c>
      <c r="Q59" s="28">
        <v>11203</v>
      </c>
      <c r="R59" s="28">
        <v>-101455</v>
      </c>
      <c r="S59" s="22">
        <v>-461719</v>
      </c>
    </row>
    <row r="60" spans="1:19" ht="13.5">
      <c r="A60" s="7" t="s">
        <v>59</v>
      </c>
      <c r="B60" s="28">
        <v>1832142</v>
      </c>
      <c r="C60" s="22">
        <v>1780955</v>
      </c>
      <c r="D60" s="28">
        <v>1780955</v>
      </c>
      <c r="E60" s="22">
        <v>1345268</v>
      </c>
      <c r="F60" s="28">
        <v>1345268</v>
      </c>
      <c r="G60" s="22">
        <v>1144242</v>
      </c>
      <c r="H60" s="28">
        <v>1144242</v>
      </c>
      <c r="I60" s="28">
        <v>1144242</v>
      </c>
      <c r="J60" s="28">
        <v>1144242</v>
      </c>
      <c r="K60" s="22">
        <v>1131335</v>
      </c>
      <c r="L60" s="28">
        <v>1131335</v>
      </c>
      <c r="M60" s="28">
        <v>1131335</v>
      </c>
      <c r="N60" s="28">
        <v>1131335</v>
      </c>
      <c r="O60" s="22">
        <v>1036379</v>
      </c>
      <c r="P60" s="28">
        <v>1036379</v>
      </c>
      <c r="Q60" s="28">
        <v>1036379</v>
      </c>
      <c r="R60" s="28">
        <v>1036379</v>
      </c>
      <c r="S60" s="22">
        <v>1498099</v>
      </c>
    </row>
    <row r="61" spans="1:19" ht="14.25" thickBot="1">
      <c r="A61" s="7" t="s">
        <v>59</v>
      </c>
      <c r="B61" s="28">
        <v>2372047</v>
      </c>
      <c r="C61" s="22">
        <v>1832142</v>
      </c>
      <c r="D61" s="28">
        <v>1855194</v>
      </c>
      <c r="E61" s="22">
        <v>1780955</v>
      </c>
      <c r="F61" s="28">
        <v>1489434</v>
      </c>
      <c r="G61" s="22">
        <v>1345268</v>
      </c>
      <c r="H61" s="28">
        <v>1473316</v>
      </c>
      <c r="I61" s="28">
        <v>1380158</v>
      </c>
      <c r="J61" s="28">
        <v>1418756</v>
      </c>
      <c r="K61" s="22">
        <v>1144242</v>
      </c>
      <c r="L61" s="28">
        <v>1186907</v>
      </c>
      <c r="M61" s="28">
        <v>699690</v>
      </c>
      <c r="N61" s="28">
        <v>863846</v>
      </c>
      <c r="O61" s="22">
        <v>1131335</v>
      </c>
      <c r="P61" s="28">
        <v>1276220</v>
      </c>
      <c r="Q61" s="28">
        <v>1047582</v>
      </c>
      <c r="R61" s="28">
        <v>934924</v>
      </c>
      <c r="S61" s="22">
        <v>1036379</v>
      </c>
    </row>
    <row r="62" spans="1:19" ht="14.25" thickTop="1">
      <c r="A62" s="8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</row>
    <row r="64" ht="13.5">
      <c r="A64" s="20" t="s">
        <v>173</v>
      </c>
    </row>
    <row r="65" ht="13.5">
      <c r="A65" s="20" t="s">
        <v>174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70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169</v>
      </c>
      <c r="B2" s="14">
        <v>4318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170</v>
      </c>
      <c r="B3" s="1" t="s">
        <v>171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64</v>
      </c>
      <c r="B4" s="15" t="str">
        <f>HYPERLINK("http://www.kabupro.jp/mark/20140213/S10016PN.htm","四半期報告書")</f>
        <v>四半期報告書</v>
      </c>
      <c r="C4" s="15" t="str">
        <f>HYPERLINK("http://www.kabupro.jp/mark/20131114/S1000HW7.htm","四半期報告書")</f>
        <v>四半期報告書</v>
      </c>
      <c r="D4" s="15" t="str">
        <f>HYPERLINK("http://www.kabupro.jp/mark/20130809/S000E8CH.htm","四半期報告書")</f>
        <v>四半期報告書</v>
      </c>
      <c r="E4" s="15" t="str">
        <f>HYPERLINK("http://www.kabupro.jp/mark/20140213/S10016PN.htm","四半期報告書")</f>
        <v>四半期報告書</v>
      </c>
      <c r="F4" s="15" t="str">
        <f>HYPERLINK("http://www.kabupro.jp/mark/20130213/S000CVA2.htm","四半期報告書")</f>
        <v>四半期報告書</v>
      </c>
      <c r="G4" s="15" t="str">
        <f>HYPERLINK("http://www.kabupro.jp/mark/20121112/S000C9BK.htm","四半期報告書")</f>
        <v>四半期報告書</v>
      </c>
      <c r="H4" s="15" t="str">
        <f>HYPERLINK("http://www.kabupro.jp/mark/20120810/S000BPRH.htm","四半期報告書")</f>
        <v>四半期報告書</v>
      </c>
      <c r="I4" s="15" t="str">
        <f>HYPERLINK("http://www.kabupro.jp/mark/20130621/S000DNPG.htm","有価証券報告書")</f>
        <v>有価証券報告書</v>
      </c>
      <c r="J4" s="15" t="str">
        <f>HYPERLINK("http://www.kabupro.jp/mark/20120210/S000AASZ.htm","四半期報告書")</f>
        <v>四半期報告書</v>
      </c>
      <c r="K4" s="15" t="str">
        <f>HYPERLINK("http://www.kabupro.jp/mark/20111111/S0009QFW.htm","四半期報告書")</f>
        <v>四半期報告書</v>
      </c>
      <c r="L4" s="15" t="str">
        <f>HYPERLINK("http://www.kabupro.jp/mark/20110810/S00093NP.htm","四半期報告書")</f>
        <v>四半期報告書</v>
      </c>
      <c r="M4" s="15" t="str">
        <f>HYPERLINK("http://www.kabupro.jp/mark/20120622/S000B3ZI.htm","有価証券報告書")</f>
        <v>有価証券報告書</v>
      </c>
      <c r="N4" s="15" t="str">
        <f>HYPERLINK("http://www.kabupro.jp/mark/20110214/S0007SXK.htm","四半期報告書")</f>
        <v>四半期報告書</v>
      </c>
      <c r="O4" s="15" t="str">
        <f>HYPERLINK("http://www.kabupro.jp/mark/20101111/S00074BV.htm","四半期報告書")</f>
        <v>四半期報告書</v>
      </c>
      <c r="P4" s="15" t="str">
        <f>HYPERLINK("http://www.kabupro.jp/mark/20100806/S0006HI5.htm","四半期報告書")</f>
        <v>四半期報告書</v>
      </c>
      <c r="Q4" s="15" t="str">
        <f>HYPERLINK("http://www.kabupro.jp/mark/20110624/S0008LO1.htm","有価証券報告書")</f>
        <v>有価証券報告書</v>
      </c>
      <c r="R4" s="15" t="str">
        <f>HYPERLINK("http://www.kabupro.jp/mark/20100210/S00054OU.htm","四半期報告書")</f>
        <v>四半期報告書</v>
      </c>
      <c r="S4" s="15" t="str">
        <f>HYPERLINK("http://www.kabupro.jp/mark/20091111/S0004IW1.htm","四半期報告書")</f>
        <v>四半期報告書</v>
      </c>
      <c r="T4" s="15" t="str">
        <f>HYPERLINK("http://www.kabupro.jp/mark/20090807/S0003U4T.htm","四半期報告書")</f>
        <v>四半期報告書</v>
      </c>
      <c r="U4" s="15" t="str">
        <f>HYPERLINK("http://www.kabupro.jp/mark/20100622/S0005YRN.htm","有価証券報告書")</f>
        <v>有価証券報告書</v>
      </c>
      <c r="V4" s="15" t="str">
        <f>HYPERLINK("http://www.kabupro.jp/mark/20090206/S0002DLD.htm","四半期報告書")</f>
        <v>四半期報告書</v>
      </c>
      <c r="W4" s="15" t="str">
        <f>HYPERLINK("http://www.kabupro.jp/mark/20081107/S0001P8C.htm","四半期報告書")</f>
        <v>四半期報告書</v>
      </c>
      <c r="X4" s="15" t="str">
        <f>HYPERLINK("http://www.kabupro.jp/mark/20080812/S000141E.htm","四半期報告書")</f>
        <v>四半期報告書</v>
      </c>
      <c r="Y4" s="15" t="str">
        <f>HYPERLINK("http://www.kabupro.jp/mark/20090619/S0003AZR.htm","有価証券報告書")</f>
        <v>有価証券報告書</v>
      </c>
    </row>
    <row r="5" spans="1:25" ht="14.25" thickBot="1">
      <c r="A5" s="11" t="s">
        <v>65</v>
      </c>
      <c r="B5" s="1" t="s">
        <v>246</v>
      </c>
      <c r="C5" s="1" t="s">
        <v>249</v>
      </c>
      <c r="D5" s="1" t="s">
        <v>251</v>
      </c>
      <c r="E5" s="1" t="s">
        <v>246</v>
      </c>
      <c r="F5" s="1" t="s">
        <v>253</v>
      </c>
      <c r="G5" s="1" t="s">
        <v>255</v>
      </c>
      <c r="H5" s="1" t="s">
        <v>257</v>
      </c>
      <c r="I5" s="1" t="s">
        <v>71</v>
      </c>
      <c r="J5" s="1" t="s">
        <v>259</v>
      </c>
      <c r="K5" s="1" t="s">
        <v>261</v>
      </c>
      <c r="L5" s="1" t="s">
        <v>263</v>
      </c>
      <c r="M5" s="1" t="s">
        <v>75</v>
      </c>
      <c r="N5" s="1" t="s">
        <v>265</v>
      </c>
      <c r="O5" s="1" t="s">
        <v>267</v>
      </c>
      <c r="P5" s="1" t="s">
        <v>269</v>
      </c>
      <c r="Q5" s="1" t="s">
        <v>77</v>
      </c>
      <c r="R5" s="1" t="s">
        <v>271</v>
      </c>
      <c r="S5" s="1" t="s">
        <v>273</v>
      </c>
      <c r="T5" s="1" t="s">
        <v>275</v>
      </c>
      <c r="U5" s="1" t="s">
        <v>79</v>
      </c>
      <c r="V5" s="1" t="s">
        <v>277</v>
      </c>
      <c r="W5" s="1" t="s">
        <v>279</v>
      </c>
      <c r="X5" s="1" t="s">
        <v>281</v>
      </c>
      <c r="Y5" s="1" t="s">
        <v>81</v>
      </c>
    </row>
    <row r="6" spans="1:25" ht="15" thickBot="1" thickTop="1">
      <c r="A6" s="10" t="s">
        <v>66</v>
      </c>
      <c r="B6" s="18" t="s">
        <v>17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67</v>
      </c>
      <c r="B7" s="14" t="s">
        <v>247</v>
      </c>
      <c r="C7" s="14" t="s">
        <v>247</v>
      </c>
      <c r="D7" s="14" t="s">
        <v>247</v>
      </c>
      <c r="E7" s="16" t="s">
        <v>72</v>
      </c>
      <c r="F7" s="14" t="s">
        <v>247</v>
      </c>
      <c r="G7" s="14" t="s">
        <v>247</v>
      </c>
      <c r="H7" s="14" t="s">
        <v>247</v>
      </c>
      <c r="I7" s="16" t="s">
        <v>72</v>
      </c>
      <c r="J7" s="14" t="s">
        <v>247</v>
      </c>
      <c r="K7" s="14" t="s">
        <v>247</v>
      </c>
      <c r="L7" s="14" t="s">
        <v>247</v>
      </c>
      <c r="M7" s="16" t="s">
        <v>72</v>
      </c>
      <c r="N7" s="14" t="s">
        <v>247</v>
      </c>
      <c r="O7" s="14" t="s">
        <v>247</v>
      </c>
      <c r="P7" s="14" t="s">
        <v>247</v>
      </c>
      <c r="Q7" s="16" t="s">
        <v>72</v>
      </c>
      <c r="R7" s="14" t="s">
        <v>247</v>
      </c>
      <c r="S7" s="14" t="s">
        <v>247</v>
      </c>
      <c r="T7" s="14" t="s">
        <v>247</v>
      </c>
      <c r="U7" s="16" t="s">
        <v>72</v>
      </c>
      <c r="V7" s="14" t="s">
        <v>247</v>
      </c>
      <c r="W7" s="14" t="s">
        <v>247</v>
      </c>
      <c r="X7" s="14" t="s">
        <v>247</v>
      </c>
      <c r="Y7" s="16" t="s">
        <v>72</v>
      </c>
    </row>
    <row r="8" spans="1:25" ht="13.5">
      <c r="A8" s="13" t="s">
        <v>68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69</v>
      </c>
      <c r="B9" s="1" t="s">
        <v>248</v>
      </c>
      <c r="C9" s="1" t="s">
        <v>250</v>
      </c>
      <c r="D9" s="1" t="s">
        <v>252</v>
      </c>
      <c r="E9" s="17" t="s">
        <v>73</v>
      </c>
      <c r="F9" s="1" t="s">
        <v>254</v>
      </c>
      <c r="G9" s="1" t="s">
        <v>256</v>
      </c>
      <c r="H9" s="1" t="s">
        <v>258</v>
      </c>
      <c r="I9" s="17" t="s">
        <v>74</v>
      </c>
      <c r="J9" s="1" t="s">
        <v>260</v>
      </c>
      <c r="K9" s="1" t="s">
        <v>262</v>
      </c>
      <c r="L9" s="1" t="s">
        <v>264</v>
      </c>
      <c r="M9" s="17" t="s">
        <v>76</v>
      </c>
      <c r="N9" s="1" t="s">
        <v>266</v>
      </c>
      <c r="O9" s="1" t="s">
        <v>268</v>
      </c>
      <c r="P9" s="1" t="s">
        <v>270</v>
      </c>
      <c r="Q9" s="17" t="s">
        <v>78</v>
      </c>
      <c r="R9" s="1" t="s">
        <v>272</v>
      </c>
      <c r="S9" s="1" t="s">
        <v>274</v>
      </c>
      <c r="T9" s="1" t="s">
        <v>276</v>
      </c>
      <c r="U9" s="17" t="s">
        <v>80</v>
      </c>
      <c r="V9" s="1" t="s">
        <v>278</v>
      </c>
      <c r="W9" s="1" t="s">
        <v>280</v>
      </c>
      <c r="X9" s="1" t="s">
        <v>282</v>
      </c>
      <c r="Y9" s="17" t="s">
        <v>82</v>
      </c>
    </row>
    <row r="10" spans="1:25" ht="14.25" thickBot="1">
      <c r="A10" s="13" t="s">
        <v>70</v>
      </c>
      <c r="B10" s="1" t="s">
        <v>84</v>
      </c>
      <c r="C10" s="1" t="s">
        <v>84</v>
      </c>
      <c r="D10" s="1" t="s">
        <v>84</v>
      </c>
      <c r="E10" s="17" t="s">
        <v>84</v>
      </c>
      <c r="F10" s="1" t="s">
        <v>84</v>
      </c>
      <c r="G10" s="1" t="s">
        <v>84</v>
      </c>
      <c r="H10" s="1" t="s">
        <v>84</v>
      </c>
      <c r="I10" s="17" t="s">
        <v>84</v>
      </c>
      <c r="J10" s="1" t="s">
        <v>84</v>
      </c>
      <c r="K10" s="1" t="s">
        <v>84</v>
      </c>
      <c r="L10" s="1" t="s">
        <v>84</v>
      </c>
      <c r="M10" s="17" t="s">
        <v>84</v>
      </c>
      <c r="N10" s="1" t="s">
        <v>84</v>
      </c>
      <c r="O10" s="1" t="s">
        <v>84</v>
      </c>
      <c r="P10" s="1" t="s">
        <v>84</v>
      </c>
      <c r="Q10" s="17" t="s">
        <v>84</v>
      </c>
      <c r="R10" s="1" t="s">
        <v>84</v>
      </c>
      <c r="S10" s="1" t="s">
        <v>84</v>
      </c>
      <c r="T10" s="1" t="s">
        <v>84</v>
      </c>
      <c r="U10" s="17" t="s">
        <v>84</v>
      </c>
      <c r="V10" s="1" t="s">
        <v>84</v>
      </c>
      <c r="W10" s="1" t="s">
        <v>84</v>
      </c>
      <c r="X10" s="1" t="s">
        <v>84</v>
      </c>
      <c r="Y10" s="17" t="s">
        <v>84</v>
      </c>
    </row>
    <row r="11" spans="1:25" ht="14.25" thickTop="1">
      <c r="A11" s="9" t="s">
        <v>83</v>
      </c>
      <c r="B11" s="27">
        <v>2385031</v>
      </c>
      <c r="C11" s="27">
        <v>2437047</v>
      </c>
      <c r="D11" s="27">
        <v>2423626</v>
      </c>
      <c r="E11" s="21">
        <v>1856509</v>
      </c>
      <c r="F11" s="27">
        <v>1783779</v>
      </c>
      <c r="G11" s="27">
        <v>1894575</v>
      </c>
      <c r="H11" s="27">
        <v>1998608</v>
      </c>
      <c r="I11" s="21">
        <v>1820351</v>
      </c>
      <c r="J11" s="27">
        <v>1592424</v>
      </c>
      <c r="K11" s="27">
        <v>1478847</v>
      </c>
      <c r="L11" s="27">
        <v>1503140</v>
      </c>
      <c r="M11" s="21">
        <v>1334700</v>
      </c>
      <c r="N11" s="27">
        <v>1462757</v>
      </c>
      <c r="O11" s="27">
        <v>1369607</v>
      </c>
      <c r="P11" s="27">
        <v>1408213</v>
      </c>
      <c r="Q11" s="21">
        <v>1183709</v>
      </c>
      <c r="R11" s="27">
        <v>1226384</v>
      </c>
      <c r="S11" s="27">
        <v>739180</v>
      </c>
      <c r="T11" s="27">
        <v>903351</v>
      </c>
      <c r="U11" s="21">
        <v>1120861</v>
      </c>
      <c r="V11" s="27">
        <v>1365780</v>
      </c>
      <c r="W11" s="27">
        <v>1137186</v>
      </c>
      <c r="X11" s="27">
        <v>1024571</v>
      </c>
      <c r="Y11" s="21">
        <v>1126069</v>
      </c>
    </row>
    <row r="12" spans="1:25" ht="13.5">
      <c r="A12" s="2" t="s">
        <v>283</v>
      </c>
      <c r="B12" s="28">
        <v>1084725</v>
      </c>
      <c r="C12" s="28">
        <v>895222</v>
      </c>
      <c r="D12" s="28">
        <v>913312</v>
      </c>
      <c r="E12" s="22">
        <v>945958</v>
      </c>
      <c r="F12" s="28">
        <v>993118</v>
      </c>
      <c r="G12" s="28">
        <v>820238</v>
      </c>
      <c r="H12" s="28">
        <v>827797</v>
      </c>
      <c r="I12" s="22">
        <v>860737</v>
      </c>
      <c r="J12" s="28">
        <v>893749</v>
      </c>
      <c r="K12" s="28">
        <v>780980</v>
      </c>
      <c r="L12" s="28">
        <v>714318</v>
      </c>
      <c r="M12" s="22">
        <v>705131</v>
      </c>
      <c r="N12" s="28">
        <v>580612</v>
      </c>
      <c r="O12" s="28">
        <v>636010</v>
      </c>
      <c r="P12" s="28">
        <v>619048</v>
      </c>
      <c r="Q12" s="22">
        <v>668991</v>
      </c>
      <c r="R12" s="28">
        <v>586978</v>
      </c>
      <c r="S12" s="28">
        <v>601633</v>
      </c>
      <c r="T12" s="28">
        <v>550318</v>
      </c>
      <c r="U12" s="22">
        <v>718781</v>
      </c>
      <c r="V12" s="28">
        <v>923160</v>
      </c>
      <c r="W12" s="28">
        <v>984167</v>
      </c>
      <c r="X12" s="28">
        <v>1002998</v>
      </c>
      <c r="Y12" s="22">
        <v>1202326</v>
      </c>
    </row>
    <row r="13" spans="1:25" ht="13.5">
      <c r="A13" s="2" t="s">
        <v>87</v>
      </c>
      <c r="B13" s="28"/>
      <c r="C13" s="28"/>
      <c r="D13" s="28">
        <v>40638</v>
      </c>
      <c r="E13" s="22">
        <v>40633</v>
      </c>
      <c r="F13" s="28">
        <v>40626</v>
      </c>
      <c r="G13" s="28">
        <v>40619</v>
      </c>
      <c r="H13" s="28">
        <v>40611</v>
      </c>
      <c r="I13" s="22">
        <v>40603</v>
      </c>
      <c r="J13" s="28">
        <v>40595</v>
      </c>
      <c r="K13" s="28">
        <v>40586</v>
      </c>
      <c r="L13" s="28">
        <v>40577</v>
      </c>
      <c r="M13" s="22">
        <v>41974</v>
      </c>
      <c r="N13" s="28">
        <v>41975</v>
      </c>
      <c r="O13" s="28">
        <v>41966</v>
      </c>
      <c r="P13" s="28">
        <v>40542</v>
      </c>
      <c r="Q13" s="22">
        <v>40532</v>
      </c>
      <c r="R13" s="28">
        <v>40522</v>
      </c>
      <c r="S13" s="28">
        <v>40509</v>
      </c>
      <c r="T13" s="28">
        <v>40494</v>
      </c>
      <c r="U13" s="22">
        <v>40473</v>
      </c>
      <c r="V13" s="28">
        <v>40439</v>
      </c>
      <c r="W13" s="28">
        <v>40395</v>
      </c>
      <c r="X13" s="28">
        <v>40352</v>
      </c>
      <c r="Y13" s="22">
        <v>40309</v>
      </c>
    </row>
    <row r="14" spans="1:25" ht="13.5">
      <c r="A14" s="2" t="s">
        <v>284</v>
      </c>
      <c r="B14" s="28">
        <v>73533</v>
      </c>
      <c r="C14" s="28">
        <v>118692</v>
      </c>
      <c r="D14" s="28">
        <v>56667</v>
      </c>
      <c r="E14" s="22">
        <v>138900</v>
      </c>
      <c r="F14" s="28">
        <v>67534</v>
      </c>
      <c r="G14" s="28">
        <v>107180</v>
      </c>
      <c r="H14" s="28">
        <v>66932</v>
      </c>
      <c r="I14" s="22">
        <v>149778</v>
      </c>
      <c r="J14" s="28">
        <v>64906</v>
      </c>
      <c r="K14" s="28">
        <v>104539</v>
      </c>
      <c r="L14" s="28">
        <v>51313</v>
      </c>
      <c r="M14" s="22">
        <v>120243</v>
      </c>
      <c r="N14" s="28">
        <v>69922</v>
      </c>
      <c r="O14" s="28">
        <v>87764</v>
      </c>
      <c r="P14" s="28">
        <v>56863</v>
      </c>
      <c r="Q14" s="22">
        <v>49831</v>
      </c>
      <c r="R14" s="28">
        <v>11404</v>
      </c>
      <c r="S14" s="28">
        <v>12491</v>
      </c>
      <c r="T14" s="28">
        <v>19032</v>
      </c>
      <c r="U14" s="22">
        <v>16929</v>
      </c>
      <c r="V14" s="28">
        <v>93591</v>
      </c>
      <c r="W14" s="28">
        <v>127612</v>
      </c>
      <c r="X14" s="28">
        <v>153966</v>
      </c>
      <c r="Y14" s="22">
        <v>104614</v>
      </c>
    </row>
    <row r="15" spans="1:25" ht="13.5">
      <c r="A15" s="2" t="s">
        <v>94</v>
      </c>
      <c r="B15" s="28">
        <v>223568</v>
      </c>
      <c r="C15" s="28">
        <v>124481</v>
      </c>
      <c r="D15" s="28">
        <v>107318</v>
      </c>
      <c r="E15" s="22">
        <v>109848</v>
      </c>
      <c r="F15" s="28">
        <v>159449</v>
      </c>
      <c r="G15" s="28">
        <v>86885</v>
      </c>
      <c r="H15" s="28">
        <v>72243</v>
      </c>
      <c r="I15" s="22">
        <v>74881</v>
      </c>
      <c r="J15" s="28">
        <v>107985</v>
      </c>
      <c r="K15" s="28">
        <v>70170</v>
      </c>
      <c r="L15" s="28">
        <v>75356</v>
      </c>
      <c r="M15" s="22">
        <v>73451</v>
      </c>
      <c r="N15" s="28">
        <v>74342</v>
      </c>
      <c r="O15" s="28">
        <v>83506</v>
      </c>
      <c r="P15" s="28">
        <v>85784</v>
      </c>
      <c r="Q15" s="22">
        <v>97639</v>
      </c>
      <c r="R15" s="28">
        <v>97441</v>
      </c>
      <c r="S15" s="28">
        <v>100213</v>
      </c>
      <c r="T15" s="28">
        <v>125285</v>
      </c>
      <c r="U15" s="22">
        <v>127854</v>
      </c>
      <c r="V15" s="28">
        <v>146601</v>
      </c>
      <c r="W15" s="28">
        <v>128072</v>
      </c>
      <c r="X15" s="28">
        <v>153322</v>
      </c>
      <c r="Y15" s="22">
        <v>111474</v>
      </c>
    </row>
    <row r="16" spans="1:25" ht="13.5">
      <c r="A16" s="2" t="s">
        <v>96</v>
      </c>
      <c r="B16" s="28">
        <v>-3002</v>
      </c>
      <c r="C16" s="28">
        <v>-2870</v>
      </c>
      <c r="D16" s="28">
        <v>-1260</v>
      </c>
      <c r="E16" s="22">
        <v>-1358</v>
      </c>
      <c r="F16" s="28">
        <v>-1012</v>
      </c>
      <c r="G16" s="28">
        <v>-839</v>
      </c>
      <c r="H16" s="28">
        <v>-833</v>
      </c>
      <c r="I16" s="22">
        <v>-919</v>
      </c>
      <c r="J16" s="28">
        <v>-1185</v>
      </c>
      <c r="K16" s="28">
        <v>-1104</v>
      </c>
      <c r="L16" s="28">
        <v>-1017</v>
      </c>
      <c r="M16" s="22">
        <v>-1075</v>
      </c>
      <c r="N16" s="28">
        <v>-794</v>
      </c>
      <c r="O16" s="28">
        <v>-875</v>
      </c>
      <c r="P16" s="28">
        <v>-842</v>
      </c>
      <c r="Q16" s="22">
        <v>-1037</v>
      </c>
      <c r="R16" s="28">
        <v>-942</v>
      </c>
      <c r="S16" s="28">
        <v>-1026</v>
      </c>
      <c r="T16" s="28">
        <v>-964</v>
      </c>
      <c r="U16" s="22">
        <v>-1260</v>
      </c>
      <c r="V16" s="28">
        <v>-1639</v>
      </c>
      <c r="W16" s="28">
        <v>-1649</v>
      </c>
      <c r="X16" s="28">
        <v>-1684</v>
      </c>
      <c r="Y16" s="22">
        <v>-1951</v>
      </c>
    </row>
    <row r="17" spans="1:25" ht="13.5">
      <c r="A17" s="2" t="s">
        <v>97</v>
      </c>
      <c r="B17" s="28">
        <v>3763856</v>
      </c>
      <c r="C17" s="28">
        <v>3572573</v>
      </c>
      <c r="D17" s="28">
        <v>3540302</v>
      </c>
      <c r="E17" s="22">
        <v>3090491</v>
      </c>
      <c r="F17" s="28">
        <v>3043495</v>
      </c>
      <c r="G17" s="28">
        <v>2948659</v>
      </c>
      <c r="H17" s="28">
        <v>3005359</v>
      </c>
      <c r="I17" s="22">
        <v>2945433</v>
      </c>
      <c r="J17" s="28">
        <v>2698475</v>
      </c>
      <c r="K17" s="28">
        <v>2474019</v>
      </c>
      <c r="L17" s="28">
        <v>2383689</v>
      </c>
      <c r="M17" s="22">
        <v>2274426</v>
      </c>
      <c r="N17" s="28">
        <v>2228814</v>
      </c>
      <c r="O17" s="28">
        <v>2217981</v>
      </c>
      <c r="P17" s="28">
        <v>2209608</v>
      </c>
      <c r="Q17" s="22">
        <v>2039667</v>
      </c>
      <c r="R17" s="28">
        <v>1961788</v>
      </c>
      <c r="S17" s="28">
        <v>1493003</v>
      </c>
      <c r="T17" s="28">
        <v>1637517</v>
      </c>
      <c r="U17" s="22">
        <v>2023639</v>
      </c>
      <c r="V17" s="28">
        <v>2567934</v>
      </c>
      <c r="W17" s="28">
        <v>2415786</v>
      </c>
      <c r="X17" s="28">
        <v>2373527</v>
      </c>
      <c r="Y17" s="22">
        <v>2582844</v>
      </c>
    </row>
    <row r="18" spans="1:25" ht="13.5">
      <c r="A18" s="3" t="s">
        <v>285</v>
      </c>
      <c r="B18" s="28">
        <v>360191</v>
      </c>
      <c r="C18" s="28">
        <v>379188</v>
      </c>
      <c r="D18" s="28">
        <v>377971</v>
      </c>
      <c r="E18" s="22">
        <v>377715</v>
      </c>
      <c r="F18" s="28">
        <v>371737</v>
      </c>
      <c r="G18" s="28">
        <v>378583</v>
      </c>
      <c r="H18" s="28">
        <v>384661</v>
      </c>
      <c r="I18" s="22">
        <v>386765</v>
      </c>
      <c r="J18" s="28">
        <v>395297</v>
      </c>
      <c r="K18" s="28">
        <v>392346</v>
      </c>
      <c r="L18" s="28">
        <v>388011</v>
      </c>
      <c r="M18" s="22">
        <v>399199</v>
      </c>
      <c r="N18" s="28">
        <v>352942</v>
      </c>
      <c r="O18" s="28">
        <v>355027</v>
      </c>
      <c r="P18" s="28">
        <v>360251</v>
      </c>
      <c r="Q18" s="22">
        <v>348864</v>
      </c>
      <c r="R18" s="28">
        <v>354888</v>
      </c>
      <c r="S18" s="28">
        <v>361438</v>
      </c>
      <c r="T18" s="28">
        <v>366874</v>
      </c>
      <c r="U18" s="22">
        <v>370305</v>
      </c>
      <c r="V18" s="28">
        <v>413660</v>
      </c>
      <c r="W18" s="28">
        <v>422535</v>
      </c>
      <c r="X18" s="28">
        <v>431071</v>
      </c>
      <c r="Y18" s="22">
        <v>437250</v>
      </c>
    </row>
    <row r="19" spans="1:25" ht="13.5">
      <c r="A19" s="3" t="s">
        <v>104</v>
      </c>
      <c r="B19" s="28">
        <v>23397</v>
      </c>
      <c r="C19" s="28">
        <v>25097</v>
      </c>
      <c r="D19" s="28">
        <v>25661</v>
      </c>
      <c r="E19" s="22">
        <v>12966</v>
      </c>
      <c r="F19" s="28">
        <v>11727</v>
      </c>
      <c r="G19" s="28">
        <v>12799</v>
      </c>
      <c r="H19" s="28">
        <v>13896</v>
      </c>
      <c r="I19" s="22">
        <v>12374</v>
      </c>
      <c r="J19" s="28">
        <v>13093</v>
      </c>
      <c r="K19" s="28">
        <v>14117</v>
      </c>
      <c r="L19" s="28">
        <v>15007</v>
      </c>
      <c r="M19" s="22">
        <v>15880</v>
      </c>
      <c r="N19" s="28">
        <v>15925</v>
      </c>
      <c r="O19" s="28">
        <v>9986</v>
      </c>
      <c r="P19" s="28">
        <v>11741</v>
      </c>
      <c r="Q19" s="22">
        <v>12831</v>
      </c>
      <c r="R19" s="28">
        <v>14307</v>
      </c>
      <c r="S19" s="28">
        <v>16251</v>
      </c>
      <c r="T19" s="28">
        <v>16425</v>
      </c>
      <c r="U19" s="22">
        <v>17735</v>
      </c>
      <c r="V19" s="28">
        <v>25334</v>
      </c>
      <c r="W19" s="28">
        <v>27797</v>
      </c>
      <c r="X19" s="28">
        <v>29277</v>
      </c>
      <c r="Y19" s="22">
        <v>32658</v>
      </c>
    </row>
    <row r="20" spans="1:25" ht="13.5">
      <c r="A20" s="3" t="s">
        <v>286</v>
      </c>
      <c r="B20" s="28">
        <v>289674</v>
      </c>
      <c r="C20" s="28">
        <v>311354</v>
      </c>
      <c r="D20" s="28">
        <v>311354</v>
      </c>
      <c r="E20" s="22">
        <v>311354</v>
      </c>
      <c r="F20" s="28">
        <v>311354</v>
      </c>
      <c r="G20" s="28">
        <v>311354</v>
      </c>
      <c r="H20" s="28">
        <v>311354</v>
      </c>
      <c r="I20" s="22">
        <v>311354</v>
      </c>
      <c r="J20" s="28">
        <v>311354</v>
      </c>
      <c r="K20" s="28">
        <v>311354</v>
      </c>
      <c r="L20" s="28">
        <v>311354</v>
      </c>
      <c r="M20" s="22">
        <v>311354</v>
      </c>
      <c r="N20" s="28">
        <v>311354</v>
      </c>
      <c r="O20" s="28">
        <v>311354</v>
      </c>
      <c r="P20" s="28">
        <v>311354</v>
      </c>
      <c r="Q20" s="22">
        <v>311354</v>
      </c>
      <c r="R20" s="28">
        <v>311354</v>
      </c>
      <c r="S20" s="28">
        <v>311354</v>
      </c>
      <c r="T20" s="28">
        <v>311354</v>
      </c>
      <c r="U20" s="22">
        <v>311354</v>
      </c>
      <c r="V20" s="28">
        <v>311354</v>
      </c>
      <c r="W20" s="28">
        <v>311354</v>
      </c>
      <c r="X20" s="28">
        <v>311354</v>
      </c>
      <c r="Y20" s="22">
        <v>311354</v>
      </c>
    </row>
    <row r="21" spans="1:25" ht="13.5">
      <c r="A21" s="3" t="s">
        <v>106</v>
      </c>
      <c r="B21" s="28">
        <v>15122</v>
      </c>
      <c r="C21" s="28">
        <v>17419</v>
      </c>
      <c r="D21" s="28">
        <v>19716</v>
      </c>
      <c r="E21" s="22">
        <v>22013</v>
      </c>
      <c r="F21" s="28">
        <v>20853</v>
      </c>
      <c r="G21" s="28">
        <v>22980</v>
      </c>
      <c r="H21" s="28">
        <v>25107</v>
      </c>
      <c r="I21" s="22">
        <v>27234</v>
      </c>
      <c r="J21" s="28">
        <v>29361</v>
      </c>
      <c r="K21" s="28">
        <v>31488</v>
      </c>
      <c r="L21" s="28">
        <v>33615</v>
      </c>
      <c r="M21" s="22"/>
      <c r="N21" s="28"/>
      <c r="O21" s="28"/>
      <c r="P21" s="28"/>
      <c r="Q21" s="22"/>
      <c r="R21" s="28"/>
      <c r="S21" s="28"/>
      <c r="T21" s="28"/>
      <c r="U21" s="22"/>
      <c r="V21" s="28"/>
      <c r="W21" s="28"/>
      <c r="X21" s="28"/>
      <c r="Y21" s="22"/>
    </row>
    <row r="22" spans="1:25" ht="13.5">
      <c r="A22" s="3" t="s">
        <v>107</v>
      </c>
      <c r="B22" s="28">
        <v>688384</v>
      </c>
      <c r="C22" s="28">
        <v>733060</v>
      </c>
      <c r="D22" s="28">
        <v>734703</v>
      </c>
      <c r="E22" s="22">
        <v>724049</v>
      </c>
      <c r="F22" s="28">
        <v>715672</v>
      </c>
      <c r="G22" s="28">
        <v>725718</v>
      </c>
      <c r="H22" s="28">
        <v>735021</v>
      </c>
      <c r="I22" s="22">
        <v>737729</v>
      </c>
      <c r="J22" s="28">
        <v>749107</v>
      </c>
      <c r="K22" s="28">
        <v>749307</v>
      </c>
      <c r="L22" s="28">
        <v>747989</v>
      </c>
      <c r="M22" s="22">
        <v>726435</v>
      </c>
      <c r="N22" s="28">
        <v>680222</v>
      </c>
      <c r="O22" s="28">
        <v>676368</v>
      </c>
      <c r="P22" s="28">
        <v>683346</v>
      </c>
      <c r="Q22" s="22">
        <v>673050</v>
      </c>
      <c r="R22" s="28">
        <v>680550</v>
      </c>
      <c r="S22" s="28">
        <v>689045</v>
      </c>
      <c r="T22" s="28">
        <v>694654</v>
      </c>
      <c r="U22" s="22">
        <v>699395</v>
      </c>
      <c r="V22" s="28">
        <v>750349</v>
      </c>
      <c r="W22" s="28">
        <v>761688</v>
      </c>
      <c r="X22" s="28">
        <v>771704</v>
      </c>
      <c r="Y22" s="22">
        <v>781263</v>
      </c>
    </row>
    <row r="23" spans="1:25" ht="13.5">
      <c r="A23" s="3" t="s">
        <v>108</v>
      </c>
      <c r="B23" s="28"/>
      <c r="C23" s="28"/>
      <c r="D23" s="28"/>
      <c r="E23" s="22"/>
      <c r="F23" s="28"/>
      <c r="G23" s="28"/>
      <c r="H23" s="28"/>
      <c r="I23" s="22"/>
      <c r="J23" s="28"/>
      <c r="K23" s="28"/>
      <c r="L23" s="28"/>
      <c r="M23" s="22"/>
      <c r="N23" s="28"/>
      <c r="O23" s="28"/>
      <c r="P23" s="28"/>
      <c r="Q23" s="22"/>
      <c r="R23" s="28"/>
      <c r="S23" s="28"/>
      <c r="T23" s="28"/>
      <c r="U23" s="22"/>
      <c r="V23" s="28">
        <v>177</v>
      </c>
      <c r="W23" s="28">
        <v>355</v>
      </c>
      <c r="X23" s="28">
        <v>533</v>
      </c>
      <c r="Y23" s="22">
        <v>710</v>
      </c>
    </row>
    <row r="24" spans="1:25" ht="13.5">
      <c r="A24" s="3" t="s">
        <v>106</v>
      </c>
      <c r="B24" s="28">
        <v>18705</v>
      </c>
      <c r="C24" s="28">
        <v>19791</v>
      </c>
      <c r="D24" s="28">
        <v>20877</v>
      </c>
      <c r="E24" s="22">
        <v>21963</v>
      </c>
      <c r="F24" s="28"/>
      <c r="G24" s="28"/>
      <c r="H24" s="28"/>
      <c r="I24" s="22"/>
      <c r="J24" s="28"/>
      <c r="K24" s="28"/>
      <c r="L24" s="28"/>
      <c r="M24" s="22"/>
      <c r="N24" s="28"/>
      <c r="O24" s="28"/>
      <c r="P24" s="28"/>
      <c r="Q24" s="22"/>
      <c r="R24" s="28"/>
      <c r="S24" s="28"/>
      <c r="T24" s="28"/>
      <c r="U24" s="22"/>
      <c r="V24" s="28"/>
      <c r="W24" s="28"/>
      <c r="X24" s="28"/>
      <c r="Y24" s="22"/>
    </row>
    <row r="25" spans="1:25" ht="13.5">
      <c r="A25" s="3" t="s">
        <v>94</v>
      </c>
      <c r="B25" s="28">
        <v>82232</v>
      </c>
      <c r="C25" s="28">
        <v>78989</v>
      </c>
      <c r="D25" s="28">
        <v>78925</v>
      </c>
      <c r="E25" s="22">
        <v>80946</v>
      </c>
      <c r="F25" s="28">
        <v>88809</v>
      </c>
      <c r="G25" s="28">
        <v>76234</v>
      </c>
      <c r="H25" s="28">
        <v>80168</v>
      </c>
      <c r="I25" s="22">
        <v>87009</v>
      </c>
      <c r="J25" s="28">
        <v>90162</v>
      </c>
      <c r="K25" s="28">
        <v>82000</v>
      </c>
      <c r="L25" s="28">
        <v>83342</v>
      </c>
      <c r="M25" s="22">
        <v>84980</v>
      </c>
      <c r="N25" s="28">
        <v>82544</v>
      </c>
      <c r="O25" s="28">
        <v>61702</v>
      </c>
      <c r="P25" s="28">
        <v>59551</v>
      </c>
      <c r="Q25" s="22">
        <v>54061</v>
      </c>
      <c r="R25" s="28">
        <v>45231</v>
      </c>
      <c r="S25" s="28">
        <v>42253</v>
      </c>
      <c r="T25" s="28">
        <v>36395</v>
      </c>
      <c r="U25" s="22">
        <v>32448</v>
      </c>
      <c r="V25" s="28">
        <v>95879</v>
      </c>
      <c r="W25" s="28">
        <v>80401</v>
      </c>
      <c r="X25" s="28">
        <v>92543</v>
      </c>
      <c r="Y25" s="22">
        <v>92458</v>
      </c>
    </row>
    <row r="26" spans="1:25" ht="13.5">
      <c r="A26" s="3" t="s">
        <v>111</v>
      </c>
      <c r="B26" s="28">
        <v>100938</v>
      </c>
      <c r="C26" s="28">
        <v>98781</v>
      </c>
      <c r="D26" s="28">
        <v>99803</v>
      </c>
      <c r="E26" s="22">
        <v>102909</v>
      </c>
      <c r="F26" s="28">
        <v>88809</v>
      </c>
      <c r="G26" s="28">
        <v>76234</v>
      </c>
      <c r="H26" s="28">
        <v>80168</v>
      </c>
      <c r="I26" s="22">
        <v>87009</v>
      </c>
      <c r="J26" s="28">
        <v>90162</v>
      </c>
      <c r="K26" s="28">
        <v>82000</v>
      </c>
      <c r="L26" s="28">
        <v>83342</v>
      </c>
      <c r="M26" s="22">
        <v>84980</v>
      </c>
      <c r="N26" s="28">
        <v>82544</v>
      </c>
      <c r="O26" s="28">
        <v>61702</v>
      </c>
      <c r="P26" s="28">
        <v>59551</v>
      </c>
      <c r="Q26" s="22">
        <v>54061</v>
      </c>
      <c r="R26" s="28">
        <v>45231</v>
      </c>
      <c r="S26" s="28">
        <v>42253</v>
      </c>
      <c r="T26" s="28">
        <v>36395</v>
      </c>
      <c r="U26" s="22">
        <v>32448</v>
      </c>
      <c r="V26" s="28">
        <v>96057</v>
      </c>
      <c r="W26" s="28">
        <v>80756</v>
      </c>
      <c r="X26" s="28">
        <v>93076</v>
      </c>
      <c r="Y26" s="22">
        <v>93169</v>
      </c>
    </row>
    <row r="27" spans="1:25" ht="13.5">
      <c r="A27" s="3" t="s">
        <v>113</v>
      </c>
      <c r="B27" s="28">
        <v>240478</v>
      </c>
      <c r="C27" s="28">
        <v>237561</v>
      </c>
      <c r="D27" s="28">
        <v>214138</v>
      </c>
      <c r="E27" s="22">
        <v>210035</v>
      </c>
      <c r="F27" s="28">
        <v>195128</v>
      </c>
      <c r="G27" s="28">
        <v>183928</v>
      </c>
      <c r="H27" s="28">
        <v>168958</v>
      </c>
      <c r="I27" s="22">
        <v>162370</v>
      </c>
      <c r="J27" s="28">
        <v>149833</v>
      </c>
      <c r="K27" s="28">
        <v>146895</v>
      </c>
      <c r="L27" s="28">
        <v>133814</v>
      </c>
      <c r="M27" s="22">
        <v>133321</v>
      </c>
      <c r="N27" s="28">
        <v>83762</v>
      </c>
      <c r="O27" s="28">
        <v>81421</v>
      </c>
      <c r="P27" s="28">
        <v>82878</v>
      </c>
      <c r="Q27" s="22">
        <v>84708</v>
      </c>
      <c r="R27" s="28">
        <v>87530</v>
      </c>
      <c r="S27" s="28">
        <v>84494</v>
      </c>
      <c r="T27" s="28">
        <v>84420</v>
      </c>
      <c r="U27" s="22">
        <v>71878</v>
      </c>
      <c r="V27" s="28">
        <v>81898</v>
      </c>
      <c r="W27" s="28">
        <v>84322</v>
      </c>
      <c r="X27" s="28">
        <v>84698</v>
      </c>
      <c r="Y27" s="22">
        <v>83331</v>
      </c>
    </row>
    <row r="28" spans="1:25" ht="13.5">
      <c r="A28" s="3" t="s">
        <v>8</v>
      </c>
      <c r="B28" s="28">
        <v>220</v>
      </c>
      <c r="C28" s="28">
        <v>220</v>
      </c>
      <c r="D28" s="28">
        <v>220</v>
      </c>
      <c r="E28" s="22"/>
      <c r="F28" s="28">
        <v>434</v>
      </c>
      <c r="G28" s="28">
        <v>444</v>
      </c>
      <c r="H28" s="28">
        <v>460</v>
      </c>
      <c r="I28" s="22">
        <v>435</v>
      </c>
      <c r="J28" s="28">
        <v>489</v>
      </c>
      <c r="K28" s="28">
        <v>492</v>
      </c>
      <c r="L28" s="28">
        <v>535</v>
      </c>
      <c r="M28" s="22">
        <v>506</v>
      </c>
      <c r="N28" s="28"/>
      <c r="O28" s="28">
        <v>1695</v>
      </c>
      <c r="P28" s="28"/>
      <c r="Q28" s="22">
        <v>2044</v>
      </c>
      <c r="R28" s="28">
        <v>2304</v>
      </c>
      <c r="S28" s="28">
        <v>35813</v>
      </c>
      <c r="T28" s="28">
        <v>25666</v>
      </c>
      <c r="U28" s="22">
        <v>18345</v>
      </c>
      <c r="V28" s="28">
        <v>41340</v>
      </c>
      <c r="W28" s="28">
        <v>40548</v>
      </c>
      <c r="X28" s="28">
        <v>73376</v>
      </c>
      <c r="Y28" s="22">
        <v>85893</v>
      </c>
    </row>
    <row r="29" spans="1:25" ht="13.5">
      <c r="A29" s="3" t="s">
        <v>122</v>
      </c>
      <c r="B29" s="28">
        <v>277927</v>
      </c>
      <c r="C29" s="28">
        <v>278227</v>
      </c>
      <c r="D29" s="28">
        <v>290267</v>
      </c>
      <c r="E29" s="22">
        <v>266209</v>
      </c>
      <c r="F29" s="28">
        <v>231961</v>
      </c>
      <c r="G29" s="28">
        <v>232177</v>
      </c>
      <c r="H29" s="28">
        <v>232502</v>
      </c>
      <c r="I29" s="22">
        <v>232348</v>
      </c>
      <c r="J29" s="28">
        <v>231558</v>
      </c>
      <c r="K29" s="28">
        <v>232588</v>
      </c>
      <c r="L29" s="28">
        <v>231844</v>
      </c>
      <c r="M29" s="22">
        <v>268101</v>
      </c>
      <c r="N29" s="28">
        <v>309027</v>
      </c>
      <c r="O29" s="28">
        <v>257929</v>
      </c>
      <c r="P29" s="28">
        <v>259451</v>
      </c>
      <c r="Q29" s="22">
        <v>264187</v>
      </c>
      <c r="R29" s="28">
        <v>274103</v>
      </c>
      <c r="S29" s="28">
        <v>268075</v>
      </c>
      <c r="T29" s="28">
        <v>291939</v>
      </c>
      <c r="U29" s="22">
        <v>293308</v>
      </c>
      <c r="V29" s="28">
        <v>293494</v>
      </c>
      <c r="W29" s="28">
        <v>293070</v>
      </c>
      <c r="X29" s="28">
        <v>292685</v>
      </c>
      <c r="Y29" s="22">
        <v>303065</v>
      </c>
    </row>
    <row r="30" spans="1:25" ht="13.5">
      <c r="A30" s="3" t="s">
        <v>94</v>
      </c>
      <c r="B30" s="28">
        <v>9778</v>
      </c>
      <c r="C30" s="28">
        <v>10231</v>
      </c>
      <c r="D30" s="28">
        <v>9587</v>
      </c>
      <c r="E30" s="22">
        <v>8837</v>
      </c>
      <c r="F30" s="28">
        <v>45677</v>
      </c>
      <c r="G30" s="28">
        <v>46307</v>
      </c>
      <c r="H30" s="28">
        <v>46870</v>
      </c>
      <c r="I30" s="22">
        <v>40826</v>
      </c>
      <c r="J30" s="28">
        <v>98354</v>
      </c>
      <c r="K30" s="28">
        <v>65203</v>
      </c>
      <c r="L30" s="28">
        <v>64263</v>
      </c>
      <c r="M30" s="22">
        <v>57593</v>
      </c>
      <c r="N30" s="28">
        <v>14362</v>
      </c>
      <c r="O30" s="28">
        <v>15785</v>
      </c>
      <c r="P30" s="28">
        <v>15789</v>
      </c>
      <c r="Q30" s="22">
        <v>9785</v>
      </c>
      <c r="R30" s="28">
        <v>20923</v>
      </c>
      <c r="S30" s="28">
        <v>20084</v>
      </c>
      <c r="T30" s="28">
        <v>26338</v>
      </c>
      <c r="U30" s="22">
        <v>70484</v>
      </c>
      <c r="V30" s="28">
        <v>73603</v>
      </c>
      <c r="W30" s="28">
        <v>73345</v>
      </c>
      <c r="X30" s="28">
        <v>72739</v>
      </c>
      <c r="Y30" s="22">
        <v>64668</v>
      </c>
    </row>
    <row r="31" spans="1:25" ht="13.5">
      <c r="A31" s="3" t="s">
        <v>96</v>
      </c>
      <c r="B31" s="28">
        <v>-6399</v>
      </c>
      <c r="C31" s="28">
        <v>-6577</v>
      </c>
      <c r="D31" s="28">
        <v>-5443</v>
      </c>
      <c r="E31" s="22">
        <v>-4271</v>
      </c>
      <c r="F31" s="28">
        <v>-5776</v>
      </c>
      <c r="G31" s="28">
        <v>-5869</v>
      </c>
      <c r="H31" s="28">
        <v>-5908</v>
      </c>
      <c r="I31" s="22">
        <v>-6740</v>
      </c>
      <c r="J31" s="28">
        <v>-7084</v>
      </c>
      <c r="K31" s="28">
        <v>-7874</v>
      </c>
      <c r="L31" s="28">
        <v>-7598</v>
      </c>
      <c r="M31" s="22">
        <v>-7381</v>
      </c>
      <c r="N31" s="28">
        <v>-7116</v>
      </c>
      <c r="O31" s="28">
        <v>-8150</v>
      </c>
      <c r="P31" s="28">
        <v>-8598</v>
      </c>
      <c r="Q31" s="22">
        <v>-9317</v>
      </c>
      <c r="R31" s="28">
        <v>-12840</v>
      </c>
      <c r="S31" s="28">
        <v>-12076</v>
      </c>
      <c r="T31" s="28">
        <v>-16151</v>
      </c>
      <c r="U31" s="22">
        <v>-15382</v>
      </c>
      <c r="V31" s="28">
        <v>-13005</v>
      </c>
      <c r="W31" s="28">
        <v>-13059</v>
      </c>
      <c r="X31" s="28">
        <v>-12666</v>
      </c>
      <c r="Y31" s="22">
        <v>-13583</v>
      </c>
    </row>
    <row r="32" spans="1:25" ht="13.5">
      <c r="A32" s="3" t="s">
        <v>123</v>
      </c>
      <c r="B32" s="28">
        <v>522004</v>
      </c>
      <c r="C32" s="28">
        <v>519662</v>
      </c>
      <c r="D32" s="28">
        <v>508768</v>
      </c>
      <c r="E32" s="22">
        <v>480810</v>
      </c>
      <c r="F32" s="28">
        <v>467425</v>
      </c>
      <c r="G32" s="28">
        <v>456988</v>
      </c>
      <c r="H32" s="28">
        <v>442882</v>
      </c>
      <c r="I32" s="22">
        <v>436660</v>
      </c>
      <c r="J32" s="28">
        <v>473151</v>
      </c>
      <c r="K32" s="28">
        <v>437304</v>
      </c>
      <c r="L32" s="28">
        <v>422860</v>
      </c>
      <c r="M32" s="22">
        <v>458940</v>
      </c>
      <c r="N32" s="28">
        <v>400035</v>
      </c>
      <c r="O32" s="28">
        <v>348679</v>
      </c>
      <c r="P32" s="28">
        <v>349521</v>
      </c>
      <c r="Q32" s="22">
        <v>357595</v>
      </c>
      <c r="R32" s="28">
        <v>372022</v>
      </c>
      <c r="S32" s="28">
        <v>396391</v>
      </c>
      <c r="T32" s="28">
        <v>412213</v>
      </c>
      <c r="U32" s="22">
        <v>447018</v>
      </c>
      <c r="V32" s="28">
        <v>477331</v>
      </c>
      <c r="W32" s="28">
        <v>478227</v>
      </c>
      <c r="X32" s="28">
        <v>510833</v>
      </c>
      <c r="Y32" s="22">
        <v>532616</v>
      </c>
    </row>
    <row r="33" spans="1:25" ht="13.5">
      <c r="A33" s="2" t="s">
        <v>124</v>
      </c>
      <c r="B33" s="28">
        <v>1311327</v>
      </c>
      <c r="C33" s="28">
        <v>1351503</v>
      </c>
      <c r="D33" s="28">
        <v>1343275</v>
      </c>
      <c r="E33" s="22">
        <v>1307770</v>
      </c>
      <c r="F33" s="28">
        <v>1271907</v>
      </c>
      <c r="G33" s="28">
        <v>1258940</v>
      </c>
      <c r="H33" s="28">
        <v>1258071</v>
      </c>
      <c r="I33" s="22">
        <v>1261399</v>
      </c>
      <c r="J33" s="28">
        <v>1312421</v>
      </c>
      <c r="K33" s="28">
        <v>1268613</v>
      </c>
      <c r="L33" s="28">
        <v>1254192</v>
      </c>
      <c r="M33" s="22">
        <v>1270355</v>
      </c>
      <c r="N33" s="28">
        <v>1162802</v>
      </c>
      <c r="O33" s="28">
        <v>1086750</v>
      </c>
      <c r="P33" s="28">
        <v>1092419</v>
      </c>
      <c r="Q33" s="22">
        <v>1084707</v>
      </c>
      <c r="R33" s="28">
        <v>1097804</v>
      </c>
      <c r="S33" s="28">
        <v>1127690</v>
      </c>
      <c r="T33" s="28">
        <v>1143263</v>
      </c>
      <c r="U33" s="22">
        <v>1178862</v>
      </c>
      <c r="V33" s="28">
        <v>1323739</v>
      </c>
      <c r="W33" s="28">
        <v>1320672</v>
      </c>
      <c r="X33" s="28">
        <v>1375614</v>
      </c>
      <c r="Y33" s="22">
        <v>1407049</v>
      </c>
    </row>
    <row r="34" spans="1:25" ht="14.25" thickBot="1">
      <c r="A34" s="5" t="s">
        <v>9</v>
      </c>
      <c r="B34" s="29">
        <v>5075184</v>
      </c>
      <c r="C34" s="29">
        <v>4924076</v>
      </c>
      <c r="D34" s="29">
        <v>4883578</v>
      </c>
      <c r="E34" s="23">
        <v>4398261</v>
      </c>
      <c r="F34" s="29">
        <v>4315403</v>
      </c>
      <c r="G34" s="29">
        <v>4207600</v>
      </c>
      <c r="H34" s="29">
        <v>4263430</v>
      </c>
      <c r="I34" s="23">
        <v>4206832</v>
      </c>
      <c r="J34" s="29">
        <v>4010897</v>
      </c>
      <c r="K34" s="29">
        <v>3742633</v>
      </c>
      <c r="L34" s="29">
        <v>3637881</v>
      </c>
      <c r="M34" s="23">
        <v>3544781</v>
      </c>
      <c r="N34" s="29">
        <v>3391617</v>
      </c>
      <c r="O34" s="29">
        <v>3304732</v>
      </c>
      <c r="P34" s="29">
        <v>3302028</v>
      </c>
      <c r="Q34" s="23">
        <v>3124375</v>
      </c>
      <c r="R34" s="29">
        <v>3059593</v>
      </c>
      <c r="S34" s="29">
        <v>2620693</v>
      </c>
      <c r="T34" s="29">
        <v>2780781</v>
      </c>
      <c r="U34" s="23">
        <v>3202501</v>
      </c>
      <c r="V34" s="29">
        <v>3891674</v>
      </c>
      <c r="W34" s="29">
        <v>3736459</v>
      </c>
      <c r="X34" s="29">
        <v>3749141</v>
      </c>
      <c r="Y34" s="23">
        <v>3989894</v>
      </c>
    </row>
    <row r="35" spans="1:25" ht="14.25" thickTop="1">
      <c r="A35" s="2" t="s">
        <v>10</v>
      </c>
      <c r="B35" s="28">
        <v>453006</v>
      </c>
      <c r="C35" s="28">
        <v>157571</v>
      </c>
      <c r="D35" s="28">
        <v>149486</v>
      </c>
      <c r="E35" s="22">
        <v>211160</v>
      </c>
      <c r="F35" s="28">
        <v>415881</v>
      </c>
      <c r="G35" s="28">
        <v>151516</v>
      </c>
      <c r="H35" s="28">
        <v>152517</v>
      </c>
      <c r="I35" s="22">
        <v>242443</v>
      </c>
      <c r="J35" s="28">
        <v>340672</v>
      </c>
      <c r="K35" s="28">
        <v>117890</v>
      </c>
      <c r="L35" s="28">
        <v>134871</v>
      </c>
      <c r="M35" s="22">
        <v>179242</v>
      </c>
      <c r="N35" s="28">
        <v>166512</v>
      </c>
      <c r="O35" s="28">
        <v>132092</v>
      </c>
      <c r="P35" s="28">
        <v>132772</v>
      </c>
      <c r="Q35" s="22">
        <v>176655</v>
      </c>
      <c r="R35" s="28">
        <v>194398</v>
      </c>
      <c r="S35" s="28">
        <v>151427</v>
      </c>
      <c r="T35" s="28">
        <v>142465</v>
      </c>
      <c r="U35" s="22">
        <v>280077</v>
      </c>
      <c r="V35" s="28">
        <v>434565</v>
      </c>
      <c r="W35" s="28">
        <v>423002</v>
      </c>
      <c r="X35" s="28">
        <v>453111</v>
      </c>
      <c r="Y35" s="22">
        <v>598092</v>
      </c>
    </row>
    <row r="36" spans="1:25" ht="13.5">
      <c r="A36" s="2" t="s">
        <v>127</v>
      </c>
      <c r="B36" s="28">
        <v>295000</v>
      </c>
      <c r="C36" s="28">
        <v>250500</v>
      </c>
      <c r="D36" s="28">
        <v>315000</v>
      </c>
      <c r="E36" s="22">
        <v>247980</v>
      </c>
      <c r="F36" s="28">
        <v>310000</v>
      </c>
      <c r="G36" s="28">
        <v>247980</v>
      </c>
      <c r="H36" s="28">
        <v>310000</v>
      </c>
      <c r="I36" s="22">
        <v>289700</v>
      </c>
      <c r="J36" s="28">
        <v>340400</v>
      </c>
      <c r="K36" s="28">
        <v>290000</v>
      </c>
      <c r="L36" s="28">
        <v>341000</v>
      </c>
      <c r="M36" s="22">
        <v>283600</v>
      </c>
      <c r="N36" s="28">
        <v>328000</v>
      </c>
      <c r="O36" s="28">
        <v>366000</v>
      </c>
      <c r="P36" s="28">
        <v>440000</v>
      </c>
      <c r="Q36" s="22">
        <v>412000</v>
      </c>
      <c r="R36" s="28">
        <v>430000</v>
      </c>
      <c r="S36" s="28">
        <v>116000</v>
      </c>
      <c r="T36" s="28">
        <v>144000</v>
      </c>
      <c r="U36" s="22">
        <v>141400</v>
      </c>
      <c r="V36" s="28">
        <v>188335</v>
      </c>
      <c r="W36" s="28">
        <v>161334</v>
      </c>
      <c r="X36" s="28">
        <v>187500</v>
      </c>
      <c r="Y36" s="22">
        <v>115095</v>
      </c>
    </row>
    <row r="37" spans="1:25" ht="13.5">
      <c r="A37" s="2" t="s">
        <v>129</v>
      </c>
      <c r="B37" s="28">
        <v>19992</v>
      </c>
      <c r="C37" s="28">
        <v>20992</v>
      </c>
      <c r="D37" s="28">
        <v>41030</v>
      </c>
      <c r="E37" s="22">
        <v>61028</v>
      </c>
      <c r="F37" s="28">
        <v>81026</v>
      </c>
      <c r="G37" s="28">
        <v>100024</v>
      </c>
      <c r="H37" s="28">
        <v>99984</v>
      </c>
      <c r="I37" s="22">
        <v>99984</v>
      </c>
      <c r="J37" s="28">
        <v>99984</v>
      </c>
      <c r="K37" s="28">
        <v>99984</v>
      </c>
      <c r="L37" s="28">
        <v>99984</v>
      </c>
      <c r="M37" s="22">
        <v>99984</v>
      </c>
      <c r="N37" s="28">
        <v>99984</v>
      </c>
      <c r="O37" s="28">
        <v>79992</v>
      </c>
      <c r="P37" s="28">
        <v>79992</v>
      </c>
      <c r="Q37" s="22">
        <v>79992</v>
      </c>
      <c r="R37" s="28">
        <v>79992</v>
      </c>
      <c r="S37" s="28">
        <v>79992</v>
      </c>
      <c r="T37" s="28">
        <v>79992</v>
      </c>
      <c r="U37" s="22">
        <v>79992</v>
      </c>
      <c r="V37" s="28">
        <v>79992</v>
      </c>
      <c r="W37" s="28">
        <v>48000</v>
      </c>
      <c r="X37" s="28"/>
      <c r="Y37" s="22"/>
    </row>
    <row r="38" spans="1:25" ht="13.5">
      <c r="A38" s="2" t="s">
        <v>131</v>
      </c>
      <c r="B38" s="28">
        <v>376474</v>
      </c>
      <c r="C38" s="28">
        <v>335004</v>
      </c>
      <c r="D38" s="28">
        <v>400954</v>
      </c>
      <c r="E38" s="22">
        <v>399934</v>
      </c>
      <c r="F38" s="28">
        <v>314909</v>
      </c>
      <c r="G38" s="28">
        <v>308319</v>
      </c>
      <c r="H38" s="28">
        <v>328191</v>
      </c>
      <c r="I38" s="22">
        <v>348712</v>
      </c>
      <c r="J38" s="28">
        <v>325632</v>
      </c>
      <c r="K38" s="28">
        <v>277184</v>
      </c>
      <c r="L38" s="28">
        <v>248677</v>
      </c>
      <c r="M38" s="22">
        <v>323453</v>
      </c>
      <c r="N38" s="28">
        <v>286294</v>
      </c>
      <c r="O38" s="28">
        <v>234398</v>
      </c>
      <c r="P38" s="28">
        <v>223363</v>
      </c>
      <c r="Q38" s="22">
        <v>259367</v>
      </c>
      <c r="R38" s="28">
        <v>280210</v>
      </c>
      <c r="S38" s="28">
        <v>233185</v>
      </c>
      <c r="T38" s="28">
        <v>235249</v>
      </c>
      <c r="U38" s="22">
        <v>259613</v>
      </c>
      <c r="V38" s="28">
        <v>316819</v>
      </c>
      <c r="W38" s="28">
        <v>287497</v>
      </c>
      <c r="X38" s="28">
        <v>304424</v>
      </c>
      <c r="Y38" s="22">
        <v>368194</v>
      </c>
    </row>
    <row r="39" spans="1:25" ht="13.5">
      <c r="A39" s="2" t="s">
        <v>132</v>
      </c>
      <c r="B39" s="28">
        <v>250841</v>
      </c>
      <c r="C39" s="28">
        <v>223863</v>
      </c>
      <c r="D39" s="28">
        <v>238000</v>
      </c>
      <c r="E39" s="22">
        <v>221188</v>
      </c>
      <c r="F39" s="28">
        <v>224727</v>
      </c>
      <c r="G39" s="28">
        <v>200884</v>
      </c>
      <c r="H39" s="28">
        <v>227891</v>
      </c>
      <c r="I39" s="22">
        <v>200197</v>
      </c>
      <c r="J39" s="28">
        <v>200507</v>
      </c>
      <c r="K39" s="28">
        <v>181411</v>
      </c>
      <c r="L39" s="28">
        <v>201231</v>
      </c>
      <c r="M39" s="22">
        <v>181198</v>
      </c>
      <c r="N39" s="28"/>
      <c r="O39" s="28"/>
      <c r="P39" s="28"/>
      <c r="Q39" s="22">
        <v>110961</v>
      </c>
      <c r="R39" s="28"/>
      <c r="S39" s="28"/>
      <c r="T39" s="28"/>
      <c r="U39" s="22">
        <v>118081</v>
      </c>
      <c r="V39" s="28"/>
      <c r="W39" s="28"/>
      <c r="X39" s="28"/>
      <c r="Y39" s="22">
        <v>124709</v>
      </c>
    </row>
    <row r="40" spans="1:25" ht="13.5">
      <c r="A40" s="2" t="s">
        <v>133</v>
      </c>
      <c r="B40" s="28">
        <v>207139</v>
      </c>
      <c r="C40" s="28">
        <v>340411</v>
      </c>
      <c r="D40" s="28">
        <v>269775</v>
      </c>
      <c r="E40" s="22">
        <v>174893</v>
      </c>
      <c r="F40" s="28">
        <v>107999</v>
      </c>
      <c r="G40" s="28">
        <v>230050</v>
      </c>
      <c r="H40" s="28">
        <v>203139</v>
      </c>
      <c r="I40" s="22">
        <v>243590</v>
      </c>
      <c r="J40" s="28">
        <v>154099</v>
      </c>
      <c r="K40" s="28">
        <v>138871</v>
      </c>
      <c r="L40" s="28">
        <v>60148</v>
      </c>
      <c r="M40" s="22">
        <v>10727</v>
      </c>
      <c r="N40" s="28">
        <v>8598</v>
      </c>
      <c r="O40" s="28">
        <v>8282</v>
      </c>
      <c r="P40" s="28">
        <v>5304</v>
      </c>
      <c r="Q40" s="22">
        <v>9914</v>
      </c>
      <c r="R40" s="28">
        <v>6728</v>
      </c>
      <c r="S40" s="28">
        <v>6124</v>
      </c>
      <c r="T40" s="28">
        <v>3422</v>
      </c>
      <c r="U40" s="22">
        <v>21803</v>
      </c>
      <c r="V40" s="28">
        <v>14843</v>
      </c>
      <c r="W40" s="28">
        <v>30559</v>
      </c>
      <c r="X40" s="28">
        <v>18132</v>
      </c>
      <c r="Y40" s="22">
        <v>42227</v>
      </c>
    </row>
    <row r="41" spans="1:25" ht="13.5">
      <c r="A41" s="2" t="s">
        <v>138</v>
      </c>
      <c r="B41" s="28">
        <v>118265</v>
      </c>
      <c r="C41" s="28">
        <v>191383</v>
      </c>
      <c r="D41" s="28">
        <v>59884</v>
      </c>
      <c r="E41" s="22">
        <v>246430</v>
      </c>
      <c r="F41" s="28">
        <v>102559</v>
      </c>
      <c r="G41" s="28">
        <v>163924</v>
      </c>
      <c r="H41" s="28">
        <v>69747</v>
      </c>
      <c r="I41" s="22">
        <v>244989</v>
      </c>
      <c r="J41" s="28">
        <v>78908</v>
      </c>
      <c r="K41" s="28">
        <v>146096</v>
      </c>
      <c r="L41" s="28">
        <v>52915</v>
      </c>
      <c r="M41" s="22">
        <v>164158</v>
      </c>
      <c r="N41" s="28">
        <v>65213</v>
      </c>
      <c r="O41" s="28">
        <v>101958</v>
      </c>
      <c r="P41" s="28">
        <v>33360</v>
      </c>
      <c r="Q41" s="22">
        <v>58730</v>
      </c>
      <c r="R41" s="28">
        <v>17854</v>
      </c>
      <c r="S41" s="28">
        <v>35945</v>
      </c>
      <c r="T41" s="28">
        <v>58066</v>
      </c>
      <c r="U41" s="22">
        <v>80177</v>
      </c>
      <c r="V41" s="28">
        <v>77158</v>
      </c>
      <c r="W41" s="28">
        <v>118202</v>
      </c>
      <c r="X41" s="28">
        <v>107447</v>
      </c>
      <c r="Y41" s="22">
        <v>136134</v>
      </c>
    </row>
    <row r="42" spans="1:25" ht="13.5">
      <c r="A42" s="2" t="s">
        <v>139</v>
      </c>
      <c r="B42" s="28"/>
      <c r="C42" s="28"/>
      <c r="D42" s="28"/>
      <c r="E42" s="22"/>
      <c r="F42" s="28"/>
      <c r="G42" s="28"/>
      <c r="H42" s="28"/>
      <c r="I42" s="22">
        <v>41200</v>
      </c>
      <c r="J42" s="28"/>
      <c r="K42" s="28"/>
      <c r="L42" s="28"/>
      <c r="M42" s="22">
        <v>17200</v>
      </c>
      <c r="N42" s="28"/>
      <c r="O42" s="28"/>
      <c r="P42" s="28"/>
      <c r="Q42" s="22"/>
      <c r="R42" s="28"/>
      <c r="S42" s="28"/>
      <c r="T42" s="28"/>
      <c r="U42" s="22"/>
      <c r="V42" s="28"/>
      <c r="W42" s="28"/>
      <c r="X42" s="28"/>
      <c r="Y42" s="22"/>
    </row>
    <row r="43" spans="1:25" ht="13.5">
      <c r="A43" s="2" t="s">
        <v>140</v>
      </c>
      <c r="B43" s="28">
        <v>8200</v>
      </c>
      <c r="C43" s="28">
        <v>16100</v>
      </c>
      <c r="D43" s="28">
        <v>15100</v>
      </c>
      <c r="E43" s="22">
        <v>14900</v>
      </c>
      <c r="F43" s="28">
        <v>9800</v>
      </c>
      <c r="G43" s="28">
        <v>18400</v>
      </c>
      <c r="H43" s="28">
        <v>17600</v>
      </c>
      <c r="I43" s="22">
        <v>16600</v>
      </c>
      <c r="J43" s="28">
        <v>9200</v>
      </c>
      <c r="K43" s="28">
        <v>22100</v>
      </c>
      <c r="L43" s="28">
        <v>18400</v>
      </c>
      <c r="M43" s="22">
        <v>16400</v>
      </c>
      <c r="N43" s="28">
        <v>7700</v>
      </c>
      <c r="O43" s="28">
        <v>22600</v>
      </c>
      <c r="P43" s="28">
        <v>33600</v>
      </c>
      <c r="Q43" s="22">
        <v>20300</v>
      </c>
      <c r="R43" s="28"/>
      <c r="S43" s="28"/>
      <c r="T43" s="28"/>
      <c r="U43" s="22"/>
      <c r="V43" s="28"/>
      <c r="W43" s="28"/>
      <c r="X43" s="28"/>
      <c r="Y43" s="22"/>
    </row>
    <row r="44" spans="1:25" ht="13.5">
      <c r="A44" s="2" t="s">
        <v>142</v>
      </c>
      <c r="B44" s="28"/>
      <c r="C44" s="28"/>
      <c r="D44" s="28"/>
      <c r="E44" s="22"/>
      <c r="F44" s="28"/>
      <c r="G44" s="28"/>
      <c r="H44" s="28"/>
      <c r="I44" s="22"/>
      <c r="J44" s="28"/>
      <c r="K44" s="28"/>
      <c r="L44" s="28"/>
      <c r="M44" s="22"/>
      <c r="N44" s="28"/>
      <c r="O44" s="28"/>
      <c r="P44" s="28"/>
      <c r="Q44" s="22">
        <v>1700</v>
      </c>
      <c r="R44" s="28"/>
      <c r="S44" s="28"/>
      <c r="T44" s="28"/>
      <c r="U44" s="22">
        <v>21394</v>
      </c>
      <c r="V44" s="28"/>
      <c r="W44" s="28"/>
      <c r="X44" s="28"/>
      <c r="Y44" s="22"/>
    </row>
    <row r="45" spans="1:25" ht="13.5">
      <c r="A45" s="2" t="s">
        <v>11</v>
      </c>
      <c r="B45" s="28"/>
      <c r="C45" s="28"/>
      <c r="D45" s="28"/>
      <c r="E45" s="22"/>
      <c r="F45" s="28"/>
      <c r="G45" s="28"/>
      <c r="H45" s="28"/>
      <c r="I45" s="22">
        <v>8341</v>
      </c>
      <c r="J45" s="28"/>
      <c r="K45" s="28"/>
      <c r="L45" s="28"/>
      <c r="M45" s="22"/>
      <c r="N45" s="28"/>
      <c r="O45" s="28"/>
      <c r="P45" s="28"/>
      <c r="Q45" s="22"/>
      <c r="R45" s="28"/>
      <c r="S45" s="28"/>
      <c r="T45" s="28"/>
      <c r="U45" s="22"/>
      <c r="V45" s="28"/>
      <c r="W45" s="28"/>
      <c r="X45" s="28"/>
      <c r="Y45" s="22"/>
    </row>
    <row r="46" spans="1:25" ht="13.5">
      <c r="A46" s="2" t="s">
        <v>144</v>
      </c>
      <c r="B46" s="28"/>
      <c r="C46" s="28"/>
      <c r="D46" s="28"/>
      <c r="E46" s="22"/>
      <c r="F46" s="28"/>
      <c r="G46" s="28"/>
      <c r="H46" s="28"/>
      <c r="I46" s="22"/>
      <c r="J46" s="28"/>
      <c r="K46" s="28"/>
      <c r="L46" s="28"/>
      <c r="M46" s="22">
        <v>21600</v>
      </c>
      <c r="N46" s="28">
        <v>13356</v>
      </c>
      <c r="O46" s="28">
        <v>1510</v>
      </c>
      <c r="P46" s="28"/>
      <c r="Q46" s="22"/>
      <c r="R46" s="28"/>
      <c r="S46" s="28"/>
      <c r="T46" s="28"/>
      <c r="U46" s="22"/>
      <c r="V46" s="28"/>
      <c r="W46" s="28"/>
      <c r="X46" s="28"/>
      <c r="Y46" s="22"/>
    </row>
    <row r="47" spans="1:25" ht="13.5">
      <c r="A47" s="2" t="s">
        <v>94</v>
      </c>
      <c r="B47" s="28">
        <v>139299</v>
      </c>
      <c r="C47" s="28">
        <v>149768</v>
      </c>
      <c r="D47" s="28">
        <v>173738</v>
      </c>
      <c r="E47" s="22">
        <v>136524</v>
      </c>
      <c r="F47" s="28">
        <v>116279</v>
      </c>
      <c r="G47" s="28">
        <v>114372</v>
      </c>
      <c r="H47" s="28">
        <v>157070</v>
      </c>
      <c r="I47" s="22">
        <v>37576</v>
      </c>
      <c r="J47" s="28">
        <v>100581</v>
      </c>
      <c r="K47" s="28">
        <v>102613</v>
      </c>
      <c r="L47" s="28">
        <v>121397</v>
      </c>
      <c r="M47" s="22">
        <v>34484</v>
      </c>
      <c r="N47" s="28">
        <v>247792</v>
      </c>
      <c r="O47" s="28">
        <v>246232</v>
      </c>
      <c r="P47" s="28">
        <v>245603</v>
      </c>
      <c r="Q47" s="22">
        <v>37203</v>
      </c>
      <c r="R47" s="28">
        <v>171601</v>
      </c>
      <c r="S47" s="28">
        <v>171161</v>
      </c>
      <c r="T47" s="28">
        <v>217468</v>
      </c>
      <c r="U47" s="22">
        <v>55115</v>
      </c>
      <c r="V47" s="28">
        <v>246471</v>
      </c>
      <c r="W47" s="28">
        <v>249085</v>
      </c>
      <c r="X47" s="28">
        <v>330104</v>
      </c>
      <c r="Y47" s="22">
        <v>58764</v>
      </c>
    </row>
    <row r="48" spans="1:25" ht="13.5">
      <c r="A48" s="2" t="s">
        <v>146</v>
      </c>
      <c r="B48" s="28">
        <v>1868218</v>
      </c>
      <c r="C48" s="28">
        <v>1685594</v>
      </c>
      <c r="D48" s="28">
        <v>1662968</v>
      </c>
      <c r="E48" s="22">
        <v>1714039</v>
      </c>
      <c r="F48" s="28">
        <v>1683182</v>
      </c>
      <c r="G48" s="28">
        <v>1535472</v>
      </c>
      <c r="H48" s="28">
        <v>1566141</v>
      </c>
      <c r="I48" s="22">
        <v>1844280</v>
      </c>
      <c r="J48" s="28">
        <v>1649985</v>
      </c>
      <c r="K48" s="28">
        <v>1376150</v>
      </c>
      <c r="L48" s="28">
        <v>1278623</v>
      </c>
      <c r="M48" s="22">
        <v>1375228</v>
      </c>
      <c r="N48" s="28">
        <v>1223451</v>
      </c>
      <c r="O48" s="28">
        <v>1193065</v>
      </c>
      <c r="P48" s="28">
        <v>1193997</v>
      </c>
      <c r="Q48" s="22">
        <v>1189528</v>
      </c>
      <c r="R48" s="28">
        <v>1180785</v>
      </c>
      <c r="S48" s="28">
        <v>793835</v>
      </c>
      <c r="T48" s="28">
        <v>880664</v>
      </c>
      <c r="U48" s="22">
        <v>1070652</v>
      </c>
      <c r="V48" s="28">
        <v>1358186</v>
      </c>
      <c r="W48" s="28">
        <v>1317682</v>
      </c>
      <c r="X48" s="28">
        <v>1400720</v>
      </c>
      <c r="Y48" s="22">
        <v>1487864</v>
      </c>
    </row>
    <row r="49" spans="1:25" ht="13.5">
      <c r="A49" s="2" t="s">
        <v>147</v>
      </c>
      <c r="B49" s="28">
        <v>16700</v>
      </c>
      <c r="C49" s="28">
        <v>21698</v>
      </c>
      <c r="D49" s="28">
        <v>26696</v>
      </c>
      <c r="E49" s="22">
        <v>31694</v>
      </c>
      <c r="F49" s="28">
        <v>36692</v>
      </c>
      <c r="G49" s="28">
        <v>42690</v>
      </c>
      <c r="H49" s="28">
        <v>67726</v>
      </c>
      <c r="I49" s="22">
        <v>92722</v>
      </c>
      <c r="J49" s="28">
        <v>117718</v>
      </c>
      <c r="K49" s="28">
        <v>142714</v>
      </c>
      <c r="L49" s="28">
        <v>167710</v>
      </c>
      <c r="M49" s="22">
        <v>192706</v>
      </c>
      <c r="N49" s="28">
        <v>217702</v>
      </c>
      <c r="O49" s="28">
        <v>161024</v>
      </c>
      <c r="P49" s="28">
        <v>181022</v>
      </c>
      <c r="Q49" s="22">
        <v>201020</v>
      </c>
      <c r="R49" s="28">
        <v>221018</v>
      </c>
      <c r="S49" s="28">
        <v>242682</v>
      </c>
      <c r="T49" s="28">
        <v>262680</v>
      </c>
      <c r="U49" s="22">
        <v>282678</v>
      </c>
      <c r="V49" s="28">
        <v>302676</v>
      </c>
      <c r="W49" s="28">
        <v>192000</v>
      </c>
      <c r="X49" s="28"/>
      <c r="Y49" s="22"/>
    </row>
    <row r="50" spans="1:25" ht="13.5">
      <c r="A50" s="2" t="s">
        <v>135</v>
      </c>
      <c r="B50" s="28">
        <v>13578</v>
      </c>
      <c r="C50" s="28">
        <v>10541</v>
      </c>
      <c r="D50" s="28">
        <v>4574</v>
      </c>
      <c r="E50" s="22">
        <v>7627</v>
      </c>
      <c r="F50" s="28">
        <v>9790</v>
      </c>
      <c r="G50" s="28">
        <v>7422</v>
      </c>
      <c r="H50" s="28">
        <v>8862</v>
      </c>
      <c r="I50" s="22">
        <v>11013</v>
      </c>
      <c r="J50" s="28">
        <v>6856</v>
      </c>
      <c r="K50" s="28">
        <v>7032</v>
      </c>
      <c r="L50" s="28">
        <v>7070</v>
      </c>
      <c r="M50" s="22">
        <v>8951</v>
      </c>
      <c r="N50" s="28"/>
      <c r="O50" s="28"/>
      <c r="P50" s="28">
        <v>2887</v>
      </c>
      <c r="Q50" s="22"/>
      <c r="R50" s="28"/>
      <c r="S50" s="28"/>
      <c r="T50" s="28"/>
      <c r="U50" s="22"/>
      <c r="V50" s="28"/>
      <c r="W50" s="28"/>
      <c r="X50" s="28"/>
      <c r="Y50" s="22"/>
    </row>
    <row r="51" spans="1:25" ht="13.5">
      <c r="A51" s="2" t="s">
        <v>130</v>
      </c>
      <c r="B51" s="28"/>
      <c r="C51" s="28"/>
      <c r="D51" s="28"/>
      <c r="E51" s="22"/>
      <c r="F51" s="28"/>
      <c r="G51" s="28"/>
      <c r="H51" s="28"/>
      <c r="I51" s="22">
        <v>19225</v>
      </c>
      <c r="J51" s="28"/>
      <c r="K51" s="28"/>
      <c r="L51" s="28"/>
      <c r="M51" s="22"/>
      <c r="N51" s="28"/>
      <c r="O51" s="28"/>
      <c r="P51" s="28"/>
      <c r="Q51" s="22"/>
      <c r="R51" s="28"/>
      <c r="S51" s="28"/>
      <c r="T51" s="28"/>
      <c r="U51" s="22"/>
      <c r="V51" s="28"/>
      <c r="W51" s="28"/>
      <c r="X51" s="28"/>
      <c r="Y51" s="22"/>
    </row>
    <row r="52" spans="1:25" ht="13.5">
      <c r="A52" s="2" t="s">
        <v>144</v>
      </c>
      <c r="B52" s="28">
        <v>27468</v>
      </c>
      <c r="C52" s="28">
        <v>27329</v>
      </c>
      <c r="D52" s="28">
        <v>27190</v>
      </c>
      <c r="E52" s="22">
        <v>24807</v>
      </c>
      <c r="F52" s="28">
        <v>21842</v>
      </c>
      <c r="G52" s="28">
        <v>21726</v>
      </c>
      <c r="H52" s="28">
        <v>21611</v>
      </c>
      <c r="I52" s="22">
        <v>21495</v>
      </c>
      <c r="J52" s="28">
        <v>21261</v>
      </c>
      <c r="K52" s="28">
        <v>21146</v>
      </c>
      <c r="L52" s="28">
        <v>19235</v>
      </c>
      <c r="M52" s="22">
        <v>19133</v>
      </c>
      <c r="N52" s="28">
        <v>10704</v>
      </c>
      <c r="O52" s="28">
        <v>22244</v>
      </c>
      <c r="P52" s="28">
        <v>22823</v>
      </c>
      <c r="Q52" s="22"/>
      <c r="R52" s="28"/>
      <c r="S52" s="28"/>
      <c r="T52" s="28"/>
      <c r="U52" s="22"/>
      <c r="V52" s="28"/>
      <c r="W52" s="28"/>
      <c r="X52" s="28"/>
      <c r="Y52" s="22"/>
    </row>
    <row r="53" spans="1:25" ht="13.5">
      <c r="A53" s="2" t="s">
        <v>94</v>
      </c>
      <c r="B53" s="28">
        <v>22277</v>
      </c>
      <c r="C53" s="28">
        <v>25785</v>
      </c>
      <c r="D53" s="28">
        <v>29181</v>
      </c>
      <c r="E53" s="22">
        <v>32503</v>
      </c>
      <c r="F53" s="28">
        <v>18556</v>
      </c>
      <c r="G53" s="28">
        <v>15711</v>
      </c>
      <c r="H53" s="28">
        <v>17849</v>
      </c>
      <c r="I53" s="22">
        <v>747</v>
      </c>
      <c r="J53" s="28">
        <v>21635</v>
      </c>
      <c r="K53" s="28">
        <v>23671</v>
      </c>
      <c r="L53" s="28">
        <v>26772</v>
      </c>
      <c r="M53" s="22">
        <v>1906</v>
      </c>
      <c r="N53" s="28">
        <v>10055</v>
      </c>
      <c r="O53" s="28">
        <v>10644</v>
      </c>
      <c r="P53" s="28">
        <v>11633</v>
      </c>
      <c r="Q53" s="22">
        <v>12591</v>
      </c>
      <c r="R53" s="28">
        <v>20552</v>
      </c>
      <c r="S53" s="28">
        <v>22455</v>
      </c>
      <c r="T53" s="28">
        <v>23938</v>
      </c>
      <c r="U53" s="22">
        <v>36209</v>
      </c>
      <c r="V53" s="28">
        <v>28180</v>
      </c>
      <c r="W53" s="28">
        <v>28354</v>
      </c>
      <c r="X53" s="28">
        <v>32185</v>
      </c>
      <c r="Y53" s="22">
        <v>45203</v>
      </c>
    </row>
    <row r="54" spans="1:25" ht="13.5">
      <c r="A54" s="2" t="s">
        <v>151</v>
      </c>
      <c r="B54" s="28">
        <v>80023</v>
      </c>
      <c r="C54" s="28">
        <v>85354</v>
      </c>
      <c r="D54" s="28">
        <v>87641</v>
      </c>
      <c r="E54" s="22">
        <v>96632</v>
      </c>
      <c r="F54" s="28">
        <v>86881</v>
      </c>
      <c r="G54" s="28">
        <v>87550</v>
      </c>
      <c r="H54" s="28">
        <v>116049</v>
      </c>
      <c r="I54" s="22">
        <v>145205</v>
      </c>
      <c r="J54" s="28">
        <v>167472</v>
      </c>
      <c r="K54" s="28">
        <v>194564</v>
      </c>
      <c r="L54" s="28">
        <v>220788</v>
      </c>
      <c r="M54" s="22">
        <v>222697</v>
      </c>
      <c r="N54" s="28">
        <v>238462</v>
      </c>
      <c r="O54" s="28">
        <v>193912</v>
      </c>
      <c r="P54" s="28">
        <v>218366</v>
      </c>
      <c r="Q54" s="22">
        <v>213611</v>
      </c>
      <c r="R54" s="28">
        <v>241570</v>
      </c>
      <c r="S54" s="28">
        <v>265137</v>
      </c>
      <c r="T54" s="28">
        <v>286618</v>
      </c>
      <c r="U54" s="22">
        <v>318887</v>
      </c>
      <c r="V54" s="28">
        <v>330856</v>
      </c>
      <c r="W54" s="28">
        <v>220354</v>
      </c>
      <c r="X54" s="28">
        <v>32185</v>
      </c>
      <c r="Y54" s="22">
        <v>45203</v>
      </c>
    </row>
    <row r="55" spans="1:25" ht="14.25" thickBot="1">
      <c r="A55" s="5" t="s">
        <v>12</v>
      </c>
      <c r="B55" s="29">
        <v>1948242</v>
      </c>
      <c r="C55" s="29">
        <v>1770948</v>
      </c>
      <c r="D55" s="29">
        <v>1750610</v>
      </c>
      <c r="E55" s="23">
        <v>1810671</v>
      </c>
      <c r="F55" s="29">
        <v>1770064</v>
      </c>
      <c r="G55" s="29">
        <v>1623023</v>
      </c>
      <c r="H55" s="29">
        <v>1682190</v>
      </c>
      <c r="I55" s="23">
        <v>1989485</v>
      </c>
      <c r="J55" s="29">
        <v>1817458</v>
      </c>
      <c r="K55" s="29">
        <v>1570715</v>
      </c>
      <c r="L55" s="29">
        <v>1499412</v>
      </c>
      <c r="M55" s="23">
        <v>1597925</v>
      </c>
      <c r="N55" s="29">
        <v>1461914</v>
      </c>
      <c r="O55" s="29">
        <v>1386978</v>
      </c>
      <c r="P55" s="29">
        <v>1412363</v>
      </c>
      <c r="Q55" s="23">
        <v>1403139</v>
      </c>
      <c r="R55" s="29">
        <v>1422356</v>
      </c>
      <c r="S55" s="29">
        <v>1058972</v>
      </c>
      <c r="T55" s="29">
        <v>1167283</v>
      </c>
      <c r="U55" s="23">
        <v>1389539</v>
      </c>
      <c r="V55" s="29">
        <v>1689042</v>
      </c>
      <c r="W55" s="29">
        <v>1538036</v>
      </c>
      <c r="X55" s="29">
        <v>1432906</v>
      </c>
      <c r="Y55" s="23">
        <v>1533068</v>
      </c>
    </row>
    <row r="56" spans="1:25" ht="14.25" thickTop="1">
      <c r="A56" s="2" t="s">
        <v>153</v>
      </c>
      <c r="B56" s="28">
        <v>351317</v>
      </c>
      <c r="C56" s="28">
        <v>351317</v>
      </c>
      <c r="D56" s="28">
        <v>351317</v>
      </c>
      <c r="E56" s="22">
        <v>351317</v>
      </c>
      <c r="F56" s="28">
        <v>351317</v>
      </c>
      <c r="G56" s="28">
        <v>351317</v>
      </c>
      <c r="H56" s="28">
        <v>351317</v>
      </c>
      <c r="I56" s="22">
        <v>351317</v>
      </c>
      <c r="J56" s="28">
        <v>351317</v>
      </c>
      <c r="K56" s="28">
        <v>351317</v>
      </c>
      <c r="L56" s="28">
        <v>351317</v>
      </c>
      <c r="M56" s="22">
        <v>351317</v>
      </c>
      <c r="N56" s="28">
        <v>351317</v>
      </c>
      <c r="O56" s="28">
        <v>351317</v>
      </c>
      <c r="P56" s="28">
        <v>351317</v>
      </c>
      <c r="Q56" s="22">
        <v>351317</v>
      </c>
      <c r="R56" s="28">
        <v>351317</v>
      </c>
      <c r="S56" s="28">
        <v>351317</v>
      </c>
      <c r="T56" s="28">
        <v>351317</v>
      </c>
      <c r="U56" s="22">
        <v>351317</v>
      </c>
      <c r="V56" s="28">
        <v>351317</v>
      </c>
      <c r="W56" s="28">
        <v>351317</v>
      </c>
      <c r="X56" s="28">
        <v>351317</v>
      </c>
      <c r="Y56" s="22">
        <v>351317</v>
      </c>
    </row>
    <row r="57" spans="1:25" ht="13.5">
      <c r="A57" s="2" t="s">
        <v>13</v>
      </c>
      <c r="B57" s="28">
        <v>310717</v>
      </c>
      <c r="C57" s="28">
        <v>310717</v>
      </c>
      <c r="D57" s="28">
        <v>310717</v>
      </c>
      <c r="E57" s="22">
        <v>289666</v>
      </c>
      <c r="F57" s="28">
        <v>289666</v>
      </c>
      <c r="G57" s="28">
        <v>289666</v>
      </c>
      <c r="H57" s="28">
        <v>289666</v>
      </c>
      <c r="I57" s="22">
        <v>271628</v>
      </c>
      <c r="J57" s="28">
        <v>271628</v>
      </c>
      <c r="K57" s="28">
        <v>271628</v>
      </c>
      <c r="L57" s="28">
        <v>271628</v>
      </c>
      <c r="M57" s="22">
        <v>271628</v>
      </c>
      <c r="N57" s="28">
        <v>271628</v>
      </c>
      <c r="O57" s="28">
        <v>271628</v>
      </c>
      <c r="P57" s="28">
        <v>271628</v>
      </c>
      <c r="Q57" s="22">
        <v>271628</v>
      </c>
      <c r="R57" s="28">
        <v>271628</v>
      </c>
      <c r="S57" s="28">
        <v>271628</v>
      </c>
      <c r="T57" s="28">
        <v>271628</v>
      </c>
      <c r="U57" s="22">
        <v>271628</v>
      </c>
      <c r="V57" s="28">
        <v>271628</v>
      </c>
      <c r="W57" s="28">
        <v>271628</v>
      </c>
      <c r="X57" s="28">
        <v>271628</v>
      </c>
      <c r="Y57" s="22">
        <v>271628</v>
      </c>
    </row>
    <row r="58" spans="1:25" ht="13.5">
      <c r="A58" s="2" t="s">
        <v>160</v>
      </c>
      <c r="B58" s="28">
        <v>2448129</v>
      </c>
      <c r="C58" s="28">
        <v>2476916</v>
      </c>
      <c r="D58" s="28">
        <v>2470312</v>
      </c>
      <c r="E58" s="22">
        <v>1959363</v>
      </c>
      <c r="F58" s="28">
        <v>1935106</v>
      </c>
      <c r="G58" s="28">
        <v>1977527</v>
      </c>
      <c r="H58" s="28">
        <v>1969182</v>
      </c>
      <c r="I58" s="22">
        <v>1635332</v>
      </c>
      <c r="J58" s="28">
        <v>1620542</v>
      </c>
      <c r="K58" s="28">
        <v>1596635</v>
      </c>
      <c r="L58" s="28">
        <v>1560771</v>
      </c>
      <c r="M58" s="22">
        <v>1371083</v>
      </c>
      <c r="N58" s="28">
        <v>1353702</v>
      </c>
      <c r="O58" s="28">
        <v>1339812</v>
      </c>
      <c r="P58" s="28">
        <v>1308284</v>
      </c>
      <c r="Q58" s="22">
        <v>1140757</v>
      </c>
      <c r="R58" s="28">
        <v>1043553</v>
      </c>
      <c r="S58" s="28">
        <v>965717</v>
      </c>
      <c r="T58" s="28">
        <v>1014650</v>
      </c>
      <c r="U58" s="22">
        <v>1221704</v>
      </c>
      <c r="V58" s="28">
        <v>1590759</v>
      </c>
      <c r="W58" s="28">
        <v>1569305</v>
      </c>
      <c r="X58" s="28">
        <v>1693338</v>
      </c>
      <c r="Y58" s="22">
        <v>1824264</v>
      </c>
    </row>
    <row r="59" spans="1:25" ht="13.5">
      <c r="A59" s="2" t="s">
        <v>161</v>
      </c>
      <c r="B59" s="28">
        <v>-18975</v>
      </c>
      <c r="C59" s="28">
        <v>-18975</v>
      </c>
      <c r="D59" s="28">
        <v>-18975</v>
      </c>
      <c r="E59" s="22">
        <v>-23436</v>
      </c>
      <c r="F59" s="28">
        <v>-23436</v>
      </c>
      <c r="G59" s="28">
        <v>-23436</v>
      </c>
      <c r="H59" s="28">
        <v>-23436</v>
      </c>
      <c r="I59" s="22">
        <v>-33604</v>
      </c>
      <c r="J59" s="28">
        <v>-33604</v>
      </c>
      <c r="K59" s="28">
        <v>-33604</v>
      </c>
      <c r="L59" s="28">
        <v>-33604</v>
      </c>
      <c r="M59" s="22">
        <v>-33604</v>
      </c>
      <c r="N59" s="28">
        <v>-33604</v>
      </c>
      <c r="O59" s="28">
        <v>-33469</v>
      </c>
      <c r="P59" s="28">
        <v>-33469</v>
      </c>
      <c r="Q59" s="22">
        <v>-33469</v>
      </c>
      <c r="R59" s="28">
        <v>-21198</v>
      </c>
      <c r="S59" s="28">
        <v>-21198</v>
      </c>
      <c r="T59" s="28">
        <v>-21198</v>
      </c>
      <c r="U59" s="22">
        <v>-21198</v>
      </c>
      <c r="V59" s="28">
        <v>-14821</v>
      </c>
      <c r="W59" s="28">
        <v>-1276</v>
      </c>
      <c r="X59" s="28"/>
      <c r="Y59" s="22"/>
    </row>
    <row r="60" spans="1:25" ht="13.5">
      <c r="A60" s="2" t="s">
        <v>14</v>
      </c>
      <c r="B60" s="28">
        <v>3091188</v>
      </c>
      <c r="C60" s="28">
        <v>3119975</v>
      </c>
      <c r="D60" s="28">
        <v>3113370</v>
      </c>
      <c r="E60" s="22">
        <v>2576910</v>
      </c>
      <c r="F60" s="28">
        <v>2552653</v>
      </c>
      <c r="G60" s="28">
        <v>2595073</v>
      </c>
      <c r="H60" s="28">
        <v>2586729</v>
      </c>
      <c r="I60" s="22">
        <v>2224674</v>
      </c>
      <c r="J60" s="28">
        <v>2209883</v>
      </c>
      <c r="K60" s="28">
        <v>2185976</v>
      </c>
      <c r="L60" s="28">
        <v>2150112</v>
      </c>
      <c r="M60" s="22">
        <v>1960425</v>
      </c>
      <c r="N60" s="28">
        <v>1943043</v>
      </c>
      <c r="O60" s="28">
        <v>1929288</v>
      </c>
      <c r="P60" s="28">
        <v>1897761</v>
      </c>
      <c r="Q60" s="22">
        <v>1730234</v>
      </c>
      <c r="R60" s="28">
        <v>1645300</v>
      </c>
      <c r="S60" s="28">
        <v>1567464</v>
      </c>
      <c r="T60" s="28">
        <v>1616397</v>
      </c>
      <c r="U60" s="22">
        <v>1823451</v>
      </c>
      <c r="V60" s="28">
        <v>2198883</v>
      </c>
      <c r="W60" s="28">
        <v>2190974</v>
      </c>
      <c r="X60" s="28">
        <v>2316283</v>
      </c>
      <c r="Y60" s="22">
        <v>2447209</v>
      </c>
    </row>
    <row r="61" spans="1:25" ht="13.5">
      <c r="A61" s="2" t="s">
        <v>163</v>
      </c>
      <c r="B61" s="28">
        <v>30036</v>
      </c>
      <c r="C61" s="28">
        <v>27048</v>
      </c>
      <c r="D61" s="28">
        <v>18961</v>
      </c>
      <c r="E61" s="22">
        <v>17054</v>
      </c>
      <c r="F61" s="28">
        <v>8209</v>
      </c>
      <c r="G61" s="28">
        <v>3598</v>
      </c>
      <c r="H61" s="28">
        <v>6181</v>
      </c>
      <c r="I61" s="22">
        <v>8860</v>
      </c>
      <c r="J61" s="28">
        <v>1444</v>
      </c>
      <c r="K61" s="28">
        <v>211</v>
      </c>
      <c r="L61" s="28">
        <v>1163</v>
      </c>
      <c r="M61" s="22">
        <v>1332</v>
      </c>
      <c r="N61" s="28">
        <v>221</v>
      </c>
      <c r="O61" s="28">
        <v>-1393</v>
      </c>
      <c r="P61" s="28">
        <v>-900</v>
      </c>
      <c r="Q61" s="22">
        <v>-2232</v>
      </c>
      <c r="R61" s="28">
        <v>149</v>
      </c>
      <c r="S61" s="28">
        <v>-2662</v>
      </c>
      <c r="T61" s="28">
        <v>-1728</v>
      </c>
      <c r="U61" s="22">
        <v>-2292</v>
      </c>
      <c r="V61" s="28">
        <v>-651</v>
      </c>
      <c r="W61" s="28">
        <v>787</v>
      </c>
      <c r="X61" s="28">
        <v>847</v>
      </c>
      <c r="Y61" s="22">
        <v>36</v>
      </c>
    </row>
    <row r="62" spans="1:25" ht="13.5">
      <c r="A62" s="2" t="s">
        <v>15</v>
      </c>
      <c r="B62" s="28">
        <v>-5662</v>
      </c>
      <c r="C62" s="28">
        <v>-5075</v>
      </c>
      <c r="D62" s="28">
        <v>-9656</v>
      </c>
      <c r="E62" s="22">
        <v>-16339</v>
      </c>
      <c r="F62" s="28">
        <v>-24582</v>
      </c>
      <c r="G62" s="28">
        <v>-23284</v>
      </c>
      <c r="H62" s="28">
        <v>-20610</v>
      </c>
      <c r="I62" s="22">
        <v>-24724</v>
      </c>
      <c r="J62" s="28">
        <v>-26099</v>
      </c>
      <c r="K62" s="28">
        <v>-23010</v>
      </c>
      <c r="L62" s="28">
        <v>-21357</v>
      </c>
      <c r="M62" s="22">
        <v>-23046</v>
      </c>
      <c r="N62" s="28">
        <v>-21231</v>
      </c>
      <c r="O62" s="28">
        <v>-17838</v>
      </c>
      <c r="P62" s="28">
        <v>-15028</v>
      </c>
      <c r="Q62" s="22">
        <v>-15474</v>
      </c>
      <c r="R62" s="28">
        <v>-16909</v>
      </c>
      <c r="S62" s="28">
        <v>-12415</v>
      </c>
      <c r="T62" s="28">
        <v>-10905</v>
      </c>
      <c r="U62" s="22">
        <v>-17039</v>
      </c>
      <c r="V62" s="28">
        <v>-5427</v>
      </c>
      <c r="W62" s="28">
        <v>-3675</v>
      </c>
      <c r="X62" s="28">
        <v>-10087</v>
      </c>
      <c r="Y62" s="22">
        <v>-280</v>
      </c>
    </row>
    <row r="63" spans="1:25" ht="13.5">
      <c r="A63" s="2" t="s">
        <v>164</v>
      </c>
      <c r="B63" s="28">
        <v>24374</v>
      </c>
      <c r="C63" s="28">
        <v>21972</v>
      </c>
      <c r="D63" s="28">
        <v>9305</v>
      </c>
      <c r="E63" s="22">
        <v>714</v>
      </c>
      <c r="F63" s="28">
        <v>-16372</v>
      </c>
      <c r="G63" s="28">
        <v>-19685</v>
      </c>
      <c r="H63" s="28">
        <v>-14429</v>
      </c>
      <c r="I63" s="22">
        <v>-15863</v>
      </c>
      <c r="J63" s="28">
        <v>-24655</v>
      </c>
      <c r="K63" s="28">
        <v>-22799</v>
      </c>
      <c r="L63" s="28">
        <v>-20193</v>
      </c>
      <c r="M63" s="22">
        <v>-21714</v>
      </c>
      <c r="N63" s="28">
        <v>-21009</v>
      </c>
      <c r="O63" s="28">
        <v>-19232</v>
      </c>
      <c r="P63" s="28">
        <v>-15929</v>
      </c>
      <c r="Q63" s="22">
        <v>-17707</v>
      </c>
      <c r="R63" s="28">
        <v>-16760</v>
      </c>
      <c r="S63" s="28">
        <v>-15078</v>
      </c>
      <c r="T63" s="28">
        <v>-12634</v>
      </c>
      <c r="U63" s="22">
        <v>-19331</v>
      </c>
      <c r="V63" s="28">
        <v>-6079</v>
      </c>
      <c r="W63" s="28">
        <v>-2887</v>
      </c>
      <c r="X63" s="28">
        <v>-9239</v>
      </c>
      <c r="Y63" s="22">
        <v>-244</v>
      </c>
    </row>
    <row r="64" spans="1:25" ht="13.5">
      <c r="A64" s="6" t="s">
        <v>16</v>
      </c>
      <c r="B64" s="28">
        <v>11379</v>
      </c>
      <c r="C64" s="28">
        <v>11180</v>
      </c>
      <c r="D64" s="28">
        <v>10292</v>
      </c>
      <c r="E64" s="22">
        <v>9965</v>
      </c>
      <c r="F64" s="28">
        <v>9059</v>
      </c>
      <c r="G64" s="28">
        <v>9188</v>
      </c>
      <c r="H64" s="28">
        <v>8940</v>
      </c>
      <c r="I64" s="22">
        <v>8536</v>
      </c>
      <c r="J64" s="28">
        <v>8210</v>
      </c>
      <c r="K64" s="28">
        <v>8740</v>
      </c>
      <c r="L64" s="28">
        <v>8550</v>
      </c>
      <c r="M64" s="22">
        <v>8145</v>
      </c>
      <c r="N64" s="28">
        <v>7670</v>
      </c>
      <c r="O64" s="28">
        <v>7697</v>
      </c>
      <c r="P64" s="28">
        <v>7832</v>
      </c>
      <c r="Q64" s="22">
        <v>8708</v>
      </c>
      <c r="R64" s="28">
        <v>8696</v>
      </c>
      <c r="S64" s="28">
        <v>9334</v>
      </c>
      <c r="T64" s="28">
        <v>9735</v>
      </c>
      <c r="U64" s="22">
        <v>8842</v>
      </c>
      <c r="V64" s="28">
        <v>9827</v>
      </c>
      <c r="W64" s="28">
        <v>10335</v>
      </c>
      <c r="X64" s="28">
        <v>9190</v>
      </c>
      <c r="Y64" s="22">
        <v>9860</v>
      </c>
    </row>
    <row r="65" spans="1:25" ht="13.5">
      <c r="A65" s="6" t="s">
        <v>166</v>
      </c>
      <c r="B65" s="28">
        <v>3126941</v>
      </c>
      <c r="C65" s="28">
        <v>3153128</v>
      </c>
      <c r="D65" s="28">
        <v>3132968</v>
      </c>
      <c r="E65" s="22">
        <v>2587590</v>
      </c>
      <c r="F65" s="28">
        <v>2545339</v>
      </c>
      <c r="G65" s="28">
        <v>2584576</v>
      </c>
      <c r="H65" s="28">
        <v>2581240</v>
      </c>
      <c r="I65" s="22">
        <v>2217346</v>
      </c>
      <c r="J65" s="28">
        <v>2193439</v>
      </c>
      <c r="K65" s="28">
        <v>2171917</v>
      </c>
      <c r="L65" s="28">
        <v>2138469</v>
      </c>
      <c r="M65" s="22">
        <v>1946856</v>
      </c>
      <c r="N65" s="28">
        <v>1929703</v>
      </c>
      <c r="O65" s="28">
        <v>1917753</v>
      </c>
      <c r="P65" s="28">
        <v>1889664</v>
      </c>
      <c r="Q65" s="22">
        <v>1721235</v>
      </c>
      <c r="R65" s="28">
        <v>1637236</v>
      </c>
      <c r="S65" s="28">
        <v>1561720</v>
      </c>
      <c r="T65" s="28">
        <v>1613498</v>
      </c>
      <c r="U65" s="22">
        <v>1812961</v>
      </c>
      <c r="V65" s="28">
        <v>2202631</v>
      </c>
      <c r="W65" s="28">
        <v>2198422</v>
      </c>
      <c r="X65" s="28">
        <v>2316235</v>
      </c>
      <c r="Y65" s="22">
        <v>2456825</v>
      </c>
    </row>
    <row r="66" spans="1:25" ht="14.25" thickBot="1">
      <c r="A66" s="7" t="s">
        <v>168</v>
      </c>
      <c r="B66" s="28">
        <v>5075184</v>
      </c>
      <c r="C66" s="28">
        <v>4924076</v>
      </c>
      <c r="D66" s="28">
        <v>4883578</v>
      </c>
      <c r="E66" s="22">
        <v>4398261</v>
      </c>
      <c r="F66" s="28">
        <v>4315403</v>
      </c>
      <c r="G66" s="28">
        <v>4207600</v>
      </c>
      <c r="H66" s="28">
        <v>4263430</v>
      </c>
      <c r="I66" s="22">
        <v>4206832</v>
      </c>
      <c r="J66" s="28">
        <v>4010897</v>
      </c>
      <c r="K66" s="28">
        <v>3742633</v>
      </c>
      <c r="L66" s="28">
        <v>3637881</v>
      </c>
      <c r="M66" s="22">
        <v>3544781</v>
      </c>
      <c r="N66" s="28">
        <v>3391617</v>
      </c>
      <c r="O66" s="28">
        <v>3304732</v>
      </c>
      <c r="P66" s="28">
        <v>3302028</v>
      </c>
      <c r="Q66" s="22">
        <v>3124375</v>
      </c>
      <c r="R66" s="28">
        <v>3059593</v>
      </c>
      <c r="S66" s="28">
        <v>2620693</v>
      </c>
      <c r="T66" s="28">
        <v>2780781</v>
      </c>
      <c r="U66" s="22">
        <v>3202501</v>
      </c>
      <c r="V66" s="28">
        <v>3891674</v>
      </c>
      <c r="W66" s="28">
        <v>3736459</v>
      </c>
      <c r="X66" s="28">
        <v>3749141</v>
      </c>
      <c r="Y66" s="22">
        <v>3989894</v>
      </c>
    </row>
    <row r="67" spans="1:25" ht="14.25" thickTop="1">
      <c r="A67" s="8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9" ht="13.5">
      <c r="A69" s="20" t="s">
        <v>173</v>
      </c>
    </row>
    <row r="70" ht="13.5">
      <c r="A70" s="20" t="s">
        <v>174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7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169</v>
      </c>
      <c r="B2" s="14">
        <v>4318</v>
      </c>
      <c r="C2" s="14"/>
      <c r="D2" s="14"/>
      <c r="E2" s="14"/>
      <c r="F2" s="14"/>
      <c r="G2" s="14"/>
    </row>
    <row r="3" spans="1:7" ht="14.25" thickBot="1">
      <c r="A3" s="11" t="s">
        <v>170</v>
      </c>
      <c r="B3" s="1" t="s">
        <v>171</v>
      </c>
      <c r="C3" s="1"/>
      <c r="D3" s="1"/>
      <c r="E3" s="1"/>
      <c r="F3" s="1"/>
      <c r="G3" s="1"/>
    </row>
    <row r="4" spans="1:7" ht="14.25" thickTop="1">
      <c r="A4" s="10" t="s">
        <v>64</v>
      </c>
      <c r="B4" s="15" t="str">
        <f>HYPERLINK("http://www.kabupro.jp/mark/20130621/S000DNPG.htm","有価証券報告書")</f>
        <v>有価証券報告書</v>
      </c>
      <c r="C4" s="15" t="str">
        <f>HYPERLINK("http://www.kabupro.jp/mark/20130621/S000DNPG.htm","有価証券報告書")</f>
        <v>有価証券報告書</v>
      </c>
      <c r="D4" s="15" t="str">
        <f>HYPERLINK("http://www.kabupro.jp/mark/20120622/S000B3ZI.htm","有価証券報告書")</f>
        <v>有価証券報告書</v>
      </c>
      <c r="E4" s="15" t="str">
        <f>HYPERLINK("http://www.kabupro.jp/mark/20110624/S0008LO1.htm","有価証券報告書")</f>
        <v>有価証券報告書</v>
      </c>
      <c r="F4" s="15" t="str">
        <f>HYPERLINK("http://www.kabupro.jp/mark/20100622/S0005YRN.htm","有価証券報告書")</f>
        <v>有価証券報告書</v>
      </c>
      <c r="G4" s="15" t="str">
        <f>HYPERLINK("http://www.kabupro.jp/mark/20090619/S0003AZR.htm","有価証券報告書")</f>
        <v>有価証券報告書</v>
      </c>
    </row>
    <row r="5" spans="1:7" ht="14.25" thickBot="1">
      <c r="A5" s="11" t="s">
        <v>65</v>
      </c>
      <c r="B5" s="1" t="s">
        <v>71</v>
      </c>
      <c r="C5" s="1" t="s">
        <v>71</v>
      </c>
      <c r="D5" s="1" t="s">
        <v>75</v>
      </c>
      <c r="E5" s="1" t="s">
        <v>77</v>
      </c>
      <c r="F5" s="1" t="s">
        <v>79</v>
      </c>
      <c r="G5" s="1" t="s">
        <v>81</v>
      </c>
    </row>
    <row r="6" spans="1:7" ht="15" thickBot="1" thickTop="1">
      <c r="A6" s="10" t="s">
        <v>66</v>
      </c>
      <c r="B6" s="18" t="s">
        <v>245</v>
      </c>
      <c r="C6" s="19"/>
      <c r="D6" s="19"/>
      <c r="E6" s="19"/>
      <c r="F6" s="19"/>
      <c r="G6" s="19"/>
    </row>
    <row r="7" spans="1:7" ht="14.25" thickTop="1">
      <c r="A7" s="12" t="s">
        <v>67</v>
      </c>
      <c r="B7" s="16" t="s">
        <v>72</v>
      </c>
      <c r="C7" s="16" t="s">
        <v>72</v>
      </c>
      <c r="D7" s="16" t="s">
        <v>72</v>
      </c>
      <c r="E7" s="16" t="s">
        <v>72</v>
      </c>
      <c r="F7" s="16" t="s">
        <v>72</v>
      </c>
      <c r="G7" s="16" t="s">
        <v>72</v>
      </c>
    </row>
    <row r="8" spans="1:7" ht="13.5">
      <c r="A8" s="13" t="s">
        <v>68</v>
      </c>
      <c r="B8" s="17" t="s">
        <v>175</v>
      </c>
      <c r="C8" s="17" t="s">
        <v>176</v>
      </c>
      <c r="D8" s="17" t="s">
        <v>177</v>
      </c>
      <c r="E8" s="17" t="s">
        <v>178</v>
      </c>
      <c r="F8" s="17" t="s">
        <v>179</v>
      </c>
      <c r="G8" s="17" t="s">
        <v>180</v>
      </c>
    </row>
    <row r="9" spans="1:7" ht="13.5">
      <c r="A9" s="13" t="s">
        <v>69</v>
      </c>
      <c r="B9" s="17" t="s">
        <v>73</v>
      </c>
      <c r="C9" s="17" t="s">
        <v>74</v>
      </c>
      <c r="D9" s="17" t="s">
        <v>76</v>
      </c>
      <c r="E9" s="17" t="s">
        <v>78</v>
      </c>
      <c r="F9" s="17" t="s">
        <v>80</v>
      </c>
      <c r="G9" s="17" t="s">
        <v>82</v>
      </c>
    </row>
    <row r="10" spans="1:7" ht="14.25" thickBot="1">
      <c r="A10" s="13" t="s">
        <v>70</v>
      </c>
      <c r="B10" s="17" t="s">
        <v>84</v>
      </c>
      <c r="C10" s="17" t="s">
        <v>84</v>
      </c>
      <c r="D10" s="17" t="s">
        <v>84</v>
      </c>
      <c r="E10" s="17" t="s">
        <v>84</v>
      </c>
      <c r="F10" s="17" t="s">
        <v>84</v>
      </c>
      <c r="G10" s="17" t="s">
        <v>84</v>
      </c>
    </row>
    <row r="11" spans="1:7" ht="14.25" thickTop="1">
      <c r="A11" s="26" t="s">
        <v>181</v>
      </c>
      <c r="B11" s="21">
        <v>5277417</v>
      </c>
      <c r="C11" s="21">
        <v>4511366</v>
      </c>
      <c r="D11" s="21">
        <v>3272147</v>
      </c>
      <c r="E11" s="21">
        <v>2224727</v>
      </c>
      <c r="F11" s="21">
        <v>3780513</v>
      </c>
      <c r="G11" s="21">
        <v>5429309</v>
      </c>
    </row>
    <row r="12" spans="1:7" ht="13.5">
      <c r="A12" s="7" t="s">
        <v>182</v>
      </c>
      <c r="B12" s="22">
        <v>2005712</v>
      </c>
      <c r="C12" s="22">
        <v>1564345</v>
      </c>
      <c r="D12" s="22">
        <v>1059882</v>
      </c>
      <c r="E12" s="22">
        <v>769689</v>
      </c>
      <c r="F12" s="22">
        <v>1817917</v>
      </c>
      <c r="G12" s="22">
        <v>2882492</v>
      </c>
    </row>
    <row r="13" spans="1:7" ht="13.5">
      <c r="A13" s="7" t="s">
        <v>183</v>
      </c>
      <c r="B13" s="22">
        <v>3271704</v>
      </c>
      <c r="C13" s="22">
        <v>2947020</v>
      </c>
      <c r="D13" s="22">
        <v>2212265</v>
      </c>
      <c r="E13" s="22">
        <v>1455038</v>
      </c>
      <c r="F13" s="22">
        <v>1962595</v>
      </c>
      <c r="G13" s="22">
        <v>2546817</v>
      </c>
    </row>
    <row r="14" spans="1:7" ht="13.5">
      <c r="A14" s="6" t="s">
        <v>184</v>
      </c>
      <c r="B14" s="22">
        <v>107487</v>
      </c>
      <c r="C14" s="22">
        <v>73050</v>
      </c>
      <c r="D14" s="22">
        <v>67020</v>
      </c>
      <c r="E14" s="22">
        <v>68120</v>
      </c>
      <c r="F14" s="22">
        <v>102390</v>
      </c>
      <c r="G14" s="22">
        <v>133050</v>
      </c>
    </row>
    <row r="15" spans="1:7" ht="13.5">
      <c r="A15" s="6" t="s">
        <v>185</v>
      </c>
      <c r="B15" s="22">
        <v>1301998</v>
      </c>
      <c r="C15" s="22">
        <v>1118725</v>
      </c>
      <c r="D15" s="22">
        <v>945024</v>
      </c>
      <c r="E15" s="22">
        <v>849962</v>
      </c>
      <c r="F15" s="22">
        <v>1049549</v>
      </c>
      <c r="G15" s="22">
        <v>1031630</v>
      </c>
    </row>
    <row r="16" spans="1:7" ht="13.5">
      <c r="A16" s="6" t="s">
        <v>186</v>
      </c>
      <c r="B16" s="22">
        <v>60908</v>
      </c>
      <c r="C16" s="22">
        <v>58471</v>
      </c>
      <c r="D16" s="22">
        <v>40500</v>
      </c>
      <c r="E16" s="22">
        <v>13802</v>
      </c>
      <c r="F16" s="22">
        <v>59958</v>
      </c>
      <c r="G16" s="22">
        <v>76125</v>
      </c>
    </row>
    <row r="17" spans="1:7" ht="13.5">
      <c r="A17" s="6" t="s">
        <v>187</v>
      </c>
      <c r="B17" s="22">
        <v>157294</v>
      </c>
      <c r="C17" s="22">
        <v>152882</v>
      </c>
      <c r="D17" s="22">
        <v>89704</v>
      </c>
      <c r="E17" s="22">
        <v>24833</v>
      </c>
      <c r="F17" s="22">
        <v>41893</v>
      </c>
      <c r="G17" s="22">
        <v>65990</v>
      </c>
    </row>
    <row r="18" spans="1:7" ht="13.5">
      <c r="A18" s="6" t="s">
        <v>188</v>
      </c>
      <c r="B18" s="22"/>
      <c r="C18" s="22">
        <v>40000</v>
      </c>
      <c r="D18" s="22">
        <v>16000</v>
      </c>
      <c r="E18" s="22"/>
      <c r="F18" s="22"/>
      <c r="G18" s="22"/>
    </row>
    <row r="19" spans="1:7" ht="13.5">
      <c r="A19" s="6" t="s">
        <v>189</v>
      </c>
      <c r="B19" s="22"/>
      <c r="C19" s="22">
        <v>8000</v>
      </c>
      <c r="D19" s="22"/>
      <c r="E19" s="22"/>
      <c r="F19" s="22"/>
      <c r="G19" s="22"/>
    </row>
    <row r="20" spans="1:7" ht="13.5">
      <c r="A20" s="6" t="s">
        <v>190</v>
      </c>
      <c r="B20" s="22">
        <v>32439</v>
      </c>
      <c r="C20" s="22">
        <v>29616</v>
      </c>
      <c r="D20" s="22">
        <v>25095</v>
      </c>
      <c r="E20" s="22">
        <v>22214</v>
      </c>
      <c r="F20" s="22">
        <v>23597</v>
      </c>
      <c r="G20" s="22">
        <v>21537</v>
      </c>
    </row>
    <row r="21" spans="1:7" ht="13.5">
      <c r="A21" s="6" t="s">
        <v>191</v>
      </c>
      <c r="B21" s="22">
        <v>204400</v>
      </c>
      <c r="C21" s="22">
        <v>186025</v>
      </c>
      <c r="D21" s="22">
        <v>143208</v>
      </c>
      <c r="E21" s="22">
        <v>120602</v>
      </c>
      <c r="F21" s="22">
        <v>150323</v>
      </c>
      <c r="G21" s="22">
        <v>148933</v>
      </c>
    </row>
    <row r="22" spans="1:7" ht="13.5">
      <c r="A22" s="6" t="s">
        <v>192</v>
      </c>
      <c r="B22" s="22">
        <v>4038</v>
      </c>
      <c r="C22" s="22">
        <v>7321</v>
      </c>
      <c r="D22" s="22">
        <v>3185</v>
      </c>
      <c r="E22" s="22">
        <v>2221</v>
      </c>
      <c r="F22" s="22">
        <v>5890</v>
      </c>
      <c r="G22" s="22">
        <v>10886</v>
      </c>
    </row>
    <row r="23" spans="1:7" ht="13.5">
      <c r="A23" s="6" t="s">
        <v>193</v>
      </c>
      <c r="B23" s="22">
        <v>11889</v>
      </c>
      <c r="C23" s="22">
        <v>5620</v>
      </c>
      <c r="D23" s="22">
        <v>4489</v>
      </c>
      <c r="E23" s="22">
        <v>4715</v>
      </c>
      <c r="F23" s="22">
        <v>11679</v>
      </c>
      <c r="G23" s="22">
        <v>10063</v>
      </c>
    </row>
    <row r="24" spans="1:7" ht="13.5">
      <c r="A24" s="6" t="s">
        <v>194</v>
      </c>
      <c r="B24" s="22">
        <v>236973</v>
      </c>
      <c r="C24" s="22">
        <v>208467</v>
      </c>
      <c r="D24" s="22">
        <v>205834</v>
      </c>
      <c r="E24" s="22">
        <v>205703</v>
      </c>
      <c r="F24" s="22">
        <v>245642</v>
      </c>
      <c r="G24" s="22">
        <v>245652</v>
      </c>
    </row>
    <row r="25" spans="1:7" ht="13.5">
      <c r="A25" s="6" t="s">
        <v>195</v>
      </c>
      <c r="B25" s="22">
        <v>116731</v>
      </c>
      <c r="C25" s="22">
        <v>97826</v>
      </c>
      <c r="D25" s="22">
        <v>87188</v>
      </c>
      <c r="E25" s="22">
        <v>82024</v>
      </c>
      <c r="F25" s="22">
        <v>98467</v>
      </c>
      <c r="G25" s="22">
        <v>120401</v>
      </c>
    </row>
    <row r="26" spans="1:7" ht="13.5">
      <c r="A26" s="6" t="s">
        <v>196</v>
      </c>
      <c r="B26" s="22">
        <v>10970</v>
      </c>
      <c r="C26" s="22">
        <v>7845</v>
      </c>
      <c r="D26" s="22">
        <v>5553</v>
      </c>
      <c r="E26" s="22">
        <v>2192</v>
      </c>
      <c r="F26" s="22">
        <v>5191</v>
      </c>
      <c r="G26" s="22">
        <v>6101</v>
      </c>
    </row>
    <row r="27" spans="1:7" ht="13.5">
      <c r="A27" s="6" t="s">
        <v>197</v>
      </c>
      <c r="B27" s="22">
        <v>71549</v>
      </c>
      <c r="C27" s="22">
        <v>74403</v>
      </c>
      <c r="D27" s="22">
        <v>64388</v>
      </c>
      <c r="E27" s="22">
        <v>52586</v>
      </c>
      <c r="F27" s="22">
        <v>63536</v>
      </c>
      <c r="G27" s="22">
        <v>69950</v>
      </c>
    </row>
    <row r="28" spans="1:7" ht="13.5">
      <c r="A28" s="6" t="s">
        <v>198</v>
      </c>
      <c r="B28" s="22">
        <v>20666</v>
      </c>
      <c r="C28" s="22">
        <v>20204</v>
      </c>
      <c r="D28" s="22">
        <v>19071</v>
      </c>
      <c r="E28" s="22">
        <v>18743</v>
      </c>
      <c r="F28" s="22">
        <v>22493</v>
      </c>
      <c r="G28" s="22">
        <v>24772</v>
      </c>
    </row>
    <row r="29" spans="1:7" ht="13.5">
      <c r="A29" s="6" t="s">
        <v>199</v>
      </c>
      <c r="B29" s="22">
        <v>6538</v>
      </c>
      <c r="C29" s="22">
        <v>5939</v>
      </c>
      <c r="D29" s="22">
        <v>5692</v>
      </c>
      <c r="E29" s="22">
        <v>8155</v>
      </c>
      <c r="F29" s="22">
        <v>10226</v>
      </c>
      <c r="G29" s="22">
        <v>11560</v>
      </c>
    </row>
    <row r="30" spans="1:7" ht="13.5">
      <c r="A30" s="6" t="s">
        <v>200</v>
      </c>
      <c r="B30" s="22">
        <v>41789</v>
      </c>
      <c r="C30" s="22">
        <v>39532</v>
      </c>
      <c r="D30" s="22">
        <v>34886</v>
      </c>
      <c r="E30" s="22">
        <v>19780</v>
      </c>
      <c r="F30" s="22">
        <v>36239</v>
      </c>
      <c r="G30" s="22">
        <v>53948</v>
      </c>
    </row>
    <row r="31" spans="1:7" ht="13.5">
      <c r="A31" s="6" t="s">
        <v>201</v>
      </c>
      <c r="B31" s="22">
        <v>18501</v>
      </c>
      <c r="C31" s="22">
        <v>15723</v>
      </c>
      <c r="D31" s="22">
        <v>15205</v>
      </c>
      <c r="E31" s="22">
        <v>29660</v>
      </c>
      <c r="F31" s="22">
        <v>57451</v>
      </c>
      <c r="G31" s="22">
        <v>61357</v>
      </c>
    </row>
    <row r="32" spans="1:7" ht="13.5">
      <c r="A32" s="6" t="s">
        <v>202</v>
      </c>
      <c r="B32" s="22">
        <v>45611</v>
      </c>
      <c r="C32" s="22">
        <v>52282</v>
      </c>
      <c r="D32" s="22">
        <v>30441</v>
      </c>
      <c r="E32" s="22">
        <v>16569</v>
      </c>
      <c r="F32" s="22">
        <v>69846</v>
      </c>
      <c r="G32" s="22">
        <v>77154</v>
      </c>
    </row>
    <row r="33" spans="1:7" ht="13.5">
      <c r="A33" s="6" t="s">
        <v>203</v>
      </c>
      <c r="B33" s="22">
        <v>22451</v>
      </c>
      <c r="C33" s="22">
        <v>19420</v>
      </c>
      <c r="D33" s="22">
        <v>15018</v>
      </c>
      <c r="E33" s="22">
        <v>12520</v>
      </c>
      <c r="F33" s="22">
        <v>13627</v>
      </c>
      <c r="G33" s="22">
        <v>15289</v>
      </c>
    </row>
    <row r="34" spans="1:7" ht="13.5">
      <c r="A34" s="6" t="s">
        <v>204</v>
      </c>
      <c r="B34" s="22">
        <v>-199</v>
      </c>
      <c r="C34" s="22">
        <v>-165</v>
      </c>
      <c r="D34" s="22">
        <v>317</v>
      </c>
      <c r="E34" s="22">
        <v>426</v>
      </c>
      <c r="F34" s="22">
        <v>1247</v>
      </c>
      <c r="G34" s="22">
        <v>292</v>
      </c>
    </row>
    <row r="35" spans="1:7" ht="13.5">
      <c r="A35" s="6" t="s">
        <v>205</v>
      </c>
      <c r="B35" s="22"/>
      <c r="C35" s="22">
        <v>127</v>
      </c>
      <c r="D35" s="22">
        <v>1789</v>
      </c>
      <c r="E35" s="22"/>
      <c r="F35" s="22">
        <v>413</v>
      </c>
      <c r="G35" s="22">
        <v>2533</v>
      </c>
    </row>
    <row r="36" spans="1:7" ht="13.5">
      <c r="A36" s="6" t="s">
        <v>206</v>
      </c>
      <c r="B36" s="22">
        <v>32766</v>
      </c>
      <c r="C36" s="22">
        <v>32573</v>
      </c>
      <c r="D36" s="22">
        <v>33966</v>
      </c>
      <c r="E36" s="22">
        <v>32589</v>
      </c>
      <c r="F36" s="22">
        <v>43764</v>
      </c>
      <c r="G36" s="22">
        <v>41753</v>
      </c>
    </row>
    <row r="37" spans="1:7" ht="13.5">
      <c r="A37" s="6" t="s">
        <v>95</v>
      </c>
      <c r="B37" s="22">
        <v>218917</v>
      </c>
      <c r="C37" s="22">
        <v>221487</v>
      </c>
      <c r="D37" s="22">
        <v>166578</v>
      </c>
      <c r="E37" s="22">
        <v>71331</v>
      </c>
      <c r="F37" s="22">
        <v>100204</v>
      </c>
      <c r="G37" s="22">
        <v>169388</v>
      </c>
    </row>
    <row r="38" spans="1:7" ht="13.5">
      <c r="A38" s="6" t="s">
        <v>208</v>
      </c>
      <c r="B38" s="22">
        <v>2723721</v>
      </c>
      <c r="C38" s="22">
        <v>2475381</v>
      </c>
      <c r="D38" s="22">
        <v>2020162</v>
      </c>
      <c r="E38" s="22">
        <v>1658757</v>
      </c>
      <c r="F38" s="22">
        <v>2213634</v>
      </c>
      <c r="G38" s="22">
        <v>2398374</v>
      </c>
    </row>
    <row r="39" spans="1:7" ht="14.25" thickBot="1">
      <c r="A39" s="25" t="s">
        <v>209</v>
      </c>
      <c r="B39" s="23">
        <v>547983</v>
      </c>
      <c r="C39" s="23">
        <v>471639</v>
      </c>
      <c r="D39" s="23">
        <v>192102</v>
      </c>
      <c r="E39" s="23">
        <v>-203719</v>
      </c>
      <c r="F39" s="23">
        <v>-251038</v>
      </c>
      <c r="G39" s="23">
        <v>148443</v>
      </c>
    </row>
    <row r="40" spans="1:7" ht="14.25" thickTop="1">
      <c r="A40" s="6" t="s">
        <v>210</v>
      </c>
      <c r="B40" s="22">
        <v>801</v>
      </c>
      <c r="C40" s="22">
        <v>1216</v>
      </c>
      <c r="D40" s="22">
        <v>1677</v>
      </c>
      <c r="E40" s="22">
        <v>2050</v>
      </c>
      <c r="F40" s="22">
        <v>2108</v>
      </c>
      <c r="G40" s="22">
        <v>1960</v>
      </c>
    </row>
    <row r="41" spans="1:7" ht="13.5">
      <c r="A41" s="6" t="s">
        <v>211</v>
      </c>
      <c r="B41" s="22">
        <v>37</v>
      </c>
      <c r="C41" s="22">
        <v>44</v>
      </c>
      <c r="D41" s="22">
        <v>44</v>
      </c>
      <c r="E41" s="22">
        <v>73</v>
      </c>
      <c r="F41" s="22">
        <v>204</v>
      </c>
      <c r="G41" s="22">
        <v>326</v>
      </c>
    </row>
    <row r="42" spans="1:7" ht="13.5">
      <c r="A42" s="6" t="s">
        <v>212</v>
      </c>
      <c r="B42" s="22">
        <v>26514</v>
      </c>
      <c r="C42" s="22">
        <v>36317</v>
      </c>
      <c r="D42" s="22">
        <v>5085</v>
      </c>
      <c r="E42" s="22">
        <v>30851</v>
      </c>
      <c r="F42" s="22">
        <v>77711</v>
      </c>
      <c r="G42" s="22">
        <v>109491</v>
      </c>
    </row>
    <row r="43" spans="1:7" ht="13.5">
      <c r="A43" s="6" t="s">
        <v>213</v>
      </c>
      <c r="B43" s="22">
        <v>123000</v>
      </c>
      <c r="C43" s="22">
        <v>62400</v>
      </c>
      <c r="D43" s="22">
        <v>39360</v>
      </c>
      <c r="E43" s="22">
        <v>74000</v>
      </c>
      <c r="F43" s="22">
        <v>55200</v>
      </c>
      <c r="G43" s="22">
        <v>5280</v>
      </c>
    </row>
    <row r="44" spans="1:7" ht="13.5">
      <c r="A44" s="6" t="s">
        <v>214</v>
      </c>
      <c r="B44" s="22">
        <v>91669</v>
      </c>
      <c r="C44" s="22">
        <v>17452</v>
      </c>
      <c r="D44" s="22">
        <v>6400</v>
      </c>
      <c r="E44" s="22">
        <v>48250</v>
      </c>
      <c r="F44" s="22">
        <v>32100</v>
      </c>
      <c r="G44" s="22">
        <v>10130</v>
      </c>
    </row>
    <row r="45" spans="1:7" ht="13.5">
      <c r="A45" s="6" t="s">
        <v>215</v>
      </c>
      <c r="B45" s="22">
        <v>3868</v>
      </c>
      <c r="C45" s="22">
        <v>6354</v>
      </c>
      <c r="D45" s="22">
        <v>11248</v>
      </c>
      <c r="E45" s="22">
        <v>22434</v>
      </c>
      <c r="F45" s="22">
        <v>2370</v>
      </c>
      <c r="G45" s="22">
        <v>16424</v>
      </c>
    </row>
    <row r="46" spans="1:7" ht="13.5">
      <c r="A46" s="6" t="s">
        <v>216</v>
      </c>
      <c r="B46" s="22">
        <v>245891</v>
      </c>
      <c r="C46" s="22">
        <v>123784</v>
      </c>
      <c r="D46" s="22">
        <v>63815</v>
      </c>
      <c r="E46" s="22">
        <v>177660</v>
      </c>
      <c r="F46" s="22">
        <v>169696</v>
      </c>
      <c r="G46" s="22">
        <v>143614</v>
      </c>
    </row>
    <row r="47" spans="1:7" ht="13.5">
      <c r="A47" s="6" t="s">
        <v>217</v>
      </c>
      <c r="B47" s="22">
        <v>4258</v>
      </c>
      <c r="C47" s="22">
        <v>7286</v>
      </c>
      <c r="D47" s="22">
        <v>9030</v>
      </c>
      <c r="E47" s="22">
        <v>8773</v>
      </c>
      <c r="F47" s="22">
        <v>3792</v>
      </c>
      <c r="G47" s="22">
        <v>1640</v>
      </c>
    </row>
    <row r="48" spans="1:7" ht="13.5">
      <c r="A48" s="6" t="s">
        <v>218</v>
      </c>
      <c r="B48" s="22"/>
      <c r="C48" s="22"/>
      <c r="D48" s="22"/>
      <c r="E48" s="22"/>
      <c r="F48" s="22">
        <v>6273</v>
      </c>
      <c r="G48" s="22">
        <v>2934</v>
      </c>
    </row>
    <row r="49" spans="1:7" ht="13.5">
      <c r="A49" s="6" t="s">
        <v>219</v>
      </c>
      <c r="B49" s="22"/>
      <c r="C49" s="22"/>
      <c r="D49" s="22"/>
      <c r="E49" s="22"/>
      <c r="F49" s="22"/>
      <c r="G49" s="22">
        <v>3224</v>
      </c>
    </row>
    <row r="50" spans="1:7" ht="13.5">
      <c r="A50" s="6" t="s">
        <v>220</v>
      </c>
      <c r="B50" s="22"/>
      <c r="C50" s="22"/>
      <c r="D50" s="22"/>
      <c r="E50" s="22"/>
      <c r="F50" s="22">
        <v>1287</v>
      </c>
      <c r="G50" s="22"/>
    </row>
    <row r="51" spans="1:7" ht="13.5">
      <c r="A51" s="6" t="s">
        <v>94</v>
      </c>
      <c r="B51" s="22">
        <v>140</v>
      </c>
      <c r="C51" s="22">
        <v>767</v>
      </c>
      <c r="D51" s="22">
        <v>1587</v>
      </c>
      <c r="E51" s="22">
        <v>1195</v>
      </c>
      <c r="F51" s="22">
        <v>214</v>
      </c>
      <c r="G51" s="22">
        <v>259</v>
      </c>
    </row>
    <row r="52" spans="1:7" ht="13.5">
      <c r="A52" s="6" t="s">
        <v>221</v>
      </c>
      <c r="B52" s="22">
        <v>4399</v>
      </c>
      <c r="C52" s="22">
        <v>8053</v>
      </c>
      <c r="D52" s="22">
        <v>10618</v>
      </c>
      <c r="E52" s="22">
        <v>9968</v>
      </c>
      <c r="F52" s="22">
        <v>11568</v>
      </c>
      <c r="G52" s="22">
        <v>8058</v>
      </c>
    </row>
    <row r="53" spans="1:7" ht="14.25" thickBot="1">
      <c r="A53" s="25" t="s">
        <v>222</v>
      </c>
      <c r="B53" s="23">
        <v>789475</v>
      </c>
      <c r="C53" s="23">
        <v>587370</v>
      </c>
      <c r="D53" s="23">
        <v>245300</v>
      </c>
      <c r="E53" s="23">
        <v>-36027</v>
      </c>
      <c r="F53" s="23">
        <v>-92911</v>
      </c>
      <c r="G53" s="23">
        <v>283998</v>
      </c>
    </row>
    <row r="54" spans="1:7" ht="14.25" thickTop="1">
      <c r="A54" s="6" t="s">
        <v>223</v>
      </c>
      <c r="B54" s="22"/>
      <c r="C54" s="22"/>
      <c r="D54" s="22"/>
      <c r="E54" s="22"/>
      <c r="F54" s="22"/>
      <c r="G54" s="22">
        <v>119530</v>
      </c>
    </row>
    <row r="55" spans="1:7" ht="13.5">
      <c r="A55" s="6" t="s">
        <v>224</v>
      </c>
      <c r="B55" s="22"/>
      <c r="C55" s="22"/>
      <c r="D55" s="22">
        <v>2585</v>
      </c>
      <c r="E55" s="22"/>
      <c r="F55" s="22"/>
      <c r="G55" s="22"/>
    </row>
    <row r="56" spans="1:7" ht="13.5">
      <c r="A56" s="6" t="s">
        <v>225</v>
      </c>
      <c r="B56" s="22"/>
      <c r="C56" s="22"/>
      <c r="D56" s="22"/>
      <c r="E56" s="22"/>
      <c r="F56" s="22"/>
      <c r="G56" s="22">
        <v>3386</v>
      </c>
    </row>
    <row r="57" spans="1:7" ht="13.5">
      <c r="A57" s="6" t="s">
        <v>226</v>
      </c>
      <c r="B57" s="22"/>
      <c r="C57" s="22">
        <v>2222</v>
      </c>
      <c r="D57" s="22"/>
      <c r="E57" s="22"/>
      <c r="F57" s="22"/>
      <c r="G57" s="22"/>
    </row>
    <row r="58" spans="1:7" ht="13.5">
      <c r="A58" s="6" t="s">
        <v>227</v>
      </c>
      <c r="B58" s="22"/>
      <c r="C58" s="22">
        <v>2222</v>
      </c>
      <c r="D58" s="22">
        <v>2585</v>
      </c>
      <c r="E58" s="22"/>
      <c r="F58" s="22"/>
      <c r="G58" s="22">
        <v>122916</v>
      </c>
    </row>
    <row r="59" spans="1:7" ht="13.5">
      <c r="A59" s="6" t="s">
        <v>228</v>
      </c>
      <c r="B59" s="22"/>
      <c r="C59" s="22"/>
      <c r="D59" s="22">
        <v>6857</v>
      </c>
      <c r="E59" s="22"/>
      <c r="F59" s="22"/>
      <c r="G59" s="22"/>
    </row>
    <row r="60" spans="1:7" ht="13.5">
      <c r="A60" s="6" t="s">
        <v>229</v>
      </c>
      <c r="B60" s="22"/>
      <c r="C60" s="22"/>
      <c r="D60" s="22"/>
      <c r="E60" s="22"/>
      <c r="F60" s="22">
        <v>1661</v>
      </c>
      <c r="G60" s="22">
        <v>8198</v>
      </c>
    </row>
    <row r="61" spans="1:7" ht="13.5">
      <c r="A61" s="6" t="s">
        <v>230</v>
      </c>
      <c r="B61" s="22">
        <v>403</v>
      </c>
      <c r="C61" s="22"/>
      <c r="D61" s="22"/>
      <c r="E61" s="22"/>
      <c r="F61" s="22"/>
      <c r="G61" s="22"/>
    </row>
    <row r="62" spans="1:7" ht="13.5">
      <c r="A62" s="6" t="s">
        <v>231</v>
      </c>
      <c r="B62" s="22"/>
      <c r="C62" s="22"/>
      <c r="D62" s="22">
        <v>4964</v>
      </c>
      <c r="E62" s="22"/>
      <c r="F62" s="22">
        <v>3825</v>
      </c>
      <c r="G62" s="22">
        <v>6920</v>
      </c>
    </row>
    <row r="63" spans="1:7" ht="13.5">
      <c r="A63" s="6" t="s">
        <v>232</v>
      </c>
      <c r="B63" s="22"/>
      <c r="C63" s="22"/>
      <c r="D63" s="22"/>
      <c r="E63" s="22"/>
      <c r="F63" s="22"/>
      <c r="G63" s="22">
        <v>3410</v>
      </c>
    </row>
    <row r="64" spans="1:7" ht="13.5">
      <c r="A64" s="6" t="s">
        <v>235</v>
      </c>
      <c r="B64" s="22"/>
      <c r="C64" s="22"/>
      <c r="D64" s="22"/>
      <c r="E64" s="22"/>
      <c r="F64" s="22">
        <v>129947</v>
      </c>
      <c r="G64" s="22"/>
    </row>
    <row r="65" spans="1:7" ht="13.5">
      <c r="A65" s="6" t="s">
        <v>236</v>
      </c>
      <c r="B65" s="22">
        <v>5405</v>
      </c>
      <c r="C65" s="22">
        <v>4268</v>
      </c>
      <c r="D65" s="22">
        <v>39783</v>
      </c>
      <c r="E65" s="22"/>
      <c r="F65" s="22">
        <v>4218</v>
      </c>
      <c r="G65" s="22"/>
    </row>
    <row r="66" spans="1:7" ht="13.5">
      <c r="A66" s="6" t="s">
        <v>237</v>
      </c>
      <c r="B66" s="22"/>
      <c r="C66" s="22"/>
      <c r="D66" s="22"/>
      <c r="E66" s="22">
        <v>5268</v>
      </c>
      <c r="F66" s="22">
        <v>4500</v>
      </c>
      <c r="G66" s="22"/>
    </row>
    <row r="67" spans="1:7" ht="13.5">
      <c r="A67" s="6" t="s">
        <v>239</v>
      </c>
      <c r="B67" s="22">
        <v>5808</v>
      </c>
      <c r="C67" s="22">
        <v>4268</v>
      </c>
      <c r="D67" s="22">
        <v>60189</v>
      </c>
      <c r="E67" s="22">
        <v>5268</v>
      </c>
      <c r="F67" s="22">
        <v>144152</v>
      </c>
      <c r="G67" s="22">
        <v>18529</v>
      </c>
    </row>
    <row r="68" spans="1:7" ht="13.5">
      <c r="A68" s="7" t="s">
        <v>240</v>
      </c>
      <c r="B68" s="22">
        <v>783666</v>
      </c>
      <c r="C68" s="22">
        <v>585324</v>
      </c>
      <c r="D68" s="22">
        <v>187696</v>
      </c>
      <c r="E68" s="22">
        <v>-41295</v>
      </c>
      <c r="F68" s="22">
        <v>-237063</v>
      </c>
      <c r="G68" s="22">
        <v>388386</v>
      </c>
    </row>
    <row r="69" spans="1:7" ht="13.5">
      <c r="A69" s="7" t="s">
        <v>241</v>
      </c>
      <c r="B69" s="22">
        <v>277223</v>
      </c>
      <c r="C69" s="22">
        <v>239000</v>
      </c>
      <c r="D69" s="22">
        <v>1700</v>
      </c>
      <c r="E69" s="22">
        <v>2000</v>
      </c>
      <c r="F69" s="22">
        <v>2000</v>
      </c>
      <c r="G69" s="22">
        <v>2000</v>
      </c>
    </row>
    <row r="70" spans="1:7" ht="13.5">
      <c r="A70" s="7" t="s">
        <v>242</v>
      </c>
      <c r="B70" s="22">
        <v>-2390</v>
      </c>
      <c r="C70" s="22">
        <v>-25950</v>
      </c>
      <c r="D70" s="22">
        <v>-51600</v>
      </c>
      <c r="E70" s="22">
        <v>-25700</v>
      </c>
      <c r="F70" s="22">
        <v>65898</v>
      </c>
      <c r="G70" s="22">
        <v>119606</v>
      </c>
    </row>
    <row r="71" spans="1:7" ht="13.5">
      <c r="A71" s="7" t="s">
        <v>243</v>
      </c>
      <c r="B71" s="22">
        <v>274833</v>
      </c>
      <c r="C71" s="22">
        <v>213050</v>
      </c>
      <c r="D71" s="22">
        <v>-49900</v>
      </c>
      <c r="E71" s="22">
        <v>-23700</v>
      </c>
      <c r="F71" s="22">
        <v>67898</v>
      </c>
      <c r="G71" s="22">
        <v>121606</v>
      </c>
    </row>
    <row r="72" spans="1:7" ht="14.25" thickBot="1">
      <c r="A72" s="7" t="s">
        <v>244</v>
      </c>
      <c r="B72" s="22">
        <v>508833</v>
      </c>
      <c r="C72" s="22">
        <v>372274</v>
      </c>
      <c r="D72" s="22">
        <v>237596</v>
      </c>
      <c r="E72" s="22">
        <v>-17595</v>
      </c>
      <c r="F72" s="22">
        <v>-304961</v>
      </c>
      <c r="G72" s="22">
        <v>266779</v>
      </c>
    </row>
    <row r="73" spans="1:7" ht="14.25" thickTop="1">
      <c r="A73" s="8"/>
      <c r="B73" s="24"/>
      <c r="C73" s="24"/>
      <c r="D73" s="24"/>
      <c r="E73" s="24"/>
      <c r="F73" s="24"/>
      <c r="G73" s="24"/>
    </row>
    <row r="75" ht="13.5">
      <c r="A75" s="20" t="s">
        <v>173</v>
      </c>
    </row>
    <row r="76" ht="13.5">
      <c r="A76" s="20" t="s">
        <v>174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9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169</v>
      </c>
      <c r="B2" s="14">
        <v>4318</v>
      </c>
      <c r="C2" s="14"/>
      <c r="D2" s="14"/>
      <c r="E2" s="14"/>
      <c r="F2" s="14"/>
      <c r="G2" s="14"/>
    </row>
    <row r="3" spans="1:7" ht="14.25" thickBot="1">
      <c r="A3" s="11" t="s">
        <v>170</v>
      </c>
      <c r="B3" s="1" t="s">
        <v>171</v>
      </c>
      <c r="C3" s="1"/>
      <c r="D3" s="1"/>
      <c r="E3" s="1"/>
      <c r="F3" s="1"/>
      <c r="G3" s="1"/>
    </row>
    <row r="4" spans="1:7" ht="14.25" thickTop="1">
      <c r="A4" s="10" t="s">
        <v>64</v>
      </c>
      <c r="B4" s="15" t="str">
        <f>HYPERLINK("http://www.kabupro.jp/mark/20130621/S000DNPG.htm","有価証券報告書")</f>
        <v>有価証券報告書</v>
      </c>
      <c r="C4" s="15" t="str">
        <f>HYPERLINK("http://www.kabupro.jp/mark/20130621/S000DNPG.htm","有価証券報告書")</f>
        <v>有価証券報告書</v>
      </c>
      <c r="D4" s="15" t="str">
        <f>HYPERLINK("http://www.kabupro.jp/mark/20120622/S000B3ZI.htm","有価証券報告書")</f>
        <v>有価証券報告書</v>
      </c>
      <c r="E4" s="15" t="str">
        <f>HYPERLINK("http://www.kabupro.jp/mark/20110624/S0008LO1.htm","有価証券報告書")</f>
        <v>有価証券報告書</v>
      </c>
      <c r="F4" s="15" t="str">
        <f>HYPERLINK("http://www.kabupro.jp/mark/20100622/S0005YRN.htm","有価証券報告書")</f>
        <v>有価証券報告書</v>
      </c>
      <c r="G4" s="15" t="str">
        <f>HYPERLINK("http://www.kabupro.jp/mark/20090619/S0003AZR.htm","有価証券報告書")</f>
        <v>有価証券報告書</v>
      </c>
    </row>
    <row r="5" spans="1:7" ht="14.25" thickBot="1">
      <c r="A5" s="11" t="s">
        <v>65</v>
      </c>
      <c r="B5" s="1" t="s">
        <v>71</v>
      </c>
      <c r="C5" s="1" t="s">
        <v>71</v>
      </c>
      <c r="D5" s="1" t="s">
        <v>75</v>
      </c>
      <c r="E5" s="1" t="s">
        <v>77</v>
      </c>
      <c r="F5" s="1" t="s">
        <v>79</v>
      </c>
      <c r="G5" s="1" t="s">
        <v>81</v>
      </c>
    </row>
    <row r="6" spans="1:7" ht="15" thickBot="1" thickTop="1">
      <c r="A6" s="10" t="s">
        <v>66</v>
      </c>
      <c r="B6" s="18" t="s">
        <v>172</v>
      </c>
      <c r="C6" s="19"/>
      <c r="D6" s="19"/>
      <c r="E6" s="19"/>
      <c r="F6" s="19"/>
      <c r="G6" s="19"/>
    </row>
    <row r="7" spans="1:7" ht="14.25" thickTop="1">
      <c r="A7" s="12" t="s">
        <v>67</v>
      </c>
      <c r="B7" s="16" t="s">
        <v>72</v>
      </c>
      <c r="C7" s="16" t="s">
        <v>72</v>
      </c>
      <c r="D7" s="16" t="s">
        <v>72</v>
      </c>
      <c r="E7" s="16" t="s">
        <v>72</v>
      </c>
      <c r="F7" s="16" t="s">
        <v>72</v>
      </c>
      <c r="G7" s="16" t="s">
        <v>72</v>
      </c>
    </row>
    <row r="8" spans="1:7" ht="13.5">
      <c r="A8" s="13" t="s">
        <v>68</v>
      </c>
      <c r="B8" s="17"/>
      <c r="C8" s="17"/>
      <c r="D8" s="17"/>
      <c r="E8" s="17"/>
      <c r="F8" s="17"/>
      <c r="G8" s="17"/>
    </row>
    <row r="9" spans="1:7" ht="13.5">
      <c r="A9" s="13" t="s">
        <v>69</v>
      </c>
      <c r="B9" s="17" t="s">
        <v>73</v>
      </c>
      <c r="C9" s="17" t="s">
        <v>74</v>
      </c>
      <c r="D9" s="17" t="s">
        <v>76</v>
      </c>
      <c r="E9" s="17" t="s">
        <v>78</v>
      </c>
      <c r="F9" s="17" t="s">
        <v>80</v>
      </c>
      <c r="G9" s="17" t="s">
        <v>82</v>
      </c>
    </row>
    <row r="10" spans="1:7" ht="14.25" thickBot="1">
      <c r="A10" s="13" t="s">
        <v>70</v>
      </c>
      <c r="B10" s="17" t="s">
        <v>84</v>
      </c>
      <c r="C10" s="17" t="s">
        <v>84</v>
      </c>
      <c r="D10" s="17" t="s">
        <v>84</v>
      </c>
      <c r="E10" s="17" t="s">
        <v>84</v>
      </c>
      <c r="F10" s="17" t="s">
        <v>84</v>
      </c>
      <c r="G10" s="17" t="s">
        <v>84</v>
      </c>
    </row>
    <row r="11" spans="1:7" ht="14.25" thickTop="1">
      <c r="A11" s="9" t="s">
        <v>83</v>
      </c>
      <c r="B11" s="21">
        <v>1315175</v>
      </c>
      <c r="C11" s="21">
        <v>1305844</v>
      </c>
      <c r="D11" s="21">
        <v>807291</v>
      </c>
      <c r="E11" s="21">
        <v>660460</v>
      </c>
      <c r="F11" s="21">
        <v>537469</v>
      </c>
      <c r="G11" s="21">
        <v>516722</v>
      </c>
    </row>
    <row r="12" spans="1:7" ht="13.5">
      <c r="A12" s="2" t="s">
        <v>85</v>
      </c>
      <c r="B12" s="22">
        <v>6209</v>
      </c>
      <c r="C12" s="22">
        <v>7039</v>
      </c>
      <c r="D12" s="22">
        <v>3306</v>
      </c>
      <c r="E12" s="22">
        <v>4885</v>
      </c>
      <c r="F12" s="22">
        <v>17821</v>
      </c>
      <c r="G12" s="22">
        <v>18681</v>
      </c>
    </row>
    <row r="13" spans="1:7" ht="13.5">
      <c r="A13" s="2" t="s">
        <v>86</v>
      </c>
      <c r="B13" s="22">
        <v>543422</v>
      </c>
      <c r="C13" s="22">
        <v>488350</v>
      </c>
      <c r="D13" s="22">
        <v>340642</v>
      </c>
      <c r="E13" s="22">
        <v>274615</v>
      </c>
      <c r="F13" s="22">
        <v>203520</v>
      </c>
      <c r="G13" s="22">
        <v>548997</v>
      </c>
    </row>
    <row r="14" spans="1:7" ht="13.5">
      <c r="A14" s="2" t="s">
        <v>88</v>
      </c>
      <c r="B14" s="22">
        <v>40633</v>
      </c>
      <c r="C14" s="22">
        <v>40603</v>
      </c>
      <c r="D14" s="22">
        <v>41974</v>
      </c>
      <c r="E14" s="22">
        <v>40532</v>
      </c>
      <c r="F14" s="22">
        <v>40473</v>
      </c>
      <c r="G14" s="22">
        <v>40309</v>
      </c>
    </row>
    <row r="15" spans="1:7" ht="13.5">
      <c r="A15" s="2" t="s">
        <v>89</v>
      </c>
      <c r="B15" s="22">
        <v>630</v>
      </c>
      <c r="C15" s="22">
        <v>630</v>
      </c>
      <c r="D15" s="22">
        <v>748</v>
      </c>
      <c r="E15" s="22"/>
      <c r="F15" s="22">
        <v>4656</v>
      </c>
      <c r="G15" s="22"/>
    </row>
    <row r="16" spans="1:7" ht="13.5">
      <c r="A16" s="2" t="s">
        <v>90</v>
      </c>
      <c r="B16" s="22">
        <v>51537</v>
      </c>
      <c r="C16" s="22">
        <v>29566</v>
      </c>
      <c r="D16" s="22">
        <v>25622</v>
      </c>
      <c r="E16" s="22">
        <v>22702</v>
      </c>
      <c r="F16" s="22">
        <v>25099</v>
      </c>
      <c r="G16" s="22">
        <v>29307</v>
      </c>
    </row>
    <row r="17" spans="1:7" ht="13.5">
      <c r="A17" s="2" t="s">
        <v>91</v>
      </c>
      <c r="B17" s="22">
        <v>40000</v>
      </c>
      <c r="C17" s="22">
        <v>19992</v>
      </c>
      <c r="D17" s="22">
        <v>28307</v>
      </c>
      <c r="E17" s="22">
        <v>29296</v>
      </c>
      <c r="F17" s="22">
        <v>29815</v>
      </c>
      <c r="G17" s="22">
        <v>20038</v>
      </c>
    </row>
    <row r="18" spans="1:7" ht="13.5">
      <c r="A18" s="2" t="s">
        <v>92</v>
      </c>
      <c r="B18" s="22">
        <v>53479</v>
      </c>
      <c r="C18" s="22">
        <v>42790</v>
      </c>
      <c r="D18" s="22">
        <v>37800</v>
      </c>
      <c r="E18" s="22">
        <v>61255</v>
      </c>
      <c r="F18" s="22">
        <v>79813</v>
      </c>
      <c r="G18" s="22">
        <v>87189</v>
      </c>
    </row>
    <row r="19" spans="1:7" ht="13.5">
      <c r="A19" s="2" t="s">
        <v>93</v>
      </c>
      <c r="B19" s="22">
        <v>102990</v>
      </c>
      <c r="C19" s="22">
        <v>108500</v>
      </c>
      <c r="D19" s="22">
        <v>84400</v>
      </c>
      <c r="E19" s="22">
        <v>25700</v>
      </c>
      <c r="F19" s="22"/>
      <c r="G19" s="22">
        <v>39998</v>
      </c>
    </row>
    <row r="20" spans="1:7" ht="13.5">
      <c r="A20" s="2" t="s">
        <v>95</v>
      </c>
      <c r="B20" s="22">
        <v>11274</v>
      </c>
      <c r="C20" s="22">
        <v>9948</v>
      </c>
      <c r="D20" s="22">
        <v>6651</v>
      </c>
      <c r="E20" s="22">
        <v>10912</v>
      </c>
      <c r="F20" s="22">
        <v>6502</v>
      </c>
      <c r="G20" s="22">
        <v>8241</v>
      </c>
    </row>
    <row r="21" spans="1:7" ht="13.5">
      <c r="A21" s="2" t="s">
        <v>96</v>
      </c>
      <c r="B21" s="22">
        <v>-650</v>
      </c>
      <c r="C21" s="22">
        <v>-600</v>
      </c>
      <c r="D21" s="22">
        <v>-400</v>
      </c>
      <c r="E21" s="22">
        <v>-365</v>
      </c>
      <c r="F21" s="22">
        <v>-311</v>
      </c>
      <c r="G21" s="22">
        <v>-632</v>
      </c>
    </row>
    <row r="22" spans="1:7" ht="13.5">
      <c r="A22" s="2" t="s">
        <v>97</v>
      </c>
      <c r="B22" s="22">
        <v>2164701</v>
      </c>
      <c r="C22" s="22">
        <v>2052665</v>
      </c>
      <c r="D22" s="22">
        <v>1376344</v>
      </c>
      <c r="E22" s="22">
        <v>1129995</v>
      </c>
      <c r="F22" s="22">
        <v>944861</v>
      </c>
      <c r="G22" s="22">
        <v>1308854</v>
      </c>
    </row>
    <row r="23" spans="1:7" ht="13.5">
      <c r="A23" s="3" t="s">
        <v>98</v>
      </c>
      <c r="B23" s="22">
        <v>286520</v>
      </c>
      <c r="C23" s="22">
        <v>265809</v>
      </c>
      <c r="D23" s="22">
        <v>268448</v>
      </c>
      <c r="E23" s="22">
        <v>232069</v>
      </c>
      <c r="F23" s="22">
        <v>227043</v>
      </c>
      <c r="G23" s="22">
        <v>261651</v>
      </c>
    </row>
    <row r="24" spans="1:7" ht="13.5">
      <c r="A24" s="4" t="s">
        <v>99</v>
      </c>
      <c r="B24" s="22">
        <v>-148420</v>
      </c>
      <c r="C24" s="22">
        <v>-130032</v>
      </c>
      <c r="D24" s="22">
        <v>-126679</v>
      </c>
      <c r="E24" s="22">
        <v>-150649</v>
      </c>
      <c r="F24" s="22">
        <v>-142273</v>
      </c>
      <c r="G24" s="22">
        <v>-124826</v>
      </c>
    </row>
    <row r="25" spans="1:7" ht="13.5">
      <c r="A25" s="4" t="s">
        <v>100</v>
      </c>
      <c r="B25" s="22">
        <v>138099</v>
      </c>
      <c r="C25" s="22">
        <v>135776</v>
      </c>
      <c r="D25" s="22">
        <v>141768</v>
      </c>
      <c r="E25" s="22">
        <v>81419</v>
      </c>
      <c r="F25" s="22">
        <v>84769</v>
      </c>
      <c r="G25" s="22">
        <v>136824</v>
      </c>
    </row>
    <row r="26" spans="1:7" ht="13.5">
      <c r="A26" s="3" t="s">
        <v>101</v>
      </c>
      <c r="B26" s="22">
        <v>3102</v>
      </c>
      <c r="C26" s="22">
        <v>3102</v>
      </c>
      <c r="D26" s="22">
        <v>3102</v>
      </c>
      <c r="E26" s="22">
        <v>3102</v>
      </c>
      <c r="F26" s="22">
        <v>3102</v>
      </c>
      <c r="G26" s="22">
        <v>992</v>
      </c>
    </row>
    <row r="27" spans="1:7" ht="13.5">
      <c r="A27" s="4" t="s">
        <v>99</v>
      </c>
      <c r="B27" s="22">
        <v>-2236</v>
      </c>
      <c r="C27" s="22">
        <v>-2056</v>
      </c>
      <c r="D27" s="22">
        <v>-1843</v>
      </c>
      <c r="E27" s="22">
        <v>-1588</v>
      </c>
      <c r="F27" s="22">
        <v>-1293</v>
      </c>
      <c r="G27" s="22">
        <v>-932</v>
      </c>
    </row>
    <row r="28" spans="1:7" ht="13.5">
      <c r="A28" s="4" t="s">
        <v>102</v>
      </c>
      <c r="B28" s="22">
        <v>866</v>
      </c>
      <c r="C28" s="22">
        <v>1045</v>
      </c>
      <c r="D28" s="22">
        <v>1259</v>
      </c>
      <c r="E28" s="22">
        <v>1513</v>
      </c>
      <c r="F28" s="22">
        <v>1809</v>
      </c>
      <c r="G28" s="22">
        <v>60</v>
      </c>
    </row>
    <row r="29" spans="1:7" ht="13.5">
      <c r="A29" s="3" t="s">
        <v>103</v>
      </c>
      <c r="B29" s="22">
        <v>45597</v>
      </c>
      <c r="C29" s="22">
        <v>43147</v>
      </c>
      <c r="D29" s="22">
        <v>41998</v>
      </c>
      <c r="E29" s="22">
        <v>40247</v>
      </c>
      <c r="F29" s="22">
        <v>39298</v>
      </c>
      <c r="G29" s="22">
        <v>43477</v>
      </c>
    </row>
    <row r="30" spans="1:7" ht="13.5">
      <c r="A30" s="4" t="s">
        <v>99</v>
      </c>
      <c r="B30" s="22">
        <v>-36411</v>
      </c>
      <c r="C30" s="22">
        <v>-33728</v>
      </c>
      <c r="D30" s="22">
        <v>-30352</v>
      </c>
      <c r="E30" s="22">
        <v>-35090</v>
      </c>
      <c r="F30" s="22">
        <v>-33248</v>
      </c>
      <c r="G30" s="22">
        <v>-29462</v>
      </c>
    </row>
    <row r="31" spans="1:7" ht="13.5">
      <c r="A31" s="4" t="s">
        <v>104</v>
      </c>
      <c r="B31" s="22">
        <v>9185</v>
      </c>
      <c r="C31" s="22">
        <v>9418</v>
      </c>
      <c r="D31" s="22">
        <v>11646</v>
      </c>
      <c r="E31" s="22">
        <v>5157</v>
      </c>
      <c r="F31" s="22">
        <v>6049</v>
      </c>
      <c r="G31" s="22">
        <v>14015</v>
      </c>
    </row>
    <row r="32" spans="1:7" ht="13.5">
      <c r="A32" s="3" t="s">
        <v>105</v>
      </c>
      <c r="B32" s="22">
        <v>134565</v>
      </c>
      <c r="C32" s="22">
        <v>134565</v>
      </c>
      <c r="D32" s="22">
        <v>134565</v>
      </c>
      <c r="E32" s="22">
        <v>134565</v>
      </c>
      <c r="F32" s="22">
        <v>134565</v>
      </c>
      <c r="G32" s="22">
        <v>134565</v>
      </c>
    </row>
    <row r="33" spans="1:7" ht="13.5">
      <c r="A33" s="3" t="s">
        <v>106</v>
      </c>
      <c r="B33" s="22">
        <v>11378</v>
      </c>
      <c r="C33" s="22">
        <v>7978</v>
      </c>
      <c r="D33" s="22"/>
      <c r="E33" s="22"/>
      <c r="F33" s="22"/>
      <c r="G33" s="22"/>
    </row>
    <row r="34" spans="1:7" ht="13.5">
      <c r="A34" s="4" t="s">
        <v>99</v>
      </c>
      <c r="B34" s="22">
        <v>-4102</v>
      </c>
      <c r="C34" s="22">
        <v>-1994</v>
      </c>
      <c r="D34" s="22"/>
      <c r="E34" s="22"/>
      <c r="F34" s="22"/>
      <c r="G34" s="22"/>
    </row>
    <row r="35" spans="1:7" ht="13.5">
      <c r="A35" s="4" t="s">
        <v>106</v>
      </c>
      <c r="B35" s="22">
        <v>7275</v>
      </c>
      <c r="C35" s="22">
        <v>5983</v>
      </c>
      <c r="D35" s="22"/>
      <c r="E35" s="22"/>
      <c r="F35" s="22"/>
      <c r="G35" s="22"/>
    </row>
    <row r="36" spans="1:7" ht="13.5">
      <c r="A36" s="3" t="s">
        <v>107</v>
      </c>
      <c r="B36" s="22">
        <v>289992</v>
      </c>
      <c r="C36" s="22">
        <v>286790</v>
      </c>
      <c r="D36" s="22">
        <v>289239</v>
      </c>
      <c r="E36" s="22">
        <v>222655</v>
      </c>
      <c r="F36" s="22">
        <v>227194</v>
      </c>
      <c r="G36" s="22">
        <v>285465</v>
      </c>
    </row>
    <row r="37" spans="1:7" ht="13.5">
      <c r="A37" s="3" t="s">
        <v>109</v>
      </c>
      <c r="B37" s="22">
        <v>59909</v>
      </c>
      <c r="C37" s="22">
        <v>61909</v>
      </c>
      <c r="D37" s="22">
        <v>54375</v>
      </c>
      <c r="E37" s="22">
        <v>35090</v>
      </c>
      <c r="F37" s="22">
        <v>7259</v>
      </c>
      <c r="G37" s="22">
        <v>70175</v>
      </c>
    </row>
    <row r="38" spans="1:7" ht="13.5">
      <c r="A38" s="3" t="s">
        <v>106</v>
      </c>
      <c r="B38" s="22">
        <v>21963</v>
      </c>
      <c r="C38" s="22"/>
      <c r="D38" s="22"/>
      <c r="E38" s="22"/>
      <c r="F38" s="22"/>
      <c r="G38" s="22"/>
    </row>
    <row r="39" spans="1:7" ht="13.5">
      <c r="A39" s="3" t="s">
        <v>110</v>
      </c>
      <c r="B39" s="22">
        <v>3942</v>
      </c>
      <c r="C39" s="22">
        <v>3942</v>
      </c>
      <c r="D39" s="22">
        <v>3942</v>
      </c>
      <c r="E39" s="22">
        <v>3942</v>
      </c>
      <c r="F39" s="22">
        <v>3942</v>
      </c>
      <c r="G39" s="22">
        <v>3942</v>
      </c>
    </row>
    <row r="40" spans="1:7" ht="13.5">
      <c r="A40" s="3" t="s">
        <v>112</v>
      </c>
      <c r="B40" s="22">
        <v>85814</v>
      </c>
      <c r="C40" s="22">
        <v>65851</v>
      </c>
      <c r="D40" s="22">
        <v>58317</v>
      </c>
      <c r="E40" s="22">
        <v>39032</v>
      </c>
      <c r="F40" s="22">
        <v>11201</v>
      </c>
      <c r="G40" s="22">
        <v>74118</v>
      </c>
    </row>
    <row r="41" spans="1:7" ht="13.5">
      <c r="A41" s="3" t="s">
        <v>113</v>
      </c>
      <c r="B41" s="22">
        <v>200384</v>
      </c>
      <c r="C41" s="22">
        <v>162370</v>
      </c>
      <c r="D41" s="22">
        <v>133321</v>
      </c>
      <c r="E41" s="22">
        <v>84708</v>
      </c>
      <c r="F41" s="22">
        <v>71878</v>
      </c>
      <c r="G41" s="22">
        <v>83331</v>
      </c>
    </row>
    <row r="42" spans="1:7" ht="13.5">
      <c r="A42" s="3" t="s">
        <v>114</v>
      </c>
      <c r="B42" s="22">
        <v>706829</v>
      </c>
      <c r="C42" s="22">
        <v>697178</v>
      </c>
      <c r="D42" s="22">
        <v>697178</v>
      </c>
      <c r="E42" s="22">
        <v>749785</v>
      </c>
      <c r="F42" s="22">
        <v>749785</v>
      </c>
      <c r="G42" s="22">
        <v>749785</v>
      </c>
    </row>
    <row r="43" spans="1:7" ht="13.5">
      <c r="A43" s="3" t="s">
        <v>115</v>
      </c>
      <c r="B43" s="22">
        <v>80</v>
      </c>
      <c r="C43" s="22">
        <v>80</v>
      </c>
      <c r="D43" s="22">
        <v>80</v>
      </c>
      <c r="E43" s="22">
        <v>80</v>
      </c>
      <c r="F43" s="22">
        <v>80</v>
      </c>
      <c r="G43" s="22">
        <v>80</v>
      </c>
    </row>
    <row r="44" spans="1:7" ht="13.5">
      <c r="A44" s="3" t="s">
        <v>116</v>
      </c>
      <c r="B44" s="22"/>
      <c r="C44" s="22">
        <v>14994</v>
      </c>
      <c r="D44" s="22">
        <v>34986</v>
      </c>
      <c r="E44" s="22">
        <v>54978</v>
      </c>
      <c r="F44" s="22">
        <v>74970</v>
      </c>
      <c r="G44" s="22"/>
    </row>
    <row r="45" spans="1:7" ht="13.5">
      <c r="A45" s="3" t="s">
        <v>117</v>
      </c>
      <c r="B45" s="22">
        <v>333</v>
      </c>
      <c r="C45" s="22">
        <v>634</v>
      </c>
      <c r="D45" s="22">
        <v>1612</v>
      </c>
      <c r="E45" s="22">
        <v>5007</v>
      </c>
      <c r="F45" s="22">
        <v>5352</v>
      </c>
      <c r="G45" s="22">
        <v>3577</v>
      </c>
    </row>
    <row r="46" spans="1:7" ht="13.5">
      <c r="A46" s="3" t="s">
        <v>118</v>
      </c>
      <c r="B46" s="22">
        <v>1629</v>
      </c>
      <c r="C46" s="22">
        <v>2571</v>
      </c>
      <c r="D46" s="22">
        <v>2209</v>
      </c>
      <c r="E46" s="22">
        <v>2158</v>
      </c>
      <c r="F46" s="22">
        <v>2625</v>
      </c>
      <c r="G46" s="22">
        <v>2657</v>
      </c>
    </row>
    <row r="47" spans="1:7" ht="13.5">
      <c r="A47" s="3" t="s">
        <v>119</v>
      </c>
      <c r="B47" s="22"/>
      <c r="C47" s="22"/>
      <c r="D47" s="22"/>
      <c r="E47" s="22"/>
      <c r="F47" s="22"/>
      <c r="G47" s="22">
        <v>25875</v>
      </c>
    </row>
    <row r="48" spans="1:7" ht="13.5">
      <c r="A48" s="3" t="s">
        <v>120</v>
      </c>
      <c r="B48" s="22"/>
      <c r="C48" s="22"/>
      <c r="D48" s="22">
        <v>50000</v>
      </c>
      <c r="E48" s="22"/>
      <c r="F48" s="22">
        <v>50000</v>
      </c>
      <c r="G48" s="22">
        <v>50000</v>
      </c>
    </row>
    <row r="49" spans="1:7" ht="13.5">
      <c r="A49" s="3" t="s">
        <v>121</v>
      </c>
      <c r="B49" s="22">
        <v>3000</v>
      </c>
      <c r="C49" s="22">
        <v>3000</v>
      </c>
      <c r="D49" s="22">
        <v>3000</v>
      </c>
      <c r="E49" s="22">
        <v>3000</v>
      </c>
      <c r="F49" s="22">
        <v>3000</v>
      </c>
      <c r="G49" s="22">
        <v>3000</v>
      </c>
    </row>
    <row r="50" spans="1:7" ht="13.5">
      <c r="A50" s="3" t="s">
        <v>122</v>
      </c>
      <c r="B50" s="22">
        <v>234027</v>
      </c>
      <c r="C50" s="22">
        <v>201765</v>
      </c>
      <c r="D50" s="22">
        <v>237666</v>
      </c>
      <c r="E50" s="22">
        <v>214901</v>
      </c>
      <c r="F50" s="22">
        <v>214639</v>
      </c>
      <c r="G50" s="22">
        <v>224226</v>
      </c>
    </row>
    <row r="51" spans="1:7" ht="13.5">
      <c r="A51" s="3" t="s">
        <v>94</v>
      </c>
      <c r="B51" s="22">
        <v>100</v>
      </c>
      <c r="C51" s="22">
        <v>100</v>
      </c>
      <c r="D51" s="22">
        <v>100</v>
      </c>
      <c r="E51" s="22">
        <v>100</v>
      </c>
      <c r="F51" s="22">
        <v>100</v>
      </c>
      <c r="G51" s="22">
        <v>100</v>
      </c>
    </row>
    <row r="52" spans="1:7" ht="13.5">
      <c r="A52" s="3" t="s">
        <v>96</v>
      </c>
      <c r="B52" s="22">
        <v>-3350</v>
      </c>
      <c r="C52" s="22">
        <v>-3600</v>
      </c>
      <c r="D52" s="22">
        <v>-4500</v>
      </c>
      <c r="E52" s="22">
        <v>-6760</v>
      </c>
      <c r="F52" s="22">
        <v>-6307</v>
      </c>
      <c r="G52" s="22">
        <v>-5624</v>
      </c>
    </row>
    <row r="53" spans="1:7" ht="13.5">
      <c r="A53" s="3" t="s">
        <v>123</v>
      </c>
      <c r="B53" s="22">
        <v>1143035</v>
      </c>
      <c r="C53" s="22">
        <v>1079093</v>
      </c>
      <c r="D53" s="22">
        <v>1155655</v>
      </c>
      <c r="E53" s="22">
        <v>1107959</v>
      </c>
      <c r="F53" s="22">
        <v>1166123</v>
      </c>
      <c r="G53" s="22">
        <v>1137007</v>
      </c>
    </row>
    <row r="54" spans="1:7" ht="13.5">
      <c r="A54" s="2" t="s">
        <v>124</v>
      </c>
      <c r="B54" s="22">
        <v>1518842</v>
      </c>
      <c r="C54" s="22">
        <v>1431735</v>
      </c>
      <c r="D54" s="22">
        <v>1503212</v>
      </c>
      <c r="E54" s="22">
        <v>1369647</v>
      </c>
      <c r="F54" s="22">
        <v>1404519</v>
      </c>
      <c r="G54" s="22">
        <v>1496590</v>
      </c>
    </row>
    <row r="55" spans="1:7" ht="14.25" thickBot="1">
      <c r="A55" s="5" t="s">
        <v>125</v>
      </c>
      <c r="B55" s="23">
        <v>3683543</v>
      </c>
      <c r="C55" s="23">
        <v>3484401</v>
      </c>
      <c r="D55" s="23">
        <v>2879557</v>
      </c>
      <c r="E55" s="23">
        <v>2499643</v>
      </c>
      <c r="F55" s="23">
        <v>2349380</v>
      </c>
      <c r="G55" s="23">
        <v>2805444</v>
      </c>
    </row>
    <row r="56" spans="1:7" ht="14.25" thickTop="1">
      <c r="A56" s="2" t="s">
        <v>126</v>
      </c>
      <c r="B56" s="22">
        <v>131722</v>
      </c>
      <c r="C56" s="22">
        <v>171865</v>
      </c>
      <c r="D56" s="22">
        <v>90791</v>
      </c>
      <c r="E56" s="22">
        <v>88874</v>
      </c>
      <c r="F56" s="22">
        <v>154477</v>
      </c>
      <c r="G56" s="22">
        <v>420753</v>
      </c>
    </row>
    <row r="57" spans="1:7" ht="13.5">
      <c r="A57" s="2" t="s">
        <v>127</v>
      </c>
      <c r="B57" s="22">
        <v>128000</v>
      </c>
      <c r="C57" s="22">
        <v>172000</v>
      </c>
      <c r="D57" s="22">
        <v>172000</v>
      </c>
      <c r="E57" s="22">
        <v>312000</v>
      </c>
      <c r="F57" s="22">
        <v>46000</v>
      </c>
      <c r="G57" s="22">
        <v>48000</v>
      </c>
    </row>
    <row r="58" spans="1:7" ht="13.5">
      <c r="A58" s="2" t="s">
        <v>128</v>
      </c>
      <c r="B58" s="22">
        <v>30000</v>
      </c>
      <c r="C58" s="22">
        <v>30000</v>
      </c>
      <c r="D58" s="22">
        <v>80000</v>
      </c>
      <c r="E58" s="22">
        <v>80000</v>
      </c>
      <c r="F58" s="22">
        <v>80000</v>
      </c>
      <c r="G58" s="22"/>
    </row>
    <row r="59" spans="1:7" ht="13.5">
      <c r="A59" s="2" t="s">
        <v>129</v>
      </c>
      <c r="B59" s="22">
        <v>50992</v>
      </c>
      <c r="C59" s="22">
        <v>79992</v>
      </c>
      <c r="D59" s="22">
        <v>79992</v>
      </c>
      <c r="E59" s="22">
        <v>60000</v>
      </c>
      <c r="F59" s="22">
        <v>60000</v>
      </c>
      <c r="G59" s="22"/>
    </row>
    <row r="60" spans="1:7" ht="13.5">
      <c r="A60" s="2" t="s">
        <v>130</v>
      </c>
      <c r="B60" s="22">
        <v>7262</v>
      </c>
      <c r="C60" s="22">
        <v>1976</v>
      </c>
      <c r="D60" s="22"/>
      <c r="E60" s="22"/>
      <c r="F60" s="22"/>
      <c r="G60" s="22"/>
    </row>
    <row r="61" spans="1:7" ht="13.5">
      <c r="A61" s="2" t="s">
        <v>131</v>
      </c>
      <c r="B61" s="22">
        <v>247847</v>
      </c>
      <c r="C61" s="22">
        <v>207415</v>
      </c>
      <c r="D61" s="22">
        <v>196918</v>
      </c>
      <c r="E61" s="22">
        <v>88425</v>
      </c>
      <c r="F61" s="22">
        <v>41295</v>
      </c>
      <c r="G61" s="22">
        <v>86571</v>
      </c>
    </row>
    <row r="62" spans="1:7" ht="13.5">
      <c r="A62" s="2" t="s">
        <v>132</v>
      </c>
      <c r="B62" s="22">
        <v>136780</v>
      </c>
      <c r="C62" s="22">
        <v>121051</v>
      </c>
      <c r="D62" s="22">
        <v>99792</v>
      </c>
      <c r="E62" s="22">
        <v>67396</v>
      </c>
      <c r="F62" s="22">
        <v>75003</v>
      </c>
      <c r="G62" s="22">
        <v>86089</v>
      </c>
    </row>
    <row r="63" spans="1:7" ht="13.5">
      <c r="A63" s="2" t="s">
        <v>133</v>
      </c>
      <c r="B63" s="22">
        <v>170229</v>
      </c>
      <c r="C63" s="22">
        <v>239312</v>
      </c>
      <c r="D63" s="22">
        <v>7320</v>
      </c>
      <c r="E63" s="22">
        <v>6061</v>
      </c>
      <c r="F63" s="22">
        <v>5197</v>
      </c>
      <c r="G63" s="22">
        <v>6242</v>
      </c>
    </row>
    <row r="64" spans="1:7" ht="13.5">
      <c r="A64" s="2" t="s">
        <v>134</v>
      </c>
      <c r="B64" s="22">
        <v>45386</v>
      </c>
      <c r="C64" s="22">
        <v>49804</v>
      </c>
      <c r="D64" s="22">
        <v>27774</v>
      </c>
      <c r="E64" s="22">
        <v>15924</v>
      </c>
      <c r="F64" s="22"/>
      <c r="G64" s="22">
        <v>9231</v>
      </c>
    </row>
    <row r="65" spans="1:7" ht="13.5">
      <c r="A65" s="2" t="s">
        <v>136</v>
      </c>
      <c r="B65" s="22">
        <v>5088</v>
      </c>
      <c r="C65" s="22">
        <v>8938</v>
      </c>
      <c r="D65" s="22">
        <v>5121</v>
      </c>
      <c r="E65" s="22">
        <v>7789</v>
      </c>
      <c r="F65" s="22">
        <v>12962</v>
      </c>
      <c r="G65" s="22">
        <v>19917</v>
      </c>
    </row>
    <row r="66" spans="1:7" ht="13.5">
      <c r="A66" s="2" t="s">
        <v>137</v>
      </c>
      <c r="B66" s="22">
        <v>12942</v>
      </c>
      <c r="C66" s="22">
        <v>9723</v>
      </c>
      <c r="D66" s="22">
        <v>8521</v>
      </c>
      <c r="E66" s="22">
        <v>8776</v>
      </c>
      <c r="F66" s="22">
        <v>11361</v>
      </c>
      <c r="G66" s="22">
        <v>12165</v>
      </c>
    </row>
    <row r="67" spans="1:7" ht="13.5">
      <c r="A67" s="2" t="s">
        <v>138</v>
      </c>
      <c r="B67" s="22">
        <v>166788</v>
      </c>
      <c r="C67" s="22">
        <v>161598</v>
      </c>
      <c r="D67" s="22">
        <v>95126</v>
      </c>
      <c r="E67" s="22">
        <v>26807</v>
      </c>
      <c r="F67" s="22">
        <v>45293</v>
      </c>
      <c r="G67" s="22">
        <v>72857</v>
      </c>
    </row>
    <row r="68" spans="1:7" ht="13.5">
      <c r="A68" s="2" t="s">
        <v>139</v>
      </c>
      <c r="B68" s="22"/>
      <c r="C68" s="22">
        <v>40000</v>
      </c>
      <c r="D68" s="22">
        <v>16000</v>
      </c>
      <c r="E68" s="22"/>
      <c r="F68" s="22"/>
      <c r="G68" s="22"/>
    </row>
    <row r="69" spans="1:7" ht="13.5">
      <c r="A69" s="2" t="s">
        <v>141</v>
      </c>
      <c r="B69" s="22">
        <v>14900</v>
      </c>
      <c r="C69" s="22">
        <v>16600</v>
      </c>
      <c r="D69" s="22">
        <v>16400</v>
      </c>
      <c r="E69" s="22">
        <v>20300</v>
      </c>
      <c r="F69" s="22"/>
      <c r="G69" s="22"/>
    </row>
    <row r="70" spans="1:7" ht="13.5">
      <c r="A70" s="2" t="s">
        <v>143</v>
      </c>
      <c r="B70" s="22"/>
      <c r="C70" s="22"/>
      <c r="D70" s="22"/>
      <c r="E70" s="22">
        <v>1700</v>
      </c>
      <c r="F70" s="22">
        <v>3148</v>
      </c>
      <c r="G70" s="22"/>
    </row>
    <row r="71" spans="1:7" ht="13.5">
      <c r="A71" s="2" t="s">
        <v>144</v>
      </c>
      <c r="B71" s="22"/>
      <c r="C71" s="22"/>
      <c r="D71" s="22">
        <v>21600</v>
      </c>
      <c r="E71" s="22"/>
      <c r="F71" s="22"/>
      <c r="G71" s="22"/>
    </row>
    <row r="72" spans="1:7" ht="13.5">
      <c r="A72" s="2" t="s">
        <v>145</v>
      </c>
      <c r="B72" s="22">
        <v>85</v>
      </c>
      <c r="C72" s="22">
        <v>1922</v>
      </c>
      <c r="D72" s="22">
        <v>4168</v>
      </c>
      <c r="E72" s="22">
        <v>4774</v>
      </c>
      <c r="F72" s="22">
        <v>7181</v>
      </c>
      <c r="G72" s="22">
        <v>164</v>
      </c>
    </row>
    <row r="73" spans="1:7" ht="13.5">
      <c r="A73" s="2" t="s">
        <v>146</v>
      </c>
      <c r="B73" s="22">
        <v>1148025</v>
      </c>
      <c r="C73" s="22">
        <v>1312199</v>
      </c>
      <c r="D73" s="22">
        <v>921526</v>
      </c>
      <c r="E73" s="22">
        <v>788829</v>
      </c>
      <c r="F73" s="22">
        <v>541922</v>
      </c>
      <c r="G73" s="22">
        <v>761992</v>
      </c>
    </row>
    <row r="74" spans="1:7" ht="13.5">
      <c r="A74" s="2" t="s">
        <v>147</v>
      </c>
      <c r="B74" s="22">
        <v>31694</v>
      </c>
      <c r="C74" s="22">
        <v>82686</v>
      </c>
      <c r="D74" s="22">
        <v>162678</v>
      </c>
      <c r="E74" s="22">
        <v>151000</v>
      </c>
      <c r="F74" s="22">
        <v>211000</v>
      </c>
      <c r="G74" s="22"/>
    </row>
    <row r="75" spans="1:7" ht="13.5">
      <c r="A75" s="2" t="s">
        <v>148</v>
      </c>
      <c r="B75" s="22">
        <v>22316</v>
      </c>
      <c r="C75" s="22">
        <v>4048</v>
      </c>
      <c r="D75" s="22"/>
      <c r="E75" s="22"/>
      <c r="F75" s="22"/>
      <c r="G75" s="22"/>
    </row>
    <row r="76" spans="1:7" ht="13.5">
      <c r="A76" s="2" t="s">
        <v>149</v>
      </c>
      <c r="B76" s="22"/>
      <c r="C76" s="22"/>
      <c r="D76" s="22"/>
      <c r="E76" s="22"/>
      <c r="F76" s="22">
        <v>2840</v>
      </c>
      <c r="G76" s="22">
        <v>5840</v>
      </c>
    </row>
    <row r="77" spans="1:7" ht="13.5">
      <c r="A77" s="2" t="s">
        <v>135</v>
      </c>
      <c r="B77" s="22">
        <v>6770</v>
      </c>
      <c r="C77" s="22">
        <v>10146</v>
      </c>
      <c r="D77" s="22">
        <v>8011</v>
      </c>
      <c r="E77" s="22"/>
      <c r="F77" s="22"/>
      <c r="G77" s="22"/>
    </row>
    <row r="78" spans="1:7" ht="13.5">
      <c r="A78" s="2" t="s">
        <v>150</v>
      </c>
      <c r="B78" s="22">
        <v>23080</v>
      </c>
      <c r="C78" s="22">
        <v>19762</v>
      </c>
      <c r="D78" s="22">
        <v>17559</v>
      </c>
      <c r="E78" s="22"/>
      <c r="F78" s="22"/>
      <c r="G78" s="22"/>
    </row>
    <row r="79" spans="1:7" ht="13.5">
      <c r="A79" s="2" t="s">
        <v>94</v>
      </c>
      <c r="B79" s="22"/>
      <c r="C79" s="22">
        <v>85</v>
      </c>
      <c r="D79" s="22">
        <v>1372</v>
      </c>
      <c r="E79" s="22">
        <v>4607</v>
      </c>
      <c r="F79" s="22">
        <v>8604</v>
      </c>
      <c r="G79" s="22"/>
    </row>
    <row r="80" spans="1:7" ht="13.5">
      <c r="A80" s="2" t="s">
        <v>151</v>
      </c>
      <c r="B80" s="22">
        <v>83860</v>
      </c>
      <c r="C80" s="22">
        <v>116727</v>
      </c>
      <c r="D80" s="22">
        <v>189621</v>
      </c>
      <c r="E80" s="22">
        <v>155607</v>
      </c>
      <c r="F80" s="22">
        <v>222444</v>
      </c>
      <c r="G80" s="22">
        <v>5840</v>
      </c>
    </row>
    <row r="81" spans="1:7" ht="14.25" thickBot="1">
      <c r="A81" s="5" t="s">
        <v>152</v>
      </c>
      <c r="B81" s="23">
        <v>1231885</v>
      </c>
      <c r="C81" s="23">
        <v>1428927</v>
      </c>
      <c r="D81" s="23">
        <v>1111147</v>
      </c>
      <c r="E81" s="23">
        <v>944436</v>
      </c>
      <c r="F81" s="23">
        <v>764367</v>
      </c>
      <c r="G81" s="23">
        <v>767833</v>
      </c>
    </row>
    <row r="82" spans="1:7" ht="14.25" thickTop="1">
      <c r="A82" s="2" t="s">
        <v>153</v>
      </c>
      <c r="B82" s="22">
        <v>351317</v>
      </c>
      <c r="C82" s="22">
        <v>351317</v>
      </c>
      <c r="D82" s="22">
        <v>351317</v>
      </c>
      <c r="E82" s="22">
        <v>351317</v>
      </c>
      <c r="F82" s="22">
        <v>351317</v>
      </c>
      <c r="G82" s="22">
        <v>351317</v>
      </c>
    </row>
    <row r="83" spans="1:7" ht="13.5">
      <c r="A83" s="3" t="s">
        <v>154</v>
      </c>
      <c r="B83" s="22">
        <v>271628</v>
      </c>
      <c r="C83" s="22">
        <v>271628</v>
      </c>
      <c r="D83" s="22">
        <v>271628</v>
      </c>
      <c r="E83" s="22">
        <v>271628</v>
      </c>
      <c r="F83" s="22">
        <v>271628</v>
      </c>
      <c r="G83" s="22">
        <v>271628</v>
      </c>
    </row>
    <row r="84" spans="1:7" ht="13.5">
      <c r="A84" s="3" t="s">
        <v>155</v>
      </c>
      <c r="B84" s="22">
        <v>18037</v>
      </c>
      <c r="C84" s="22"/>
      <c r="D84" s="22"/>
      <c r="E84" s="22"/>
      <c r="F84" s="22"/>
      <c r="G84" s="22"/>
    </row>
    <row r="85" spans="1:7" ht="13.5">
      <c r="A85" s="3" t="s">
        <v>156</v>
      </c>
      <c r="B85" s="22">
        <v>289666</v>
      </c>
      <c r="C85" s="22">
        <v>271628</v>
      </c>
      <c r="D85" s="22">
        <v>271628</v>
      </c>
      <c r="E85" s="22">
        <v>271628</v>
      </c>
      <c r="F85" s="22">
        <v>271628</v>
      </c>
      <c r="G85" s="22">
        <v>271628</v>
      </c>
    </row>
    <row r="86" spans="1:7" ht="13.5">
      <c r="A86" s="3" t="s">
        <v>157</v>
      </c>
      <c r="B86" s="22">
        <v>16643</v>
      </c>
      <c r="C86" s="22">
        <v>16643</v>
      </c>
      <c r="D86" s="22">
        <v>16643</v>
      </c>
      <c r="E86" s="22">
        <v>16643</v>
      </c>
      <c r="F86" s="22">
        <v>16643</v>
      </c>
      <c r="G86" s="22">
        <v>16643</v>
      </c>
    </row>
    <row r="87" spans="1:7" ht="13.5">
      <c r="A87" s="4" t="s">
        <v>158</v>
      </c>
      <c r="B87" s="22">
        <v>1250000</v>
      </c>
      <c r="C87" s="22">
        <v>1050000</v>
      </c>
      <c r="D87" s="22">
        <v>950000</v>
      </c>
      <c r="E87" s="22">
        <v>950000</v>
      </c>
      <c r="F87" s="22">
        <v>1250000</v>
      </c>
      <c r="G87" s="22">
        <v>1170000</v>
      </c>
    </row>
    <row r="88" spans="1:7" ht="13.5">
      <c r="A88" s="4" t="s">
        <v>159</v>
      </c>
      <c r="B88" s="22">
        <v>550414</v>
      </c>
      <c r="C88" s="22">
        <v>390629</v>
      </c>
      <c r="D88" s="22">
        <v>211093</v>
      </c>
      <c r="E88" s="22">
        <v>1319</v>
      </c>
      <c r="F88" s="22">
        <v>-281085</v>
      </c>
      <c r="G88" s="22">
        <v>227987</v>
      </c>
    </row>
    <row r="89" spans="1:7" ht="13.5">
      <c r="A89" s="3" t="s">
        <v>160</v>
      </c>
      <c r="B89" s="22">
        <v>1817057</v>
      </c>
      <c r="C89" s="22">
        <v>1457272</v>
      </c>
      <c r="D89" s="22">
        <v>1177736</v>
      </c>
      <c r="E89" s="22">
        <v>967962</v>
      </c>
      <c r="F89" s="22">
        <v>985557</v>
      </c>
      <c r="G89" s="22">
        <v>1414630</v>
      </c>
    </row>
    <row r="90" spans="1:7" ht="13.5">
      <c r="A90" s="2" t="s">
        <v>161</v>
      </c>
      <c r="B90" s="22">
        <v>-23436</v>
      </c>
      <c r="C90" s="22">
        <v>-33604</v>
      </c>
      <c r="D90" s="22">
        <v>-33604</v>
      </c>
      <c r="E90" s="22">
        <v>-33469</v>
      </c>
      <c r="F90" s="22">
        <v>-21198</v>
      </c>
      <c r="G90" s="22"/>
    </row>
    <row r="91" spans="1:7" ht="13.5">
      <c r="A91" s="2" t="s">
        <v>162</v>
      </c>
      <c r="B91" s="22">
        <v>2434603</v>
      </c>
      <c r="C91" s="22">
        <v>2046613</v>
      </c>
      <c r="D91" s="22">
        <v>1767077</v>
      </c>
      <c r="E91" s="22">
        <v>1557439</v>
      </c>
      <c r="F91" s="22">
        <v>1587305</v>
      </c>
      <c r="G91" s="22">
        <v>2037575</v>
      </c>
    </row>
    <row r="92" spans="1:7" ht="13.5">
      <c r="A92" s="2" t="s">
        <v>163</v>
      </c>
      <c r="B92" s="22">
        <v>17054</v>
      </c>
      <c r="C92" s="22">
        <v>8860</v>
      </c>
      <c r="D92" s="22">
        <v>1332</v>
      </c>
      <c r="E92" s="22">
        <v>-2232</v>
      </c>
      <c r="F92" s="22">
        <v>-2292</v>
      </c>
      <c r="G92" s="22">
        <v>36</v>
      </c>
    </row>
    <row r="93" spans="1:7" ht="13.5">
      <c r="A93" s="2" t="s">
        <v>165</v>
      </c>
      <c r="B93" s="22">
        <v>17054</v>
      </c>
      <c r="C93" s="22">
        <v>8860</v>
      </c>
      <c r="D93" s="22">
        <v>1332</v>
      </c>
      <c r="E93" s="22">
        <v>-2232</v>
      </c>
      <c r="F93" s="22">
        <v>-2292</v>
      </c>
      <c r="G93" s="22">
        <v>36</v>
      </c>
    </row>
    <row r="94" spans="1:7" ht="13.5">
      <c r="A94" s="6" t="s">
        <v>167</v>
      </c>
      <c r="B94" s="22">
        <v>2451658</v>
      </c>
      <c r="C94" s="22">
        <v>2055474</v>
      </c>
      <c r="D94" s="22">
        <v>1768409</v>
      </c>
      <c r="E94" s="22">
        <v>1555206</v>
      </c>
      <c r="F94" s="22">
        <v>1585012</v>
      </c>
      <c r="G94" s="22">
        <v>2037611</v>
      </c>
    </row>
    <row r="95" spans="1:7" ht="14.25" thickBot="1">
      <c r="A95" s="7" t="s">
        <v>168</v>
      </c>
      <c r="B95" s="22">
        <v>3683543</v>
      </c>
      <c r="C95" s="22">
        <v>3484401</v>
      </c>
      <c r="D95" s="22">
        <v>2879557</v>
      </c>
      <c r="E95" s="22">
        <v>2499643</v>
      </c>
      <c r="F95" s="22">
        <v>2349380</v>
      </c>
      <c r="G95" s="22">
        <v>2805444</v>
      </c>
    </row>
    <row r="96" spans="1:7" ht="14.25" thickTop="1">
      <c r="A96" s="8"/>
      <c r="B96" s="24"/>
      <c r="C96" s="24"/>
      <c r="D96" s="24"/>
      <c r="E96" s="24"/>
      <c r="F96" s="24"/>
      <c r="G96" s="24"/>
    </row>
    <row r="98" ht="13.5">
      <c r="A98" s="20" t="s">
        <v>173</v>
      </c>
    </row>
    <row r="99" ht="13.5">
      <c r="A99" s="20" t="s">
        <v>174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2014-02-13T07:18:07Z</dcterms:created>
  <dcterms:modified xsi:type="dcterms:W3CDTF">2014-02-13T07:18:17Z</dcterms:modified>
  <cp:category/>
  <cp:version/>
  <cp:contentType/>
  <cp:contentStatus/>
</cp:coreProperties>
</file>