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<sst xmlns="http://schemas.openxmlformats.org/spreadsheetml/2006/main" count="660" uniqueCount="229">
  <si>
    <t>減価償却費</t>
  </si>
  <si>
    <t>のれん償却額</t>
  </si>
  <si>
    <t>退職給付引当金の増減額（△は減少）</t>
  </si>
  <si>
    <t>賞与引当金の増減額（△は減少）</t>
  </si>
  <si>
    <t>役員賞与引当金の増減額（△は減少）</t>
  </si>
  <si>
    <t>貸倒引当金の増減額（△は減少）</t>
  </si>
  <si>
    <t>ポイント引当金の増減額（△は減少）</t>
  </si>
  <si>
    <t>受取利息及び受取配当金</t>
  </si>
  <si>
    <t>持分法による投資損益（△は益）</t>
  </si>
  <si>
    <t>売上債権の増減額（△は増加）</t>
  </si>
  <si>
    <t>たな卸資産の増減額（△は増加）</t>
  </si>
  <si>
    <t>仕入債務の増減額（△は減少）</t>
  </si>
  <si>
    <t>未払消費税等の増減額（△は減少）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</si>
  <si>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</si>
  <si>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</si>
  <si>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</si>
  <si>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</si>
  <si>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</si>
  <si>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有形固定資産の取得による支出</t>
  </si>
  <si>
    <t>無形固定資産の取得による支出</t>
  </si>
  <si>
    <t>投資有価証券の取得による支出</t>
  </si>
  <si>
    <t>定期預金の払戻による収入</t>
  </si>
  <si>
    <t>貸付けによる支出</t>
  </si>
  <si>
    <t>貸付金の回収による収入</t>
  </si>
  <si>
    <t>連結の範囲の変更を伴う子会社株式の取得による収入</t>
  </si>
  <si>
    <t>差入保証金の回収による収入</t>
  </si>
  <si>
    <t>差入保証金の差入による支出</t>
  </si>
  <si>
    <t>投資活動によるキャッシュ・フロー</t>
  </si>
  <si>
    <t>短期借入れによる収入</t>
  </si>
  <si>
    <t>短期借入金の返済による支出</t>
  </si>
  <si>
    <t>長期借入れによる収入</t>
  </si>
  <si>
    <t>長期借入金の返済による支出</t>
  </si>
  <si>
    <t>リース債務の返済による支出</t>
  </si>
  <si>
    <t>少数株主からの払込みによる収入</t>
  </si>
  <si>
    <t>自己株式の取得による支出</t>
  </si>
  <si>
    <t>配当金の支払額</t>
  </si>
  <si>
    <t>少数株主への配当金の支払額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</si>
  <si>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</si>
  <si>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</si>
  <si>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</si>
  <si>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</si>
  <si>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合併に伴う現金及び現金同等物の増加額</t>
  </si>
  <si>
    <t>連結・キャッシュフロー計算書</t>
  </si>
  <si>
    <t>持分法による投資損失</t>
  </si>
  <si>
    <t>段階取得に係る差益</t>
  </si>
  <si>
    <t>負ののれん発生益</t>
  </si>
  <si>
    <t>事業譲渡損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</si>
  <si>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</si>
  <si>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</si>
  <si>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</si>
  <si>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</si>
  <si>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</si>
  <si>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</si>
  <si>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</si>
  <si>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</si>
  <si>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</si>
  <si>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</si>
  <si>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2013/06/21</t>
  </si>
  <si>
    <t>通期</t>
  </si>
  <si>
    <t>2013/03/31</t>
  </si>
  <si>
    <t>2012/03/31</t>
  </si>
  <si>
    <t>2012/06/22</t>
  </si>
  <si>
    <t>2011/03/31</t>
  </si>
  <si>
    <t>2011/06/22</t>
  </si>
  <si>
    <t>2010/03/31</t>
  </si>
  <si>
    <t>2010/06/24</t>
  </si>
  <si>
    <t>2009/03/31</t>
  </si>
  <si>
    <t>2009/06/24</t>
  </si>
  <si>
    <t>2008/03/31</t>
  </si>
  <si>
    <t>現金及び預金</t>
  </si>
  <si>
    <t>千円</t>
  </si>
  <si>
    <t>受取手形</t>
  </si>
  <si>
    <t>売掛金</t>
  </si>
  <si>
    <t>仕掛品</t>
  </si>
  <si>
    <t>貯蔵品</t>
  </si>
  <si>
    <t>前渡金</t>
  </si>
  <si>
    <t>前払費用</t>
  </si>
  <si>
    <t>繰延税金資産</t>
  </si>
  <si>
    <t>従業員に対する短期貸付金</t>
  </si>
  <si>
    <t>未収入金</t>
  </si>
  <si>
    <t>その他</t>
  </si>
  <si>
    <t>流動資産</t>
  </si>
  <si>
    <t>建物</t>
  </si>
  <si>
    <t>減価償却累計額</t>
  </si>
  <si>
    <t>建物（純額）</t>
  </si>
  <si>
    <t>構築物</t>
  </si>
  <si>
    <t>構築物（純額）</t>
  </si>
  <si>
    <t>器具備品</t>
  </si>
  <si>
    <t>器具備品（純額）</t>
  </si>
  <si>
    <t>土地</t>
  </si>
  <si>
    <t>リース資産</t>
  </si>
  <si>
    <t>有形固定資産</t>
  </si>
  <si>
    <t>地上権</t>
  </si>
  <si>
    <t>ソフトウエア</t>
  </si>
  <si>
    <t>ソフトウエア仮勘定</t>
  </si>
  <si>
    <t>無形固定資産</t>
  </si>
  <si>
    <t>投資有価証券</t>
  </si>
  <si>
    <t>関係会社株式</t>
  </si>
  <si>
    <t>関係会社出資金</t>
  </si>
  <si>
    <t>長期前払費用</t>
  </si>
  <si>
    <t>差入保証金</t>
  </si>
  <si>
    <t>前払年金費用</t>
  </si>
  <si>
    <t>投資損失引当金</t>
  </si>
  <si>
    <t>投資その他の資産</t>
  </si>
  <si>
    <t>固定資産</t>
  </si>
  <si>
    <t>資産</t>
  </si>
  <si>
    <t>買掛金</t>
  </si>
  <si>
    <t>短期借入金</t>
  </si>
  <si>
    <t>関係会社短期借入金</t>
  </si>
  <si>
    <t>1年内返済予定の長期借入金</t>
  </si>
  <si>
    <t>リース債務</t>
  </si>
  <si>
    <t>未払金</t>
  </si>
  <si>
    <t>未払費用</t>
  </si>
  <si>
    <t>未払法人税等</t>
  </si>
  <si>
    <t>未払消費税等</t>
  </si>
  <si>
    <t>前受金</t>
  </si>
  <si>
    <t>預り金</t>
  </si>
  <si>
    <t>賞与引当金</t>
  </si>
  <si>
    <t>ポイント引当金</t>
  </si>
  <si>
    <t>流動負債</t>
  </si>
  <si>
    <t>長期借入金</t>
  </si>
  <si>
    <t>退職給付引当金</t>
  </si>
  <si>
    <t>役員退職慰労引当金</t>
  </si>
  <si>
    <t>長期預り保証金</t>
  </si>
  <si>
    <t>負ののれん</t>
  </si>
  <si>
    <t>固定負債</t>
  </si>
  <si>
    <t>負債</t>
  </si>
  <si>
    <t>資本金</t>
  </si>
  <si>
    <t>資本準備金</t>
  </si>
  <si>
    <t>資本剰余金</t>
  </si>
  <si>
    <t>利益準備金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</si>
  <si>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</si>
  <si>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</si>
  <si>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</si>
  <si>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</si>
  <si>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</si>
  <si>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</si>
  <si>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</si>
  <si>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</si>
  <si>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</si>
  <si>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</si>
  <si>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</si>
  <si>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株式会社インテージホールディングス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</si>
  <si>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</si>
  <si>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</si>
  <si>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</si>
  <si>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</si>
  <si>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</si>
  <si>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</si>
  <si>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</si>
  <si>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</si>
  <si>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</si>
  <si>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</si>
  <si>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売上原価</t>
  </si>
  <si>
    <t>売上総利益</t>
  </si>
  <si>
    <t>販売費・一般管理費</t>
  </si>
  <si>
    <t>営業利益</t>
  </si>
  <si>
    <t>受取利息</t>
  </si>
  <si>
    <t>受取配当金</t>
  </si>
  <si>
    <t>受取保険金及び配当金</t>
  </si>
  <si>
    <t>保険事務手数料</t>
  </si>
  <si>
    <t>雑収益</t>
  </si>
  <si>
    <t>営業外収益</t>
  </si>
  <si>
    <t>支払利息</t>
  </si>
  <si>
    <t>支払手数料</t>
  </si>
  <si>
    <t>器具備品等除却損</t>
  </si>
  <si>
    <t>為替差損</t>
  </si>
  <si>
    <t>雑損失</t>
  </si>
  <si>
    <t>営業外費用</t>
  </si>
  <si>
    <t>経常利益</t>
  </si>
  <si>
    <t>関係会社株式売却益</t>
  </si>
  <si>
    <t>特別利益</t>
  </si>
  <si>
    <t>リース解約損</t>
  </si>
  <si>
    <t>投資損失引当金繰入額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</si>
  <si>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</si>
  <si>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</si>
  <si>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</si>
  <si>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</si>
  <si>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</si>
  <si>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</si>
  <si>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</si>
  <si>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2014/02/14</t>
  </si>
  <si>
    <t>四半期</t>
  </si>
  <si>
    <t>2013/12/31</t>
  </si>
  <si>
    <t>2013/11/14</t>
  </si>
  <si>
    <t>2013/09/30</t>
  </si>
  <si>
    <t>2013/08/12</t>
  </si>
  <si>
    <t>2013/06/30</t>
  </si>
  <si>
    <t>2013/02/14</t>
  </si>
  <si>
    <t>2012/12/31</t>
  </si>
  <si>
    <t>2012/11/14</t>
  </si>
  <si>
    <t>2012/09/30</t>
  </si>
  <si>
    <t>2012/08/10</t>
  </si>
  <si>
    <t>2012/06/30</t>
  </si>
  <si>
    <t>2012/02/14</t>
  </si>
  <si>
    <t>2011/12/31</t>
  </si>
  <si>
    <t>2011/11/14</t>
  </si>
  <si>
    <t>2011/09/30</t>
  </si>
  <si>
    <t>2011/08/12</t>
  </si>
  <si>
    <t>2011/06/30</t>
  </si>
  <si>
    <t>2011/02/14</t>
  </si>
  <si>
    <t>2010/12/31</t>
  </si>
  <si>
    <t>2010/11/15</t>
  </si>
  <si>
    <t>2010/09/30</t>
  </si>
  <si>
    <t>2010/08/12</t>
  </si>
  <si>
    <t>2010/06/30</t>
  </si>
  <si>
    <t>2010/02/12</t>
  </si>
  <si>
    <t>2009/12/31</t>
  </si>
  <si>
    <t>2009/11/13</t>
  </si>
  <si>
    <t>2009/09/30</t>
  </si>
  <si>
    <t>2009/08/12</t>
  </si>
  <si>
    <t>2009/06/30</t>
  </si>
  <si>
    <t>2009/02/13</t>
  </si>
  <si>
    <t>2008/12/31</t>
  </si>
  <si>
    <t>2008/11/14</t>
  </si>
  <si>
    <t>2008/09/30</t>
  </si>
  <si>
    <t>2008/08/12</t>
  </si>
  <si>
    <t>2008/06/30</t>
  </si>
  <si>
    <t>受取手形及び営業未収入金</t>
  </si>
  <si>
    <t>貸倒引当金</t>
  </si>
  <si>
    <t>建物及び構築物（純額）</t>
  </si>
  <si>
    <t>その他（純額）</t>
  </si>
  <si>
    <t>のれん</t>
  </si>
  <si>
    <t>未払役員賞与</t>
  </si>
  <si>
    <t>為替換算調整勘定</t>
  </si>
  <si>
    <t>少数株主持分</t>
  </si>
  <si>
    <t>連結・貸借対照表</t>
  </si>
  <si>
    <t>累積四半期</t>
  </si>
  <si>
    <t>2013/04/01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</si>
</sst>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140</v>
      </c>
      <c r="B2" s="14">
        <v>4326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141</v>
      </c>
      <c r="B3" s="1" t="s">
        <v>142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50</v>
      </c>
      <c r="B4" s="15" t="str">
        <f>HYPERLINK("http://www.kabupro.jp/mark/20140214/S10015BV.htm","四半期報告書")</f>
        <v>四半期報告書</v>
      </c>
      <c r="C4" s="15" t="str">
        <f>HYPERLINK("http://www.kabupro.jp/mark/20131114/S1000FBD.htm","四半期報告書")</f>
        <v>四半期報告書</v>
      </c>
      <c r="D4" s="15" t="str">
        <f>HYPERLINK("http://www.kabupro.jp/mark/20130812/S000E7H4.htm","四半期報告書")</f>
        <v>四半期報告書</v>
      </c>
      <c r="E4" s="15" t="str">
        <f>HYPERLINK("http://www.kabupro.jp/mark/20130621/S000DMYU.htm","有価証券報告書")</f>
        <v>有価証券報告書</v>
      </c>
      <c r="F4" s="15" t="str">
        <f>HYPERLINK("http://www.kabupro.jp/mark/20140214/S10015BV.htm","四半期報告書")</f>
        <v>四半期報告書</v>
      </c>
      <c r="G4" s="15" t="str">
        <f>HYPERLINK("http://www.kabupro.jp/mark/20131114/S1000FBD.htm","四半期報告書")</f>
        <v>四半期報告書</v>
      </c>
      <c r="H4" s="15" t="str">
        <f>HYPERLINK("http://www.kabupro.jp/mark/20130812/S000E7H4.htm","四半期報告書")</f>
        <v>四半期報告書</v>
      </c>
      <c r="I4" s="15" t="str">
        <f>HYPERLINK("http://www.kabupro.jp/mark/20130621/S000DMYU.htm","有価証券報告書")</f>
        <v>有価証券報告書</v>
      </c>
      <c r="J4" s="15" t="str">
        <f>HYPERLINK("http://www.kabupro.jp/mark/20130214/S000CV16.htm","四半期報告書")</f>
        <v>四半期報告書</v>
      </c>
      <c r="K4" s="15" t="str">
        <f>HYPERLINK("http://www.kabupro.jp/mark/20121114/S000C9FH.htm","四半期報告書")</f>
        <v>四半期報告書</v>
      </c>
      <c r="L4" s="15" t="str">
        <f>HYPERLINK("http://www.kabupro.jp/mark/20120810/S000BOG1.htm","四半期報告書")</f>
        <v>四半期報告書</v>
      </c>
      <c r="M4" s="15" t="str">
        <f>HYPERLINK("http://www.kabupro.jp/mark/20120622/S000B2VP.htm","有価証券報告書")</f>
        <v>有価証券報告書</v>
      </c>
      <c r="N4" s="15" t="str">
        <f>HYPERLINK("http://www.kabupro.jp/mark/20120214/S000ABI7.htm","四半期報告書")</f>
        <v>四半期報告書</v>
      </c>
      <c r="O4" s="15" t="str">
        <f>HYPERLINK("http://www.kabupro.jp/mark/20111114/S0009PRO.htm","四半期報告書")</f>
        <v>四半期報告書</v>
      </c>
      <c r="P4" s="15" t="str">
        <f>HYPERLINK("http://www.kabupro.jp/mark/20110812/S000962S.htm","四半期報告書")</f>
        <v>四半期報告書</v>
      </c>
      <c r="Q4" s="15" t="str">
        <f>HYPERLINK("http://www.kabupro.jp/mark/20110622/S0008JZ6.htm","有価証券報告書")</f>
        <v>有価証券報告書</v>
      </c>
      <c r="R4" s="15" t="str">
        <f>HYPERLINK("http://www.kabupro.jp/mark/20110214/S0007SGU.htm","四半期報告書")</f>
        <v>四半期報告書</v>
      </c>
      <c r="S4" s="15" t="str">
        <f>HYPERLINK("http://www.kabupro.jp/mark/20101115/S00076W8.htm","四半期報告書")</f>
        <v>四半期報告書</v>
      </c>
      <c r="T4" s="15" t="str">
        <f>HYPERLINK("http://www.kabupro.jp/mark/20100812/S0006L82.htm","四半期報告書")</f>
        <v>四半期報告書</v>
      </c>
      <c r="U4" s="15" t="str">
        <f>HYPERLINK("http://www.kabupro.jp/mark/20100624/S00060CF.htm","有価証券報告書")</f>
        <v>有価証券報告書</v>
      </c>
      <c r="V4" s="15" t="str">
        <f>HYPERLINK("http://www.kabupro.jp/mark/20100212/S00057OA.htm","四半期報告書")</f>
        <v>四半期報告書</v>
      </c>
      <c r="W4" s="15" t="str">
        <f>HYPERLINK("http://www.kabupro.jp/mark/20091113/S0004KPJ.htm","四半期報告書")</f>
        <v>四半期報告書</v>
      </c>
      <c r="X4" s="15" t="str">
        <f>HYPERLINK("http://www.kabupro.jp/mark/20090812/S0003XHB.htm","四半期報告書")</f>
        <v>四半期報告書</v>
      </c>
      <c r="Y4" s="15" t="str">
        <f>HYPERLINK("http://www.kabupro.jp/mark/20090624/S0003E9A.htm","有価証券報告書")</f>
        <v>有価証券報告書</v>
      </c>
    </row>
    <row r="5" spans="1:25" ht="14.25" thickBot="1">
      <c r="A5" s="11" t="s">
        <v>51</v>
      </c>
      <c r="B5" s="1" t="s">
        <v>181</v>
      </c>
      <c r="C5" s="1" t="s">
        <v>184</v>
      </c>
      <c r="D5" s="1" t="s">
        <v>186</v>
      </c>
      <c r="E5" s="1" t="s">
        <v>57</v>
      </c>
      <c r="F5" s="1" t="s">
        <v>181</v>
      </c>
      <c r="G5" s="1" t="s">
        <v>184</v>
      </c>
      <c r="H5" s="1" t="s">
        <v>186</v>
      </c>
      <c r="I5" s="1" t="s">
        <v>57</v>
      </c>
      <c r="J5" s="1" t="s">
        <v>188</v>
      </c>
      <c r="K5" s="1" t="s">
        <v>190</v>
      </c>
      <c r="L5" s="1" t="s">
        <v>192</v>
      </c>
      <c r="M5" s="1" t="s">
        <v>61</v>
      </c>
      <c r="N5" s="1" t="s">
        <v>194</v>
      </c>
      <c r="O5" s="1" t="s">
        <v>196</v>
      </c>
      <c r="P5" s="1" t="s">
        <v>198</v>
      </c>
      <c r="Q5" s="1" t="s">
        <v>63</v>
      </c>
      <c r="R5" s="1" t="s">
        <v>200</v>
      </c>
      <c r="S5" s="1" t="s">
        <v>202</v>
      </c>
      <c r="T5" s="1" t="s">
        <v>204</v>
      </c>
      <c r="U5" s="1" t="s">
        <v>65</v>
      </c>
      <c r="V5" s="1" t="s">
        <v>206</v>
      </c>
      <c r="W5" s="1" t="s">
        <v>208</v>
      </c>
      <c r="X5" s="1" t="s">
        <v>210</v>
      </c>
      <c r="Y5" s="1" t="s">
        <v>67</v>
      </c>
    </row>
    <row r="6" spans="1:25" ht="15" thickBot="1" thickTop="1">
      <c r="A6" s="10" t="s">
        <v>52</v>
      </c>
      <c r="B6" s="18" t="s">
        <v>49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53</v>
      </c>
      <c r="B7" s="14" t="s">
        <v>227</v>
      </c>
      <c r="C7" s="14" t="s">
        <v>227</v>
      </c>
      <c r="D7" s="14" t="s">
        <v>227</v>
      </c>
      <c r="E7" s="16" t="s">
        <v>58</v>
      </c>
      <c r="F7" s="14" t="s">
        <v>227</v>
      </c>
      <c r="G7" s="14" t="s">
        <v>227</v>
      </c>
      <c r="H7" s="14" t="s">
        <v>227</v>
      </c>
      <c r="I7" s="16" t="s">
        <v>58</v>
      </c>
      <c r="J7" s="14" t="s">
        <v>227</v>
      </c>
      <c r="K7" s="14" t="s">
        <v>227</v>
      </c>
      <c r="L7" s="14" t="s">
        <v>227</v>
      </c>
      <c r="M7" s="16" t="s">
        <v>58</v>
      </c>
      <c r="N7" s="14" t="s">
        <v>227</v>
      </c>
      <c r="O7" s="14" t="s">
        <v>227</v>
      </c>
      <c r="P7" s="14" t="s">
        <v>227</v>
      </c>
      <c r="Q7" s="16" t="s">
        <v>58</v>
      </c>
      <c r="R7" s="14" t="s">
        <v>227</v>
      </c>
      <c r="S7" s="14" t="s">
        <v>227</v>
      </c>
      <c r="T7" s="14" t="s">
        <v>227</v>
      </c>
      <c r="U7" s="16" t="s">
        <v>58</v>
      </c>
      <c r="V7" s="14" t="s">
        <v>227</v>
      </c>
      <c r="W7" s="14" t="s">
        <v>227</v>
      </c>
      <c r="X7" s="14" t="s">
        <v>227</v>
      </c>
      <c r="Y7" s="16" t="s">
        <v>58</v>
      </c>
    </row>
    <row r="8" spans="1:25" ht="13.5">
      <c r="A8" s="13" t="s">
        <v>54</v>
      </c>
      <c r="B8" s="1" t="s">
        <v>228</v>
      </c>
      <c r="C8" s="1" t="s">
        <v>228</v>
      </c>
      <c r="D8" s="1" t="s">
        <v>228</v>
      </c>
      <c r="E8" s="17" t="s">
        <v>146</v>
      </c>
      <c r="F8" s="1" t="s">
        <v>146</v>
      </c>
      <c r="G8" s="1" t="s">
        <v>146</v>
      </c>
      <c r="H8" s="1" t="s">
        <v>146</v>
      </c>
      <c r="I8" s="17" t="s">
        <v>147</v>
      </c>
      <c r="J8" s="1" t="s">
        <v>147</v>
      </c>
      <c r="K8" s="1" t="s">
        <v>147</v>
      </c>
      <c r="L8" s="1" t="s">
        <v>147</v>
      </c>
      <c r="M8" s="17" t="s">
        <v>148</v>
      </c>
      <c r="N8" s="1" t="s">
        <v>148</v>
      </c>
      <c r="O8" s="1" t="s">
        <v>148</v>
      </c>
      <c r="P8" s="1" t="s">
        <v>148</v>
      </c>
      <c r="Q8" s="17" t="s">
        <v>149</v>
      </c>
      <c r="R8" s="1" t="s">
        <v>149</v>
      </c>
      <c r="S8" s="1" t="s">
        <v>149</v>
      </c>
      <c r="T8" s="1" t="s">
        <v>149</v>
      </c>
      <c r="U8" s="17" t="s">
        <v>150</v>
      </c>
      <c r="V8" s="1" t="s">
        <v>150</v>
      </c>
      <c r="W8" s="1" t="s">
        <v>150</v>
      </c>
      <c r="X8" s="1" t="s">
        <v>150</v>
      </c>
      <c r="Y8" s="17" t="s">
        <v>151</v>
      </c>
    </row>
    <row r="9" spans="1:25" ht="13.5">
      <c r="A9" s="13" t="s">
        <v>55</v>
      </c>
      <c r="B9" s="1" t="s">
        <v>183</v>
      </c>
      <c r="C9" s="1" t="s">
        <v>185</v>
      </c>
      <c r="D9" s="1" t="s">
        <v>187</v>
      </c>
      <c r="E9" s="17" t="s">
        <v>59</v>
      </c>
      <c r="F9" s="1" t="s">
        <v>189</v>
      </c>
      <c r="G9" s="1" t="s">
        <v>191</v>
      </c>
      <c r="H9" s="1" t="s">
        <v>193</v>
      </c>
      <c r="I9" s="17" t="s">
        <v>60</v>
      </c>
      <c r="J9" s="1" t="s">
        <v>195</v>
      </c>
      <c r="K9" s="1" t="s">
        <v>197</v>
      </c>
      <c r="L9" s="1" t="s">
        <v>199</v>
      </c>
      <c r="M9" s="17" t="s">
        <v>62</v>
      </c>
      <c r="N9" s="1" t="s">
        <v>201</v>
      </c>
      <c r="O9" s="1" t="s">
        <v>203</v>
      </c>
      <c r="P9" s="1" t="s">
        <v>205</v>
      </c>
      <c r="Q9" s="17" t="s">
        <v>64</v>
      </c>
      <c r="R9" s="1" t="s">
        <v>207</v>
      </c>
      <c r="S9" s="1" t="s">
        <v>209</v>
      </c>
      <c r="T9" s="1" t="s">
        <v>211</v>
      </c>
      <c r="U9" s="17" t="s">
        <v>66</v>
      </c>
      <c r="V9" s="1" t="s">
        <v>213</v>
      </c>
      <c r="W9" s="1" t="s">
        <v>215</v>
      </c>
      <c r="X9" s="1" t="s">
        <v>217</v>
      </c>
      <c r="Y9" s="17" t="s">
        <v>68</v>
      </c>
    </row>
    <row r="10" spans="1:25" ht="14.25" thickBot="1">
      <c r="A10" s="13" t="s">
        <v>56</v>
      </c>
      <c r="B10" s="1" t="s">
        <v>70</v>
      </c>
      <c r="C10" s="1" t="s">
        <v>70</v>
      </c>
      <c r="D10" s="1" t="s">
        <v>70</v>
      </c>
      <c r="E10" s="17" t="s">
        <v>70</v>
      </c>
      <c r="F10" s="1" t="s">
        <v>70</v>
      </c>
      <c r="G10" s="1" t="s">
        <v>70</v>
      </c>
      <c r="H10" s="1" t="s">
        <v>70</v>
      </c>
      <c r="I10" s="17" t="s">
        <v>70</v>
      </c>
      <c r="J10" s="1" t="s">
        <v>70</v>
      </c>
      <c r="K10" s="1" t="s">
        <v>70</v>
      </c>
      <c r="L10" s="1" t="s">
        <v>70</v>
      </c>
      <c r="M10" s="17" t="s">
        <v>70</v>
      </c>
      <c r="N10" s="1" t="s">
        <v>70</v>
      </c>
      <c r="O10" s="1" t="s">
        <v>70</v>
      </c>
      <c r="P10" s="1" t="s">
        <v>70</v>
      </c>
      <c r="Q10" s="17" t="s">
        <v>70</v>
      </c>
      <c r="R10" s="1" t="s">
        <v>70</v>
      </c>
      <c r="S10" s="1" t="s">
        <v>70</v>
      </c>
      <c r="T10" s="1" t="s">
        <v>70</v>
      </c>
      <c r="U10" s="17" t="s">
        <v>70</v>
      </c>
      <c r="V10" s="1" t="s">
        <v>70</v>
      </c>
      <c r="W10" s="1" t="s">
        <v>70</v>
      </c>
      <c r="X10" s="1" t="s">
        <v>70</v>
      </c>
      <c r="Y10" s="17" t="s">
        <v>70</v>
      </c>
    </row>
    <row r="11" spans="1:25" ht="14.25" thickTop="1">
      <c r="A11" s="26" t="s">
        <v>152</v>
      </c>
      <c r="B11" s="27">
        <v>28889502</v>
      </c>
      <c r="C11" s="27">
        <v>18505733</v>
      </c>
      <c r="D11" s="27">
        <v>8725561</v>
      </c>
      <c r="E11" s="21">
        <v>39930705</v>
      </c>
      <c r="F11" s="27">
        <v>28145210</v>
      </c>
      <c r="G11" s="27">
        <v>18148705</v>
      </c>
      <c r="H11" s="27">
        <v>8349028</v>
      </c>
      <c r="I11" s="21">
        <v>36658873</v>
      </c>
      <c r="J11" s="27">
        <v>25921982</v>
      </c>
      <c r="K11" s="27">
        <v>16601415</v>
      </c>
      <c r="L11" s="27">
        <v>7435861</v>
      </c>
      <c r="M11" s="21">
        <v>36538189</v>
      </c>
      <c r="N11" s="27">
        <v>25799104</v>
      </c>
      <c r="O11" s="27">
        <v>17042621</v>
      </c>
      <c r="P11" s="27">
        <v>7940695</v>
      </c>
      <c r="Q11" s="21">
        <v>34526393</v>
      </c>
      <c r="R11" s="27">
        <v>24226724</v>
      </c>
      <c r="S11" s="27">
        <v>15756447</v>
      </c>
      <c r="T11" s="27">
        <v>7377151</v>
      </c>
      <c r="U11" s="21">
        <v>34345787</v>
      </c>
      <c r="V11" s="27">
        <v>24184202</v>
      </c>
      <c r="W11" s="27">
        <v>16307910</v>
      </c>
      <c r="X11" s="27">
        <v>7465609</v>
      </c>
      <c r="Y11" s="21">
        <v>33104564</v>
      </c>
    </row>
    <row r="12" spans="1:25" ht="13.5">
      <c r="A12" s="7" t="s">
        <v>153</v>
      </c>
      <c r="B12" s="28">
        <v>21218327</v>
      </c>
      <c r="C12" s="28">
        <v>13859772</v>
      </c>
      <c r="D12" s="28">
        <v>6550381</v>
      </c>
      <c r="E12" s="22">
        <v>29121697</v>
      </c>
      <c r="F12" s="28">
        <v>20517913</v>
      </c>
      <c r="G12" s="28">
        <v>13415693</v>
      </c>
      <c r="H12" s="28">
        <v>6372881</v>
      </c>
      <c r="I12" s="22">
        <v>25874829</v>
      </c>
      <c r="J12" s="28">
        <v>18001297</v>
      </c>
      <c r="K12" s="28">
        <v>11662992</v>
      </c>
      <c r="L12" s="28">
        <v>5293116</v>
      </c>
      <c r="M12" s="22">
        <v>26021695</v>
      </c>
      <c r="N12" s="28">
        <v>18195146</v>
      </c>
      <c r="O12" s="28">
        <v>12018249</v>
      </c>
      <c r="P12" s="28">
        <v>5405563</v>
      </c>
      <c r="Q12" s="22">
        <v>24138872</v>
      </c>
      <c r="R12" s="28">
        <v>16768522</v>
      </c>
      <c r="S12" s="28">
        <v>10877354</v>
      </c>
      <c r="T12" s="28">
        <v>5076780</v>
      </c>
      <c r="U12" s="22">
        <v>23870281</v>
      </c>
      <c r="V12" s="28">
        <v>16598561</v>
      </c>
      <c r="W12" s="28">
        <v>11103189</v>
      </c>
      <c r="X12" s="28">
        <v>5163778</v>
      </c>
      <c r="Y12" s="22">
        <v>22755051</v>
      </c>
    </row>
    <row r="13" spans="1:25" ht="13.5">
      <c r="A13" s="7" t="s">
        <v>154</v>
      </c>
      <c r="B13" s="28">
        <v>7671175</v>
      </c>
      <c r="C13" s="28">
        <v>4645960</v>
      </c>
      <c r="D13" s="28">
        <v>2175180</v>
      </c>
      <c r="E13" s="22">
        <v>10809007</v>
      </c>
      <c r="F13" s="28">
        <v>7627296</v>
      </c>
      <c r="G13" s="28">
        <v>4733012</v>
      </c>
      <c r="H13" s="28">
        <v>1976146</v>
      </c>
      <c r="I13" s="22">
        <v>10784044</v>
      </c>
      <c r="J13" s="28">
        <v>7920685</v>
      </c>
      <c r="K13" s="28">
        <v>4938422</v>
      </c>
      <c r="L13" s="28">
        <v>2142745</v>
      </c>
      <c r="M13" s="22">
        <v>10516494</v>
      </c>
      <c r="N13" s="28">
        <v>7603957</v>
      </c>
      <c r="O13" s="28">
        <v>5024372</v>
      </c>
      <c r="P13" s="28">
        <v>2535132</v>
      </c>
      <c r="Q13" s="22">
        <v>10387521</v>
      </c>
      <c r="R13" s="28">
        <v>7458202</v>
      </c>
      <c r="S13" s="28">
        <v>4879093</v>
      </c>
      <c r="T13" s="28">
        <v>2300370</v>
      </c>
      <c r="U13" s="22">
        <v>10475505</v>
      </c>
      <c r="V13" s="28">
        <v>7585640</v>
      </c>
      <c r="W13" s="28">
        <v>5204721</v>
      </c>
      <c r="X13" s="28">
        <v>2301830</v>
      </c>
      <c r="Y13" s="22">
        <v>10349513</v>
      </c>
    </row>
    <row r="14" spans="1:25" ht="13.5">
      <c r="A14" s="7" t="s">
        <v>155</v>
      </c>
      <c r="B14" s="28">
        <v>5750212</v>
      </c>
      <c r="C14" s="28">
        <v>3765887</v>
      </c>
      <c r="D14" s="28">
        <v>1943286</v>
      </c>
      <c r="E14" s="22">
        <v>7499962</v>
      </c>
      <c r="F14" s="28">
        <v>5521455</v>
      </c>
      <c r="G14" s="28">
        <v>3676388</v>
      </c>
      <c r="H14" s="28">
        <v>1831782</v>
      </c>
      <c r="I14" s="22">
        <v>7898615</v>
      </c>
      <c r="J14" s="28">
        <v>6006056</v>
      </c>
      <c r="K14" s="28">
        <v>4064863</v>
      </c>
      <c r="L14" s="28">
        <v>2011779</v>
      </c>
      <c r="M14" s="22">
        <v>7051249</v>
      </c>
      <c r="N14" s="28">
        <v>5243034</v>
      </c>
      <c r="O14" s="28">
        <v>3447736</v>
      </c>
      <c r="P14" s="28">
        <v>1717649</v>
      </c>
      <c r="Q14" s="22">
        <v>7131184</v>
      </c>
      <c r="R14" s="28">
        <v>5330658</v>
      </c>
      <c r="S14" s="28">
        <v>3558777</v>
      </c>
      <c r="T14" s="28">
        <v>1779027</v>
      </c>
      <c r="U14" s="22">
        <v>7154845</v>
      </c>
      <c r="V14" s="28">
        <v>5484172</v>
      </c>
      <c r="W14" s="28">
        <v>3627124</v>
      </c>
      <c r="X14" s="28">
        <v>1700543</v>
      </c>
      <c r="Y14" s="22">
        <v>7034793</v>
      </c>
    </row>
    <row r="15" spans="1:25" ht="14.25" thickBot="1">
      <c r="A15" s="25" t="s">
        <v>156</v>
      </c>
      <c r="B15" s="29">
        <v>1920962</v>
      </c>
      <c r="C15" s="29">
        <v>880073</v>
      </c>
      <c r="D15" s="29">
        <v>231893</v>
      </c>
      <c r="E15" s="23">
        <v>3309045</v>
      </c>
      <c r="F15" s="29">
        <v>2105841</v>
      </c>
      <c r="G15" s="29">
        <v>1056623</v>
      </c>
      <c r="H15" s="29">
        <v>144364</v>
      </c>
      <c r="I15" s="23">
        <v>2885428</v>
      </c>
      <c r="J15" s="29">
        <v>1914628</v>
      </c>
      <c r="K15" s="29">
        <v>873559</v>
      </c>
      <c r="L15" s="29">
        <v>130965</v>
      </c>
      <c r="M15" s="23">
        <v>3465244</v>
      </c>
      <c r="N15" s="29">
        <v>2360923</v>
      </c>
      <c r="O15" s="29">
        <v>1576635</v>
      </c>
      <c r="P15" s="29">
        <v>817482</v>
      </c>
      <c r="Q15" s="23">
        <v>3256336</v>
      </c>
      <c r="R15" s="29">
        <v>2127544</v>
      </c>
      <c r="S15" s="29">
        <v>1320316</v>
      </c>
      <c r="T15" s="29">
        <v>521343</v>
      </c>
      <c r="U15" s="23">
        <v>3320659</v>
      </c>
      <c r="V15" s="29">
        <v>2101468</v>
      </c>
      <c r="W15" s="29">
        <v>1577597</v>
      </c>
      <c r="X15" s="29">
        <v>601286</v>
      </c>
      <c r="Y15" s="23">
        <v>3314720</v>
      </c>
    </row>
    <row r="16" spans="1:25" ht="14.25" thickTop="1">
      <c r="A16" s="6" t="s">
        <v>157</v>
      </c>
      <c r="B16" s="28">
        <v>3917</v>
      </c>
      <c r="C16" s="28">
        <v>2985</v>
      </c>
      <c r="D16" s="28">
        <v>1413</v>
      </c>
      <c r="E16" s="22">
        <v>4679</v>
      </c>
      <c r="F16" s="28">
        <v>2620</v>
      </c>
      <c r="G16" s="28">
        <v>2029</v>
      </c>
      <c r="H16" s="28">
        <v>480</v>
      </c>
      <c r="I16" s="22">
        <v>1955</v>
      </c>
      <c r="J16" s="28">
        <v>1231</v>
      </c>
      <c r="K16" s="28">
        <v>977</v>
      </c>
      <c r="L16" s="28">
        <v>301</v>
      </c>
      <c r="M16" s="22">
        <v>1668</v>
      </c>
      <c r="N16" s="28">
        <v>1214</v>
      </c>
      <c r="O16" s="28">
        <v>979</v>
      </c>
      <c r="P16" s="28">
        <v>248</v>
      </c>
      <c r="Q16" s="22">
        <v>1963</v>
      </c>
      <c r="R16" s="28">
        <v>1046</v>
      </c>
      <c r="S16" s="28">
        <v>808</v>
      </c>
      <c r="T16" s="28">
        <v>119</v>
      </c>
      <c r="U16" s="22">
        <v>4046</v>
      </c>
      <c r="V16" s="28">
        <v>2467</v>
      </c>
      <c r="W16" s="28">
        <v>2233</v>
      </c>
      <c r="X16" s="28">
        <v>149</v>
      </c>
      <c r="Y16" s="22">
        <v>3599</v>
      </c>
    </row>
    <row r="17" spans="1:25" ht="13.5">
      <c r="A17" s="6" t="s">
        <v>158</v>
      </c>
      <c r="B17" s="28">
        <v>26911</v>
      </c>
      <c r="C17" s="28">
        <v>25317</v>
      </c>
      <c r="D17" s="28">
        <v>24867</v>
      </c>
      <c r="E17" s="22">
        <v>4767</v>
      </c>
      <c r="F17" s="28">
        <v>4767</v>
      </c>
      <c r="G17" s="28">
        <v>3531</v>
      </c>
      <c r="H17" s="28">
        <v>2823</v>
      </c>
      <c r="I17" s="22">
        <v>24622</v>
      </c>
      <c r="J17" s="28">
        <v>4622</v>
      </c>
      <c r="K17" s="28">
        <v>3426</v>
      </c>
      <c r="L17" s="28">
        <v>2976</v>
      </c>
      <c r="M17" s="22">
        <v>22282</v>
      </c>
      <c r="N17" s="28">
        <v>7282</v>
      </c>
      <c r="O17" s="28">
        <v>3128</v>
      </c>
      <c r="P17" s="28">
        <v>2678</v>
      </c>
      <c r="Q17" s="22">
        <v>18945</v>
      </c>
      <c r="R17" s="28">
        <v>3945</v>
      </c>
      <c r="S17" s="28">
        <v>2950</v>
      </c>
      <c r="T17" s="28">
        <v>2500</v>
      </c>
      <c r="U17" s="22">
        <v>23660</v>
      </c>
      <c r="V17" s="28">
        <v>23660</v>
      </c>
      <c r="W17" s="28">
        <v>7750</v>
      </c>
      <c r="X17" s="28">
        <v>2390</v>
      </c>
      <c r="Y17" s="22">
        <v>8130</v>
      </c>
    </row>
    <row r="18" spans="1:25" ht="13.5">
      <c r="A18" s="6" t="s">
        <v>159</v>
      </c>
      <c r="B18" s="28">
        <v>15404</v>
      </c>
      <c r="C18" s="28">
        <v>2213</v>
      </c>
      <c r="D18" s="28"/>
      <c r="E18" s="22">
        <v>28530</v>
      </c>
      <c r="F18" s="28">
        <v>27422</v>
      </c>
      <c r="G18" s="28">
        <v>2033</v>
      </c>
      <c r="H18" s="28"/>
      <c r="I18" s="22">
        <v>25905</v>
      </c>
      <c r="J18" s="28">
        <v>25070</v>
      </c>
      <c r="K18" s="28">
        <v>4594</v>
      </c>
      <c r="L18" s="28"/>
      <c r="M18" s="22">
        <v>20308</v>
      </c>
      <c r="N18" s="28">
        <v>19576</v>
      </c>
      <c r="O18" s="28">
        <v>490</v>
      </c>
      <c r="P18" s="28"/>
      <c r="Q18" s="22">
        <v>23305</v>
      </c>
      <c r="R18" s="28">
        <v>22603</v>
      </c>
      <c r="S18" s="28">
        <v>4483</v>
      </c>
      <c r="T18" s="28"/>
      <c r="U18" s="22">
        <v>26573</v>
      </c>
      <c r="V18" s="28">
        <v>21817</v>
      </c>
      <c r="W18" s="28"/>
      <c r="X18" s="28"/>
      <c r="Y18" s="22">
        <v>23186</v>
      </c>
    </row>
    <row r="19" spans="1:25" ht="13.5">
      <c r="A19" s="6" t="s">
        <v>80</v>
      </c>
      <c r="B19" s="28">
        <v>41343</v>
      </c>
      <c r="C19" s="28">
        <v>29764</v>
      </c>
      <c r="D19" s="28">
        <v>5623</v>
      </c>
      <c r="E19" s="22">
        <v>39980</v>
      </c>
      <c r="F19" s="28">
        <v>35504</v>
      </c>
      <c r="G19" s="28">
        <v>23375</v>
      </c>
      <c r="H19" s="28">
        <v>18003</v>
      </c>
      <c r="I19" s="22">
        <v>26296</v>
      </c>
      <c r="J19" s="28">
        <v>20904</v>
      </c>
      <c r="K19" s="28">
        <v>13623</v>
      </c>
      <c r="L19" s="28">
        <v>7014</v>
      </c>
      <c r="M19" s="22">
        <v>14348</v>
      </c>
      <c r="N19" s="28">
        <v>13826</v>
      </c>
      <c r="O19" s="28">
        <v>10378</v>
      </c>
      <c r="P19" s="28">
        <v>6254</v>
      </c>
      <c r="Q19" s="22">
        <v>8901</v>
      </c>
      <c r="R19" s="28">
        <v>9611</v>
      </c>
      <c r="S19" s="28">
        <v>7960</v>
      </c>
      <c r="T19" s="28">
        <v>4277</v>
      </c>
      <c r="U19" s="22">
        <v>12462</v>
      </c>
      <c r="V19" s="28">
        <v>7820</v>
      </c>
      <c r="W19" s="28">
        <v>7138</v>
      </c>
      <c r="X19" s="28">
        <v>3703</v>
      </c>
      <c r="Y19" s="22"/>
    </row>
    <row r="20" spans="1:25" ht="13.5">
      <c r="A20" s="6" t="s">
        <v>162</v>
      </c>
      <c r="B20" s="28">
        <v>87577</v>
      </c>
      <c r="C20" s="28">
        <v>60280</v>
      </c>
      <c r="D20" s="28">
        <v>31905</v>
      </c>
      <c r="E20" s="22">
        <v>81879</v>
      </c>
      <c r="F20" s="28">
        <v>70315</v>
      </c>
      <c r="G20" s="28">
        <v>30971</v>
      </c>
      <c r="H20" s="28">
        <v>21307</v>
      </c>
      <c r="I20" s="22">
        <v>82892</v>
      </c>
      <c r="J20" s="28">
        <v>51828</v>
      </c>
      <c r="K20" s="28">
        <v>22621</v>
      </c>
      <c r="L20" s="28">
        <v>10292</v>
      </c>
      <c r="M20" s="22">
        <v>62925</v>
      </c>
      <c r="N20" s="28">
        <v>41900</v>
      </c>
      <c r="O20" s="28">
        <v>14976</v>
      </c>
      <c r="P20" s="28">
        <v>9181</v>
      </c>
      <c r="Q20" s="22">
        <v>57565</v>
      </c>
      <c r="R20" s="28">
        <v>37207</v>
      </c>
      <c r="S20" s="28">
        <v>16201</v>
      </c>
      <c r="T20" s="28">
        <v>6896</v>
      </c>
      <c r="U20" s="22">
        <v>87612</v>
      </c>
      <c r="V20" s="28">
        <v>55765</v>
      </c>
      <c r="W20" s="28">
        <v>17122</v>
      </c>
      <c r="X20" s="28">
        <v>6242</v>
      </c>
      <c r="Y20" s="22">
        <v>68877</v>
      </c>
    </row>
    <row r="21" spans="1:25" ht="13.5">
      <c r="A21" s="6" t="s">
        <v>163</v>
      </c>
      <c r="B21" s="28">
        <v>37897</v>
      </c>
      <c r="C21" s="28">
        <v>24098</v>
      </c>
      <c r="D21" s="28">
        <v>11138</v>
      </c>
      <c r="E21" s="22">
        <v>56661</v>
      </c>
      <c r="F21" s="28">
        <v>43543</v>
      </c>
      <c r="G21" s="28">
        <v>29117</v>
      </c>
      <c r="H21" s="28">
        <v>14627</v>
      </c>
      <c r="I21" s="22">
        <v>51224</v>
      </c>
      <c r="J21" s="28">
        <v>39016</v>
      </c>
      <c r="K21" s="28">
        <v>24753</v>
      </c>
      <c r="L21" s="28">
        <v>11034</v>
      </c>
      <c r="M21" s="22">
        <v>47425</v>
      </c>
      <c r="N21" s="28">
        <v>34253</v>
      </c>
      <c r="O21" s="28">
        <v>22696</v>
      </c>
      <c r="P21" s="28">
        <v>9968</v>
      </c>
      <c r="Q21" s="22">
        <v>45106</v>
      </c>
      <c r="R21" s="28">
        <v>31028</v>
      </c>
      <c r="S21" s="28">
        <v>18540</v>
      </c>
      <c r="T21" s="28">
        <v>8396</v>
      </c>
      <c r="U21" s="22">
        <v>46664</v>
      </c>
      <c r="V21" s="28">
        <v>31802</v>
      </c>
      <c r="W21" s="28">
        <v>18829</v>
      </c>
      <c r="X21" s="28">
        <v>8246</v>
      </c>
      <c r="Y21" s="22">
        <v>44467</v>
      </c>
    </row>
    <row r="22" spans="1:25" ht="13.5">
      <c r="A22" s="6" t="s">
        <v>43</v>
      </c>
      <c r="B22" s="28">
        <v>94617</v>
      </c>
      <c r="C22" s="28">
        <v>64856</v>
      </c>
      <c r="D22" s="28">
        <v>30162</v>
      </c>
      <c r="E22" s="22">
        <v>90428</v>
      </c>
      <c r="F22" s="28">
        <v>48726</v>
      </c>
      <c r="G22" s="28">
        <v>34476</v>
      </c>
      <c r="H22" s="28">
        <v>38063</v>
      </c>
      <c r="I22" s="22"/>
      <c r="J22" s="28"/>
      <c r="K22" s="28"/>
      <c r="L22" s="28"/>
      <c r="M22" s="22"/>
      <c r="N22" s="28"/>
      <c r="O22" s="28"/>
      <c r="P22" s="28"/>
      <c r="Q22" s="22"/>
      <c r="R22" s="28"/>
      <c r="S22" s="28"/>
      <c r="T22" s="28"/>
      <c r="U22" s="22"/>
      <c r="V22" s="28"/>
      <c r="W22" s="28"/>
      <c r="X22" s="28"/>
      <c r="Y22" s="22"/>
    </row>
    <row r="23" spans="1:25" ht="13.5">
      <c r="A23" s="6" t="s">
        <v>164</v>
      </c>
      <c r="B23" s="28">
        <v>7508</v>
      </c>
      <c r="C23" s="28">
        <v>5602</v>
      </c>
      <c r="D23" s="28"/>
      <c r="E23" s="22">
        <v>10307</v>
      </c>
      <c r="F23" s="28">
        <v>7803</v>
      </c>
      <c r="G23" s="28">
        <v>5190</v>
      </c>
      <c r="H23" s="28"/>
      <c r="I23" s="22">
        <v>10543</v>
      </c>
      <c r="J23" s="28">
        <v>8070</v>
      </c>
      <c r="K23" s="28">
        <v>5476</v>
      </c>
      <c r="L23" s="28"/>
      <c r="M23" s="22">
        <v>12211</v>
      </c>
      <c r="N23" s="28">
        <v>9608</v>
      </c>
      <c r="O23" s="28">
        <v>6737</v>
      </c>
      <c r="P23" s="28"/>
      <c r="Q23" s="22">
        <v>10527</v>
      </c>
      <c r="R23" s="28">
        <v>7134</v>
      </c>
      <c r="S23" s="28">
        <v>4778</v>
      </c>
      <c r="T23" s="28"/>
      <c r="U23" s="22">
        <v>9077</v>
      </c>
      <c r="V23" s="28">
        <v>7414</v>
      </c>
      <c r="W23" s="28">
        <v>5416</v>
      </c>
      <c r="X23" s="28"/>
      <c r="Y23" s="22">
        <v>8360</v>
      </c>
    </row>
    <row r="24" spans="1:25" ht="13.5">
      <c r="A24" s="6" t="s">
        <v>165</v>
      </c>
      <c r="B24" s="28">
        <v>11526</v>
      </c>
      <c r="C24" s="28"/>
      <c r="D24" s="28"/>
      <c r="E24" s="22">
        <v>10787</v>
      </c>
      <c r="F24" s="28">
        <v>9353</v>
      </c>
      <c r="G24" s="28"/>
      <c r="H24" s="28"/>
      <c r="I24" s="22">
        <v>14156</v>
      </c>
      <c r="J24" s="28">
        <v>4384</v>
      </c>
      <c r="K24" s="28">
        <v>2231</v>
      </c>
      <c r="L24" s="28"/>
      <c r="M24" s="22"/>
      <c r="N24" s="28"/>
      <c r="O24" s="28"/>
      <c r="P24" s="28"/>
      <c r="Q24" s="22"/>
      <c r="R24" s="28">
        <v>4992</v>
      </c>
      <c r="S24" s="28">
        <v>3597</v>
      </c>
      <c r="T24" s="28">
        <v>14</v>
      </c>
      <c r="U24" s="22"/>
      <c r="V24" s="28"/>
      <c r="W24" s="28"/>
      <c r="X24" s="28"/>
      <c r="Y24" s="22"/>
    </row>
    <row r="25" spans="1:25" ht="13.5">
      <c r="A25" s="6" t="s">
        <v>166</v>
      </c>
      <c r="B25" s="28">
        <v>6517</v>
      </c>
      <c r="C25" s="28">
        <v>20626</v>
      </c>
      <c r="D25" s="28">
        <v>12199</v>
      </c>
      <c r="E25" s="22">
        <v>4066</v>
      </c>
      <c r="F25" s="28">
        <v>2898</v>
      </c>
      <c r="G25" s="28">
        <v>14008</v>
      </c>
      <c r="H25" s="28">
        <v>20542</v>
      </c>
      <c r="I25" s="22">
        <v>24971</v>
      </c>
      <c r="J25" s="28">
        <v>25379</v>
      </c>
      <c r="K25" s="28">
        <v>19545</v>
      </c>
      <c r="L25" s="28">
        <v>9026</v>
      </c>
      <c r="M25" s="22">
        <v>24017</v>
      </c>
      <c r="N25" s="28">
        <v>23872</v>
      </c>
      <c r="O25" s="28">
        <v>18632</v>
      </c>
      <c r="P25" s="28">
        <v>5879</v>
      </c>
      <c r="Q25" s="22">
        <v>16097</v>
      </c>
      <c r="R25" s="28">
        <v>12786</v>
      </c>
      <c r="S25" s="28"/>
      <c r="T25" s="28">
        <v>13434</v>
      </c>
      <c r="U25" s="22"/>
      <c r="V25" s="28"/>
      <c r="W25" s="28"/>
      <c r="X25" s="28"/>
      <c r="Y25" s="22"/>
    </row>
    <row r="26" spans="1:25" ht="13.5">
      <c r="A26" s="6" t="s">
        <v>80</v>
      </c>
      <c r="B26" s="28">
        <v>12127</v>
      </c>
      <c r="C26" s="28">
        <v>10443</v>
      </c>
      <c r="D26" s="28">
        <v>10654</v>
      </c>
      <c r="E26" s="22">
        <v>5532</v>
      </c>
      <c r="F26" s="28">
        <v>1515</v>
      </c>
      <c r="G26" s="28">
        <v>1519</v>
      </c>
      <c r="H26" s="28">
        <v>8514</v>
      </c>
      <c r="I26" s="22">
        <v>7801</v>
      </c>
      <c r="J26" s="28">
        <v>7335</v>
      </c>
      <c r="K26" s="28">
        <v>349</v>
      </c>
      <c r="L26" s="28">
        <v>5059</v>
      </c>
      <c r="M26" s="22">
        <v>4227</v>
      </c>
      <c r="N26" s="28">
        <v>220</v>
      </c>
      <c r="O26" s="28">
        <v>191</v>
      </c>
      <c r="P26" s="28">
        <v>4414</v>
      </c>
      <c r="Q26" s="22">
        <v>13143</v>
      </c>
      <c r="R26" s="28">
        <v>5455</v>
      </c>
      <c r="S26" s="28">
        <v>12868</v>
      </c>
      <c r="T26" s="28">
        <v>5305</v>
      </c>
      <c r="U26" s="22">
        <v>3569</v>
      </c>
      <c r="V26" s="28">
        <v>3618</v>
      </c>
      <c r="W26" s="28">
        <v>2319</v>
      </c>
      <c r="X26" s="28">
        <v>3320</v>
      </c>
      <c r="Y26" s="22"/>
    </row>
    <row r="27" spans="1:25" ht="13.5">
      <c r="A27" s="6" t="s">
        <v>168</v>
      </c>
      <c r="B27" s="28">
        <v>170196</v>
      </c>
      <c r="C27" s="28">
        <v>128443</v>
      </c>
      <c r="D27" s="28">
        <v>64155</v>
      </c>
      <c r="E27" s="22">
        <v>177783</v>
      </c>
      <c r="F27" s="28">
        <v>113840</v>
      </c>
      <c r="G27" s="28">
        <v>91524</v>
      </c>
      <c r="H27" s="28">
        <v>81747</v>
      </c>
      <c r="I27" s="22">
        <v>108698</v>
      </c>
      <c r="J27" s="28">
        <v>84186</v>
      </c>
      <c r="K27" s="28">
        <v>59321</v>
      </c>
      <c r="L27" s="28">
        <v>32085</v>
      </c>
      <c r="M27" s="22">
        <v>89363</v>
      </c>
      <c r="N27" s="28">
        <v>69397</v>
      </c>
      <c r="O27" s="28">
        <v>49475</v>
      </c>
      <c r="P27" s="28">
        <v>20261</v>
      </c>
      <c r="Q27" s="22">
        <v>90117</v>
      </c>
      <c r="R27" s="28">
        <v>61397</v>
      </c>
      <c r="S27" s="28">
        <v>39784</v>
      </c>
      <c r="T27" s="28">
        <v>27150</v>
      </c>
      <c r="U27" s="22">
        <v>90910</v>
      </c>
      <c r="V27" s="28">
        <v>70129</v>
      </c>
      <c r="W27" s="28">
        <v>46340</v>
      </c>
      <c r="X27" s="28">
        <v>14720</v>
      </c>
      <c r="Y27" s="22">
        <v>67141</v>
      </c>
    </row>
    <row r="28" spans="1:25" ht="14.25" thickBot="1">
      <c r="A28" s="25" t="s">
        <v>169</v>
      </c>
      <c r="B28" s="29">
        <v>1838343</v>
      </c>
      <c r="C28" s="29">
        <v>811910</v>
      </c>
      <c r="D28" s="29">
        <v>199644</v>
      </c>
      <c r="E28" s="23">
        <v>3213141</v>
      </c>
      <c r="F28" s="29">
        <v>2062315</v>
      </c>
      <c r="G28" s="29">
        <v>996070</v>
      </c>
      <c r="H28" s="29">
        <v>83924</v>
      </c>
      <c r="I28" s="23">
        <v>2859622</v>
      </c>
      <c r="J28" s="29">
        <v>1882269</v>
      </c>
      <c r="K28" s="29">
        <v>836859</v>
      </c>
      <c r="L28" s="29">
        <v>109172</v>
      </c>
      <c r="M28" s="23">
        <v>3438806</v>
      </c>
      <c r="N28" s="29">
        <v>2333426</v>
      </c>
      <c r="O28" s="29">
        <v>1542136</v>
      </c>
      <c r="P28" s="29">
        <v>806402</v>
      </c>
      <c r="Q28" s="23">
        <v>3223784</v>
      </c>
      <c r="R28" s="29">
        <v>2103355</v>
      </c>
      <c r="S28" s="29">
        <v>1296734</v>
      </c>
      <c r="T28" s="29">
        <v>501089</v>
      </c>
      <c r="U28" s="23">
        <v>3317361</v>
      </c>
      <c r="V28" s="29">
        <v>2087104</v>
      </c>
      <c r="W28" s="29">
        <v>1548379</v>
      </c>
      <c r="X28" s="29">
        <v>592809</v>
      </c>
      <c r="Y28" s="23">
        <v>3316456</v>
      </c>
    </row>
    <row r="29" spans="1:25" ht="14.25" thickTop="1">
      <c r="A29" s="6" t="s">
        <v>44</v>
      </c>
      <c r="B29" s="28"/>
      <c r="C29" s="28"/>
      <c r="D29" s="28"/>
      <c r="E29" s="22">
        <v>10224</v>
      </c>
      <c r="F29" s="28">
        <v>10224</v>
      </c>
      <c r="G29" s="28"/>
      <c r="H29" s="28"/>
      <c r="I29" s="22"/>
      <c r="J29" s="28"/>
      <c r="K29" s="28"/>
      <c r="L29" s="28"/>
      <c r="M29" s="22"/>
      <c r="N29" s="28"/>
      <c r="O29" s="28"/>
      <c r="P29" s="28"/>
      <c r="Q29" s="22"/>
      <c r="R29" s="28"/>
      <c r="S29" s="28"/>
      <c r="T29" s="28"/>
      <c r="U29" s="22"/>
      <c r="V29" s="28"/>
      <c r="W29" s="28"/>
      <c r="X29" s="28"/>
      <c r="Y29" s="22"/>
    </row>
    <row r="30" spans="1:25" ht="13.5">
      <c r="A30" s="6" t="s">
        <v>45</v>
      </c>
      <c r="B30" s="28"/>
      <c r="C30" s="28"/>
      <c r="D30" s="28"/>
      <c r="E30" s="22">
        <v>39241</v>
      </c>
      <c r="F30" s="28">
        <v>27080</v>
      </c>
      <c r="G30" s="28"/>
      <c r="H30" s="28"/>
      <c r="I30" s="22"/>
      <c r="J30" s="28"/>
      <c r="K30" s="28"/>
      <c r="L30" s="28"/>
      <c r="M30" s="22"/>
      <c r="N30" s="28"/>
      <c r="O30" s="28"/>
      <c r="P30" s="28"/>
      <c r="Q30" s="22"/>
      <c r="R30" s="28"/>
      <c r="S30" s="28"/>
      <c r="T30" s="28"/>
      <c r="U30" s="22"/>
      <c r="V30" s="28"/>
      <c r="W30" s="28"/>
      <c r="X30" s="28"/>
      <c r="Y30" s="22"/>
    </row>
    <row r="31" spans="1:25" ht="13.5">
      <c r="A31" s="6" t="s">
        <v>171</v>
      </c>
      <c r="B31" s="28"/>
      <c r="C31" s="28"/>
      <c r="D31" s="28"/>
      <c r="E31" s="22">
        <v>92973</v>
      </c>
      <c r="F31" s="28">
        <v>37305</v>
      </c>
      <c r="G31" s="28"/>
      <c r="H31" s="28"/>
      <c r="I31" s="22"/>
      <c r="J31" s="28"/>
      <c r="K31" s="28"/>
      <c r="L31" s="28"/>
      <c r="M31" s="22">
        <v>58518</v>
      </c>
      <c r="N31" s="28">
        <v>55742</v>
      </c>
      <c r="O31" s="28">
        <v>55742</v>
      </c>
      <c r="P31" s="28">
        <v>10565</v>
      </c>
      <c r="Q31" s="22">
        <v>895</v>
      </c>
      <c r="R31" s="28">
        <v>895</v>
      </c>
      <c r="S31" s="28">
        <v>213</v>
      </c>
      <c r="T31" s="28">
        <v>125</v>
      </c>
      <c r="U31" s="22">
        <v>8617</v>
      </c>
      <c r="V31" s="28">
        <v>8628</v>
      </c>
      <c r="W31" s="28">
        <v>8277</v>
      </c>
      <c r="X31" s="28">
        <v>153</v>
      </c>
      <c r="Y31" s="22">
        <v>21433</v>
      </c>
    </row>
    <row r="32" spans="1:25" ht="13.5">
      <c r="A32" s="6" t="s">
        <v>46</v>
      </c>
      <c r="B32" s="28">
        <v>13626</v>
      </c>
      <c r="C32" s="28">
        <v>13626</v>
      </c>
      <c r="D32" s="28">
        <v>13626</v>
      </c>
      <c r="E32" s="22"/>
      <c r="F32" s="28"/>
      <c r="G32" s="28"/>
      <c r="H32" s="28"/>
      <c r="I32" s="22"/>
      <c r="J32" s="28"/>
      <c r="K32" s="28"/>
      <c r="L32" s="28"/>
      <c r="M32" s="22"/>
      <c r="N32" s="28"/>
      <c r="O32" s="28"/>
      <c r="P32" s="28"/>
      <c r="Q32" s="22"/>
      <c r="R32" s="28"/>
      <c r="S32" s="28"/>
      <c r="T32" s="28"/>
      <c r="U32" s="22"/>
      <c r="V32" s="28"/>
      <c r="W32" s="28"/>
      <c r="X32" s="28"/>
      <c r="Y32" s="22"/>
    </row>
    <row r="33" spans="1:25" ht="13.5">
      <c r="A33" s="6" t="s">
        <v>172</v>
      </c>
      <c r="B33" s="28"/>
      <c r="C33" s="28"/>
      <c r="D33" s="28"/>
      <c r="E33" s="22">
        <v>96643</v>
      </c>
      <c r="F33" s="28">
        <v>96643</v>
      </c>
      <c r="G33" s="28">
        <v>96643</v>
      </c>
      <c r="H33" s="28">
        <v>96643</v>
      </c>
      <c r="I33" s="22"/>
      <c r="J33" s="28"/>
      <c r="K33" s="28"/>
      <c r="L33" s="28"/>
      <c r="M33" s="22"/>
      <c r="N33" s="28"/>
      <c r="O33" s="28"/>
      <c r="P33" s="28"/>
      <c r="Q33" s="22"/>
      <c r="R33" s="28"/>
      <c r="S33" s="28"/>
      <c r="T33" s="28"/>
      <c r="U33" s="22"/>
      <c r="V33" s="28"/>
      <c r="W33" s="28"/>
      <c r="X33" s="28"/>
      <c r="Y33" s="22"/>
    </row>
    <row r="34" spans="1:25" ht="13.5">
      <c r="A34" s="6" t="s">
        <v>174</v>
      </c>
      <c r="B34" s="28">
        <v>13626</v>
      </c>
      <c r="C34" s="28">
        <v>13626</v>
      </c>
      <c r="D34" s="28">
        <v>13626</v>
      </c>
      <c r="E34" s="22">
        <v>702033</v>
      </c>
      <c r="F34" s="28">
        <v>96643</v>
      </c>
      <c r="G34" s="28">
        <v>96643</v>
      </c>
      <c r="H34" s="28">
        <v>96643</v>
      </c>
      <c r="I34" s="22">
        <v>20050</v>
      </c>
      <c r="J34" s="28">
        <v>20050</v>
      </c>
      <c r="K34" s="28">
        <v>20050</v>
      </c>
      <c r="L34" s="28">
        <v>20050</v>
      </c>
      <c r="M34" s="22">
        <v>50046</v>
      </c>
      <c r="N34" s="28">
        <v>13758</v>
      </c>
      <c r="O34" s="28">
        <v>13758</v>
      </c>
      <c r="P34" s="28">
        <v>13758</v>
      </c>
      <c r="Q34" s="22">
        <v>148950</v>
      </c>
      <c r="R34" s="28">
        <v>152582</v>
      </c>
      <c r="S34" s="28">
        <v>106771</v>
      </c>
      <c r="T34" s="28">
        <v>78433</v>
      </c>
      <c r="U34" s="22">
        <v>121952</v>
      </c>
      <c r="V34" s="28">
        <v>6497</v>
      </c>
      <c r="W34" s="28"/>
      <c r="X34" s="28"/>
      <c r="Y34" s="22">
        <v>29382</v>
      </c>
    </row>
    <row r="35" spans="1:25" ht="13.5">
      <c r="A35" s="7" t="s">
        <v>175</v>
      </c>
      <c r="B35" s="28">
        <v>1824716</v>
      </c>
      <c r="C35" s="28">
        <v>798284</v>
      </c>
      <c r="D35" s="28">
        <v>186017</v>
      </c>
      <c r="E35" s="22">
        <v>2604081</v>
      </c>
      <c r="F35" s="28">
        <v>2002977</v>
      </c>
      <c r="G35" s="28">
        <v>899426</v>
      </c>
      <c r="H35" s="28">
        <v>-12719</v>
      </c>
      <c r="I35" s="22">
        <v>2839572</v>
      </c>
      <c r="J35" s="28">
        <v>1862219</v>
      </c>
      <c r="K35" s="28">
        <v>816809</v>
      </c>
      <c r="L35" s="28">
        <v>89122</v>
      </c>
      <c r="M35" s="22">
        <v>3447278</v>
      </c>
      <c r="N35" s="28">
        <v>2375410</v>
      </c>
      <c r="O35" s="28">
        <v>1584120</v>
      </c>
      <c r="P35" s="28">
        <v>803209</v>
      </c>
      <c r="Q35" s="22">
        <v>3075729</v>
      </c>
      <c r="R35" s="28">
        <v>1951668</v>
      </c>
      <c r="S35" s="28">
        <v>1190175</v>
      </c>
      <c r="T35" s="28">
        <v>422781</v>
      </c>
      <c r="U35" s="22">
        <v>3204026</v>
      </c>
      <c r="V35" s="28">
        <v>2089236</v>
      </c>
      <c r="W35" s="28">
        <v>1556657</v>
      </c>
      <c r="X35" s="28">
        <v>592962</v>
      </c>
      <c r="Y35" s="22">
        <v>3308507</v>
      </c>
    </row>
    <row r="36" spans="1:25" ht="13.5">
      <c r="A36" s="7" t="s">
        <v>176</v>
      </c>
      <c r="B36" s="28">
        <v>773581</v>
      </c>
      <c r="C36" s="28">
        <v>514690</v>
      </c>
      <c r="D36" s="28">
        <v>19224</v>
      </c>
      <c r="E36" s="22">
        <v>1600773</v>
      </c>
      <c r="F36" s="28">
        <v>657393</v>
      </c>
      <c r="G36" s="28">
        <v>565193</v>
      </c>
      <c r="H36" s="28">
        <v>28552</v>
      </c>
      <c r="I36" s="22">
        <v>1497002</v>
      </c>
      <c r="J36" s="28">
        <v>624174</v>
      </c>
      <c r="K36" s="28">
        <v>473225</v>
      </c>
      <c r="L36" s="28">
        <v>5288</v>
      </c>
      <c r="M36" s="22">
        <v>1722318</v>
      </c>
      <c r="N36" s="28">
        <v>866149</v>
      </c>
      <c r="O36" s="28">
        <v>845143</v>
      </c>
      <c r="P36" s="28">
        <v>159878</v>
      </c>
      <c r="Q36" s="22">
        <v>1580889</v>
      </c>
      <c r="R36" s="28">
        <v>691341</v>
      </c>
      <c r="S36" s="28">
        <v>667572</v>
      </c>
      <c r="T36" s="28">
        <v>192395</v>
      </c>
      <c r="U36" s="22">
        <v>1389506</v>
      </c>
      <c r="V36" s="28">
        <v>658297</v>
      </c>
      <c r="W36" s="28">
        <v>764312</v>
      </c>
      <c r="X36" s="28">
        <v>108900</v>
      </c>
      <c r="Y36" s="22">
        <v>1347757</v>
      </c>
    </row>
    <row r="37" spans="1:25" ht="13.5">
      <c r="A37" s="7" t="s">
        <v>177</v>
      </c>
      <c r="B37" s="28">
        <v>173308</v>
      </c>
      <c r="C37" s="28">
        <v>-69097</v>
      </c>
      <c r="D37" s="28">
        <v>135651</v>
      </c>
      <c r="E37" s="22">
        <v>-249949</v>
      </c>
      <c r="F37" s="28">
        <v>203656</v>
      </c>
      <c r="G37" s="28">
        <v>-164907</v>
      </c>
      <c r="H37" s="28">
        <v>-3587</v>
      </c>
      <c r="I37" s="22">
        <v>17336</v>
      </c>
      <c r="J37" s="28">
        <v>396311</v>
      </c>
      <c r="K37" s="28">
        <v>-88014</v>
      </c>
      <c r="L37" s="28">
        <v>34508</v>
      </c>
      <c r="M37" s="22">
        <v>-189619</v>
      </c>
      <c r="N37" s="28">
        <v>239689</v>
      </c>
      <c r="O37" s="28">
        <v>-107304</v>
      </c>
      <c r="P37" s="28">
        <v>210407</v>
      </c>
      <c r="Q37" s="22">
        <v>-188724</v>
      </c>
      <c r="R37" s="28">
        <v>211791</v>
      </c>
      <c r="S37" s="28">
        <v>-109573</v>
      </c>
      <c r="T37" s="28">
        <v>9817</v>
      </c>
      <c r="U37" s="22">
        <v>83233</v>
      </c>
      <c r="V37" s="28">
        <v>322750</v>
      </c>
      <c r="W37" s="28">
        <v>-44616</v>
      </c>
      <c r="X37" s="28">
        <v>199089</v>
      </c>
      <c r="Y37" s="22">
        <v>122882</v>
      </c>
    </row>
    <row r="38" spans="1:25" ht="13.5">
      <c r="A38" s="7" t="s">
        <v>178</v>
      </c>
      <c r="B38" s="28">
        <v>946890</v>
      </c>
      <c r="C38" s="28">
        <v>445593</v>
      </c>
      <c r="D38" s="28">
        <v>154876</v>
      </c>
      <c r="E38" s="22">
        <v>1350824</v>
      </c>
      <c r="F38" s="28">
        <v>861049</v>
      </c>
      <c r="G38" s="28">
        <v>400286</v>
      </c>
      <c r="H38" s="28">
        <v>24964</v>
      </c>
      <c r="I38" s="22">
        <v>1514339</v>
      </c>
      <c r="J38" s="28">
        <v>1020486</v>
      </c>
      <c r="K38" s="28">
        <v>385211</v>
      </c>
      <c r="L38" s="28">
        <v>39797</v>
      </c>
      <c r="M38" s="22">
        <v>1532698</v>
      </c>
      <c r="N38" s="28">
        <v>1105838</v>
      </c>
      <c r="O38" s="28">
        <v>737838</v>
      </c>
      <c r="P38" s="28">
        <v>370286</v>
      </c>
      <c r="Q38" s="22">
        <v>1392165</v>
      </c>
      <c r="R38" s="28">
        <v>903132</v>
      </c>
      <c r="S38" s="28">
        <v>557999</v>
      </c>
      <c r="T38" s="28">
        <v>202212</v>
      </c>
      <c r="U38" s="22">
        <v>1472739</v>
      </c>
      <c r="V38" s="28">
        <v>981047</v>
      </c>
      <c r="W38" s="28">
        <v>719696</v>
      </c>
      <c r="X38" s="28">
        <v>307990</v>
      </c>
      <c r="Y38" s="22">
        <v>1470639</v>
      </c>
    </row>
    <row r="39" spans="1:25" ht="13.5">
      <c r="A39" s="7" t="s">
        <v>47</v>
      </c>
      <c r="B39" s="28">
        <v>877826</v>
      </c>
      <c r="C39" s="28">
        <v>352690</v>
      </c>
      <c r="D39" s="28">
        <v>31141</v>
      </c>
      <c r="E39" s="22">
        <v>1253257</v>
      </c>
      <c r="F39" s="28">
        <v>1141927</v>
      </c>
      <c r="G39" s="28">
        <v>499139</v>
      </c>
      <c r="H39" s="28">
        <v>-37683</v>
      </c>
      <c r="I39" s="22">
        <v>1325233</v>
      </c>
      <c r="J39" s="28">
        <v>841733</v>
      </c>
      <c r="K39" s="28">
        <v>431597</v>
      </c>
      <c r="L39" s="28">
        <v>49325</v>
      </c>
      <c r="M39" s="22">
        <v>1914580</v>
      </c>
      <c r="N39" s="28">
        <v>1269572</v>
      </c>
      <c r="O39" s="28">
        <v>846282</v>
      </c>
      <c r="P39" s="28">
        <v>432922</v>
      </c>
      <c r="Q39" s="22"/>
      <c r="R39" s="28"/>
      <c r="S39" s="28"/>
      <c r="T39" s="28"/>
      <c r="U39" s="22"/>
      <c r="V39" s="28"/>
      <c r="W39" s="28"/>
      <c r="X39" s="28"/>
      <c r="Y39" s="22"/>
    </row>
    <row r="40" spans="1:25" ht="13.5">
      <c r="A40" s="7" t="s">
        <v>48</v>
      </c>
      <c r="B40" s="28">
        <v>-36102</v>
      </c>
      <c r="C40" s="28">
        <v>-11227</v>
      </c>
      <c r="D40" s="28">
        <v>-2134</v>
      </c>
      <c r="E40" s="22">
        <v>3271</v>
      </c>
      <c r="F40" s="28">
        <v>-1291</v>
      </c>
      <c r="G40" s="28">
        <v>63</v>
      </c>
      <c r="H40" s="28">
        <v>-2198</v>
      </c>
      <c r="I40" s="22">
        <v>-745</v>
      </c>
      <c r="J40" s="28">
        <v>-887</v>
      </c>
      <c r="K40" s="28">
        <v>-855</v>
      </c>
      <c r="L40" s="28">
        <v>-1526</v>
      </c>
      <c r="M40" s="22">
        <v>-1328</v>
      </c>
      <c r="N40" s="28">
        <v>-2136</v>
      </c>
      <c r="O40" s="28">
        <v>-1889</v>
      </c>
      <c r="P40" s="28">
        <v>-1276</v>
      </c>
      <c r="Q40" s="22">
        <v>3698</v>
      </c>
      <c r="R40" s="28">
        <v>-1758</v>
      </c>
      <c r="S40" s="28">
        <v>1459</v>
      </c>
      <c r="T40" s="28">
        <v>169</v>
      </c>
      <c r="U40" s="22">
        <v>2763</v>
      </c>
      <c r="V40" s="28">
        <v>8590</v>
      </c>
      <c r="W40" s="28">
        <v>7844</v>
      </c>
      <c r="X40" s="28">
        <v>3935</v>
      </c>
      <c r="Y40" s="22">
        <v>72256</v>
      </c>
    </row>
    <row r="41" spans="1:25" ht="14.25" thickBot="1">
      <c r="A41" s="7" t="s">
        <v>179</v>
      </c>
      <c r="B41" s="28">
        <v>913929</v>
      </c>
      <c r="C41" s="28">
        <v>363918</v>
      </c>
      <c r="D41" s="28">
        <v>33276</v>
      </c>
      <c r="E41" s="22">
        <v>1249985</v>
      </c>
      <c r="F41" s="28">
        <v>1143219</v>
      </c>
      <c r="G41" s="28">
        <v>499076</v>
      </c>
      <c r="H41" s="28">
        <v>-35485</v>
      </c>
      <c r="I41" s="22">
        <v>1325978</v>
      </c>
      <c r="J41" s="28">
        <v>842620</v>
      </c>
      <c r="K41" s="28">
        <v>432453</v>
      </c>
      <c r="L41" s="28">
        <v>50852</v>
      </c>
      <c r="M41" s="22">
        <v>1915908</v>
      </c>
      <c r="N41" s="28">
        <v>1271709</v>
      </c>
      <c r="O41" s="28">
        <v>848171</v>
      </c>
      <c r="P41" s="28">
        <v>434199</v>
      </c>
      <c r="Q41" s="22">
        <v>1679865</v>
      </c>
      <c r="R41" s="28">
        <v>1050293</v>
      </c>
      <c r="S41" s="28">
        <v>630716</v>
      </c>
      <c r="T41" s="28">
        <v>220398</v>
      </c>
      <c r="U41" s="22">
        <v>1728523</v>
      </c>
      <c r="V41" s="28">
        <v>1099598</v>
      </c>
      <c r="W41" s="28">
        <v>829116</v>
      </c>
      <c r="X41" s="28">
        <v>281037</v>
      </c>
      <c r="Y41" s="22">
        <v>1765611</v>
      </c>
    </row>
    <row r="42" spans="1:25" ht="14.25" thickTop="1">
      <c r="A42" s="8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</row>
    <row r="44" ht="13.5">
      <c r="A44" s="20" t="s">
        <v>144</v>
      </c>
    </row>
    <row r="45" ht="13.5">
      <c r="A45" s="20" t="s">
        <v>145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6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140</v>
      </c>
      <c r="B2" s="14">
        <v>4326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141</v>
      </c>
      <c r="B3" s="1" t="s">
        <v>142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50</v>
      </c>
      <c r="B4" s="15" t="str">
        <f>HYPERLINK("http://www.kabupro.jp/mark/20131114/S1000FBD.htm","四半期報告書")</f>
        <v>四半期報告書</v>
      </c>
      <c r="C4" s="15" t="str">
        <f>HYPERLINK("http://www.kabupro.jp/mark/20130621/S000DMYU.htm","有価証券報告書")</f>
        <v>有価証券報告書</v>
      </c>
      <c r="D4" s="15" t="str">
        <f>HYPERLINK("http://www.kabupro.jp/mark/20131114/S1000FBD.htm","四半期報告書")</f>
        <v>四半期報告書</v>
      </c>
      <c r="E4" s="15" t="str">
        <f>HYPERLINK("http://www.kabupro.jp/mark/20130621/S000DMYU.htm","有価証券報告書")</f>
        <v>有価証券報告書</v>
      </c>
      <c r="F4" s="15" t="str">
        <f>HYPERLINK("http://www.kabupro.jp/mark/20121114/S000C9FH.htm","四半期報告書")</f>
        <v>四半期報告書</v>
      </c>
      <c r="G4" s="15" t="str">
        <f>HYPERLINK("http://www.kabupro.jp/mark/20120622/S000B2VP.htm","有価証券報告書")</f>
        <v>有価証券報告書</v>
      </c>
      <c r="H4" s="15" t="str">
        <f>HYPERLINK("http://www.kabupro.jp/mark/20110214/S0007SGU.htm","四半期報告書")</f>
        <v>四半期報告書</v>
      </c>
      <c r="I4" s="15" t="str">
        <f>HYPERLINK("http://www.kabupro.jp/mark/20111114/S0009PRO.htm","四半期報告書")</f>
        <v>四半期報告書</v>
      </c>
      <c r="J4" s="15" t="str">
        <f>HYPERLINK("http://www.kabupro.jp/mark/20100812/S0006L82.htm","四半期報告書")</f>
        <v>四半期報告書</v>
      </c>
      <c r="K4" s="15" t="str">
        <f>HYPERLINK("http://www.kabupro.jp/mark/20110622/S0008JZ6.htm","有価証券報告書")</f>
        <v>有価証券報告書</v>
      </c>
      <c r="L4" s="15" t="str">
        <f>HYPERLINK("http://www.kabupro.jp/mark/20110214/S0007SGU.htm","四半期報告書")</f>
        <v>四半期報告書</v>
      </c>
      <c r="M4" s="15" t="str">
        <f>HYPERLINK("http://www.kabupro.jp/mark/20101115/S00076W8.htm","四半期報告書")</f>
        <v>四半期報告書</v>
      </c>
      <c r="N4" s="15" t="str">
        <f>HYPERLINK("http://www.kabupro.jp/mark/20100812/S0006L82.htm","四半期報告書")</f>
        <v>四半期報告書</v>
      </c>
      <c r="O4" s="15" t="str">
        <f>HYPERLINK("http://www.kabupro.jp/mark/20100624/S00060CF.htm","有価証券報告書")</f>
        <v>有価証券報告書</v>
      </c>
      <c r="P4" s="15" t="str">
        <f>HYPERLINK("http://www.kabupro.jp/mark/20100212/S00057OA.htm","四半期報告書")</f>
        <v>四半期報告書</v>
      </c>
      <c r="Q4" s="15" t="str">
        <f>HYPERLINK("http://www.kabupro.jp/mark/20091113/S0004KPJ.htm","四半期報告書")</f>
        <v>四半期報告書</v>
      </c>
      <c r="R4" s="15" t="str">
        <f>HYPERLINK("http://www.kabupro.jp/mark/20090812/S0003XHB.htm","四半期報告書")</f>
        <v>四半期報告書</v>
      </c>
      <c r="S4" s="15" t="str">
        <f>HYPERLINK("http://www.kabupro.jp/mark/20090624/S0003E9A.htm","有価証券報告書")</f>
        <v>有価証券報告書</v>
      </c>
    </row>
    <row r="5" spans="1:19" ht="14.25" thickBot="1">
      <c r="A5" s="11" t="s">
        <v>51</v>
      </c>
      <c r="B5" s="1" t="s">
        <v>184</v>
      </c>
      <c r="C5" s="1" t="s">
        <v>57</v>
      </c>
      <c r="D5" s="1" t="s">
        <v>184</v>
      </c>
      <c r="E5" s="1" t="s">
        <v>57</v>
      </c>
      <c r="F5" s="1" t="s">
        <v>190</v>
      </c>
      <c r="G5" s="1" t="s">
        <v>61</v>
      </c>
      <c r="H5" s="1" t="s">
        <v>200</v>
      </c>
      <c r="I5" s="1" t="s">
        <v>196</v>
      </c>
      <c r="J5" s="1" t="s">
        <v>204</v>
      </c>
      <c r="K5" s="1" t="s">
        <v>63</v>
      </c>
      <c r="L5" s="1" t="s">
        <v>200</v>
      </c>
      <c r="M5" s="1" t="s">
        <v>202</v>
      </c>
      <c r="N5" s="1" t="s">
        <v>204</v>
      </c>
      <c r="O5" s="1" t="s">
        <v>65</v>
      </c>
      <c r="P5" s="1" t="s">
        <v>206</v>
      </c>
      <c r="Q5" s="1" t="s">
        <v>208</v>
      </c>
      <c r="R5" s="1" t="s">
        <v>210</v>
      </c>
      <c r="S5" s="1" t="s">
        <v>67</v>
      </c>
    </row>
    <row r="6" spans="1:19" ht="15" thickBot="1" thickTop="1">
      <c r="A6" s="10" t="s">
        <v>52</v>
      </c>
      <c r="B6" s="18" t="s">
        <v>42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53</v>
      </c>
      <c r="B7" s="14" t="s">
        <v>227</v>
      </c>
      <c r="C7" s="16" t="s">
        <v>58</v>
      </c>
      <c r="D7" s="14" t="s">
        <v>227</v>
      </c>
      <c r="E7" s="16" t="s">
        <v>58</v>
      </c>
      <c r="F7" s="14" t="s">
        <v>227</v>
      </c>
      <c r="G7" s="16" t="s">
        <v>58</v>
      </c>
      <c r="H7" s="14" t="s">
        <v>227</v>
      </c>
      <c r="I7" s="14" t="s">
        <v>227</v>
      </c>
      <c r="J7" s="14" t="s">
        <v>227</v>
      </c>
      <c r="K7" s="16" t="s">
        <v>58</v>
      </c>
      <c r="L7" s="14" t="s">
        <v>227</v>
      </c>
      <c r="M7" s="14" t="s">
        <v>227</v>
      </c>
      <c r="N7" s="14" t="s">
        <v>227</v>
      </c>
      <c r="O7" s="16" t="s">
        <v>58</v>
      </c>
      <c r="P7" s="14" t="s">
        <v>227</v>
      </c>
      <c r="Q7" s="14" t="s">
        <v>227</v>
      </c>
      <c r="R7" s="14" t="s">
        <v>227</v>
      </c>
      <c r="S7" s="16" t="s">
        <v>58</v>
      </c>
    </row>
    <row r="8" spans="1:19" ht="13.5">
      <c r="A8" s="13" t="s">
        <v>54</v>
      </c>
      <c r="B8" s="1" t="s">
        <v>228</v>
      </c>
      <c r="C8" s="17" t="s">
        <v>146</v>
      </c>
      <c r="D8" s="1" t="s">
        <v>146</v>
      </c>
      <c r="E8" s="17" t="s">
        <v>147</v>
      </c>
      <c r="F8" s="1" t="s">
        <v>147</v>
      </c>
      <c r="G8" s="17" t="s">
        <v>148</v>
      </c>
      <c r="H8" s="1" t="s">
        <v>148</v>
      </c>
      <c r="I8" s="1" t="s">
        <v>148</v>
      </c>
      <c r="J8" s="1" t="s">
        <v>148</v>
      </c>
      <c r="K8" s="17" t="s">
        <v>149</v>
      </c>
      <c r="L8" s="1" t="s">
        <v>149</v>
      </c>
      <c r="M8" s="1" t="s">
        <v>149</v>
      </c>
      <c r="N8" s="1" t="s">
        <v>149</v>
      </c>
      <c r="O8" s="17" t="s">
        <v>150</v>
      </c>
      <c r="P8" s="1" t="s">
        <v>150</v>
      </c>
      <c r="Q8" s="1" t="s">
        <v>150</v>
      </c>
      <c r="R8" s="1" t="s">
        <v>150</v>
      </c>
      <c r="S8" s="17" t="s">
        <v>151</v>
      </c>
    </row>
    <row r="9" spans="1:19" ht="13.5">
      <c r="A9" s="13" t="s">
        <v>55</v>
      </c>
      <c r="B9" s="1" t="s">
        <v>185</v>
      </c>
      <c r="C9" s="17" t="s">
        <v>59</v>
      </c>
      <c r="D9" s="1" t="s">
        <v>191</v>
      </c>
      <c r="E9" s="17" t="s">
        <v>60</v>
      </c>
      <c r="F9" s="1" t="s">
        <v>197</v>
      </c>
      <c r="G9" s="17" t="s">
        <v>62</v>
      </c>
      <c r="H9" s="1" t="s">
        <v>201</v>
      </c>
      <c r="I9" s="1" t="s">
        <v>203</v>
      </c>
      <c r="J9" s="1" t="s">
        <v>205</v>
      </c>
      <c r="K9" s="17" t="s">
        <v>64</v>
      </c>
      <c r="L9" s="1" t="s">
        <v>207</v>
      </c>
      <c r="M9" s="1" t="s">
        <v>209</v>
      </c>
      <c r="N9" s="1" t="s">
        <v>211</v>
      </c>
      <c r="O9" s="17" t="s">
        <v>66</v>
      </c>
      <c r="P9" s="1" t="s">
        <v>213</v>
      </c>
      <c r="Q9" s="1" t="s">
        <v>215</v>
      </c>
      <c r="R9" s="1" t="s">
        <v>217</v>
      </c>
      <c r="S9" s="17" t="s">
        <v>68</v>
      </c>
    </row>
    <row r="10" spans="1:19" ht="14.25" thickBot="1">
      <c r="A10" s="13" t="s">
        <v>56</v>
      </c>
      <c r="B10" s="1" t="s">
        <v>70</v>
      </c>
      <c r="C10" s="17" t="s">
        <v>70</v>
      </c>
      <c r="D10" s="1" t="s">
        <v>70</v>
      </c>
      <c r="E10" s="17" t="s">
        <v>70</v>
      </c>
      <c r="F10" s="1" t="s">
        <v>70</v>
      </c>
      <c r="G10" s="17" t="s">
        <v>70</v>
      </c>
      <c r="H10" s="1" t="s">
        <v>70</v>
      </c>
      <c r="I10" s="1" t="s">
        <v>70</v>
      </c>
      <c r="J10" s="1" t="s">
        <v>70</v>
      </c>
      <c r="K10" s="17" t="s">
        <v>70</v>
      </c>
      <c r="L10" s="1" t="s">
        <v>70</v>
      </c>
      <c r="M10" s="1" t="s">
        <v>70</v>
      </c>
      <c r="N10" s="1" t="s">
        <v>70</v>
      </c>
      <c r="O10" s="17" t="s">
        <v>70</v>
      </c>
      <c r="P10" s="1" t="s">
        <v>70</v>
      </c>
      <c r="Q10" s="1" t="s">
        <v>70</v>
      </c>
      <c r="R10" s="1" t="s">
        <v>70</v>
      </c>
      <c r="S10" s="17" t="s">
        <v>70</v>
      </c>
    </row>
    <row r="11" spans="1:19" ht="14.25" thickTop="1">
      <c r="A11" s="30" t="s">
        <v>175</v>
      </c>
      <c r="B11" s="27">
        <v>798284</v>
      </c>
      <c r="C11" s="21">
        <v>2604081</v>
      </c>
      <c r="D11" s="27">
        <v>899426</v>
      </c>
      <c r="E11" s="21">
        <v>2839572</v>
      </c>
      <c r="F11" s="27">
        <v>816809</v>
      </c>
      <c r="G11" s="21">
        <v>3447278</v>
      </c>
      <c r="H11" s="27">
        <v>2375410</v>
      </c>
      <c r="I11" s="27">
        <v>1584120</v>
      </c>
      <c r="J11" s="27">
        <v>803209</v>
      </c>
      <c r="K11" s="21">
        <v>3075729</v>
      </c>
      <c r="L11" s="27">
        <v>1951668</v>
      </c>
      <c r="M11" s="27">
        <v>1190175</v>
      </c>
      <c r="N11" s="27">
        <v>422781</v>
      </c>
      <c r="O11" s="21">
        <v>3204026</v>
      </c>
      <c r="P11" s="27">
        <v>2089236</v>
      </c>
      <c r="Q11" s="27">
        <v>1556657</v>
      </c>
      <c r="R11" s="27">
        <v>592962</v>
      </c>
      <c r="S11" s="21">
        <v>3308507</v>
      </c>
    </row>
    <row r="12" spans="1:19" ht="13.5">
      <c r="A12" s="6" t="s">
        <v>0</v>
      </c>
      <c r="B12" s="28">
        <v>725381</v>
      </c>
      <c r="C12" s="22">
        <v>1467198</v>
      </c>
      <c r="D12" s="28">
        <v>730326</v>
      </c>
      <c r="E12" s="22">
        <v>1390152</v>
      </c>
      <c r="F12" s="28">
        <v>645815</v>
      </c>
      <c r="G12" s="22">
        <v>1204897</v>
      </c>
      <c r="H12" s="28">
        <v>874411</v>
      </c>
      <c r="I12" s="28">
        <v>566107</v>
      </c>
      <c r="J12" s="28">
        <v>270884</v>
      </c>
      <c r="K12" s="22">
        <v>979947</v>
      </c>
      <c r="L12" s="28">
        <v>710797</v>
      </c>
      <c r="M12" s="28">
        <v>456053</v>
      </c>
      <c r="N12" s="28">
        <v>224385</v>
      </c>
      <c r="O12" s="22">
        <v>939383</v>
      </c>
      <c r="P12" s="28">
        <v>686848</v>
      </c>
      <c r="Q12" s="28">
        <v>438113</v>
      </c>
      <c r="R12" s="28">
        <v>213061</v>
      </c>
      <c r="S12" s="22">
        <v>740652</v>
      </c>
    </row>
    <row r="13" spans="1:19" ht="13.5">
      <c r="A13" s="6" t="s">
        <v>1</v>
      </c>
      <c r="B13" s="28">
        <v>96524</v>
      </c>
      <c r="C13" s="22">
        <v>258863</v>
      </c>
      <c r="D13" s="28">
        <v>125477</v>
      </c>
      <c r="E13" s="22">
        <v>326800</v>
      </c>
      <c r="F13" s="28">
        <v>166155</v>
      </c>
      <c r="G13" s="22">
        <v>375568</v>
      </c>
      <c r="H13" s="28">
        <v>280714</v>
      </c>
      <c r="I13" s="28">
        <v>187143</v>
      </c>
      <c r="J13" s="28">
        <v>93571</v>
      </c>
      <c r="K13" s="22">
        <v>306267</v>
      </c>
      <c r="L13" s="28">
        <v>213411</v>
      </c>
      <c r="M13" s="28">
        <v>142274</v>
      </c>
      <c r="N13" s="28">
        <v>71137</v>
      </c>
      <c r="O13" s="22">
        <v>284549</v>
      </c>
      <c r="P13" s="28">
        <v>213411</v>
      </c>
      <c r="Q13" s="28">
        <v>142274</v>
      </c>
      <c r="R13" s="28">
        <v>71137</v>
      </c>
      <c r="S13" s="22">
        <v>279625</v>
      </c>
    </row>
    <row r="14" spans="1:19" ht="13.5">
      <c r="A14" s="6" t="s">
        <v>2</v>
      </c>
      <c r="B14" s="28">
        <v>46804</v>
      </c>
      <c r="C14" s="22">
        <v>198076</v>
      </c>
      <c r="D14" s="28">
        <v>92070</v>
      </c>
      <c r="E14" s="22">
        <v>162274</v>
      </c>
      <c r="F14" s="28">
        <v>37375</v>
      </c>
      <c r="G14" s="22">
        <v>-24666</v>
      </c>
      <c r="H14" s="28">
        <v>-55478</v>
      </c>
      <c r="I14" s="28">
        <v>-66141</v>
      </c>
      <c r="J14" s="28">
        <v>5250</v>
      </c>
      <c r="K14" s="22">
        <v>77079</v>
      </c>
      <c r="L14" s="28">
        <v>28197</v>
      </c>
      <c r="M14" s="28">
        <v>-27704</v>
      </c>
      <c r="N14" s="28">
        <v>-1748</v>
      </c>
      <c r="O14" s="22">
        <v>79146</v>
      </c>
      <c r="P14" s="28">
        <v>61368</v>
      </c>
      <c r="Q14" s="28">
        <v>7241</v>
      </c>
      <c r="R14" s="28">
        <v>7218</v>
      </c>
      <c r="S14" s="22">
        <v>-181792</v>
      </c>
    </row>
    <row r="15" spans="1:19" ht="13.5">
      <c r="A15" s="6" t="s">
        <v>3</v>
      </c>
      <c r="B15" s="28">
        <v>112811</v>
      </c>
      <c r="C15" s="22">
        <v>65704</v>
      </c>
      <c r="D15" s="28">
        <v>182531</v>
      </c>
      <c r="E15" s="22">
        <v>836</v>
      </c>
      <c r="F15" s="28">
        <v>43864</v>
      </c>
      <c r="G15" s="22">
        <v>37662</v>
      </c>
      <c r="H15" s="28">
        <v>-650471</v>
      </c>
      <c r="I15" s="28">
        <v>135869</v>
      </c>
      <c r="J15" s="28">
        <v>-593565</v>
      </c>
      <c r="K15" s="22">
        <v>9020</v>
      </c>
      <c r="L15" s="28">
        <v>-656001</v>
      </c>
      <c r="M15" s="28">
        <v>110875</v>
      </c>
      <c r="N15" s="28">
        <v>-596984</v>
      </c>
      <c r="O15" s="22">
        <v>-39923</v>
      </c>
      <c r="P15" s="28">
        <v>-670124</v>
      </c>
      <c r="Q15" s="28">
        <v>157858</v>
      </c>
      <c r="R15" s="28">
        <v>-598906</v>
      </c>
      <c r="S15" s="22">
        <v>89654</v>
      </c>
    </row>
    <row r="16" spans="1:19" ht="13.5">
      <c r="A16" s="6" t="s">
        <v>4</v>
      </c>
      <c r="B16" s="28">
        <v>-3731</v>
      </c>
      <c r="C16" s="22">
        <v>6100</v>
      </c>
      <c r="D16" s="28">
        <v>3748</v>
      </c>
      <c r="E16" s="22">
        <v>-21500</v>
      </c>
      <c r="F16" s="28">
        <v>-9700</v>
      </c>
      <c r="G16" s="22">
        <v>-5130</v>
      </c>
      <c r="H16" s="28">
        <v>-6230</v>
      </c>
      <c r="I16" s="28">
        <v>-13030</v>
      </c>
      <c r="J16" s="28">
        <v>-19830</v>
      </c>
      <c r="K16" s="22">
        <v>-1170</v>
      </c>
      <c r="L16" s="28">
        <v>-7400</v>
      </c>
      <c r="M16" s="28">
        <v>-14200</v>
      </c>
      <c r="N16" s="28">
        <v>-21000</v>
      </c>
      <c r="O16" s="22">
        <v>-10200</v>
      </c>
      <c r="P16" s="28">
        <v>-4982</v>
      </c>
      <c r="Q16" s="28">
        <v>-15988</v>
      </c>
      <c r="R16" s="28">
        <v>-26994</v>
      </c>
      <c r="S16" s="22">
        <v>1000</v>
      </c>
    </row>
    <row r="17" spans="1:19" ht="13.5">
      <c r="A17" s="6" t="s">
        <v>5</v>
      </c>
      <c r="B17" s="28">
        <v>-4699</v>
      </c>
      <c r="C17" s="22"/>
      <c r="D17" s="28"/>
      <c r="E17" s="22"/>
      <c r="F17" s="28"/>
      <c r="G17" s="22">
        <v>-2776</v>
      </c>
      <c r="H17" s="28">
        <v>257</v>
      </c>
      <c r="I17" s="28">
        <v>281</v>
      </c>
      <c r="J17" s="28">
        <v>-261</v>
      </c>
      <c r="K17" s="22">
        <v>87</v>
      </c>
      <c r="L17" s="28">
        <v>281</v>
      </c>
      <c r="M17" s="28">
        <v>178</v>
      </c>
      <c r="N17" s="28">
        <v>-125</v>
      </c>
      <c r="O17" s="22">
        <v>-8626</v>
      </c>
      <c r="P17" s="28">
        <v>-8638</v>
      </c>
      <c r="Q17" s="28">
        <v>-8286</v>
      </c>
      <c r="R17" s="28">
        <v>-153</v>
      </c>
      <c r="S17" s="22">
        <v>9963</v>
      </c>
    </row>
    <row r="18" spans="1:19" ht="13.5">
      <c r="A18" s="6" t="s">
        <v>6</v>
      </c>
      <c r="B18" s="28">
        <v>58084</v>
      </c>
      <c r="C18" s="22">
        <v>137191</v>
      </c>
      <c r="D18" s="28">
        <v>79291</v>
      </c>
      <c r="E18" s="22">
        <v>178073</v>
      </c>
      <c r="F18" s="28">
        <v>81141</v>
      </c>
      <c r="G18" s="22">
        <v>119307</v>
      </c>
      <c r="H18" s="28">
        <v>93088</v>
      </c>
      <c r="I18" s="28">
        <v>70480</v>
      </c>
      <c r="J18" s="28">
        <v>37540</v>
      </c>
      <c r="K18" s="22">
        <v>122101</v>
      </c>
      <c r="L18" s="28">
        <v>75928</v>
      </c>
      <c r="M18" s="28">
        <v>48618</v>
      </c>
      <c r="N18" s="28">
        <v>18558</v>
      </c>
      <c r="O18" s="22">
        <v>27442</v>
      </c>
      <c r="P18" s="28">
        <v>14126</v>
      </c>
      <c r="Q18" s="28">
        <v>6049</v>
      </c>
      <c r="R18" s="28">
        <v>1521</v>
      </c>
      <c r="S18" s="22">
        <v>9300</v>
      </c>
    </row>
    <row r="19" spans="1:19" ht="13.5">
      <c r="A19" s="6" t="s">
        <v>7</v>
      </c>
      <c r="B19" s="28">
        <v>-28303</v>
      </c>
      <c r="C19" s="22">
        <v>-9447</v>
      </c>
      <c r="D19" s="28">
        <v>-5561</v>
      </c>
      <c r="E19" s="22">
        <v>-26577</v>
      </c>
      <c r="F19" s="28">
        <v>-4403</v>
      </c>
      <c r="G19" s="22">
        <v>-23951</v>
      </c>
      <c r="H19" s="28">
        <v>-8497</v>
      </c>
      <c r="I19" s="28">
        <v>-4107</v>
      </c>
      <c r="J19" s="28">
        <v>-2927</v>
      </c>
      <c r="K19" s="22">
        <v>-20909</v>
      </c>
      <c r="L19" s="28">
        <v>-4992</v>
      </c>
      <c r="M19" s="28">
        <v>-3758</v>
      </c>
      <c r="N19" s="28">
        <v>-2619</v>
      </c>
      <c r="O19" s="22">
        <v>-27706</v>
      </c>
      <c r="P19" s="28">
        <v>-26128</v>
      </c>
      <c r="Q19" s="28">
        <v>-9984</v>
      </c>
      <c r="R19" s="28">
        <v>-2539</v>
      </c>
      <c r="S19" s="22">
        <v>-11729</v>
      </c>
    </row>
    <row r="20" spans="1:19" ht="13.5">
      <c r="A20" s="6" t="s">
        <v>163</v>
      </c>
      <c r="B20" s="28">
        <v>24098</v>
      </c>
      <c r="C20" s="22">
        <v>56661</v>
      </c>
      <c r="D20" s="28">
        <v>29117</v>
      </c>
      <c r="E20" s="22">
        <v>51224</v>
      </c>
      <c r="F20" s="28">
        <v>24753</v>
      </c>
      <c r="G20" s="22">
        <v>47425</v>
      </c>
      <c r="H20" s="28">
        <v>34253</v>
      </c>
      <c r="I20" s="28">
        <v>22696</v>
      </c>
      <c r="J20" s="28">
        <v>9968</v>
      </c>
      <c r="K20" s="22">
        <v>45106</v>
      </c>
      <c r="L20" s="28">
        <v>31028</v>
      </c>
      <c r="M20" s="28">
        <v>18540</v>
      </c>
      <c r="N20" s="28">
        <v>8396</v>
      </c>
      <c r="O20" s="22">
        <v>46664</v>
      </c>
      <c r="P20" s="28">
        <v>31802</v>
      </c>
      <c r="Q20" s="28">
        <v>18829</v>
      </c>
      <c r="R20" s="28">
        <v>8246</v>
      </c>
      <c r="S20" s="22">
        <v>44467</v>
      </c>
    </row>
    <row r="21" spans="1:19" ht="13.5">
      <c r="A21" s="6" t="s">
        <v>8</v>
      </c>
      <c r="B21" s="28">
        <v>64856</v>
      </c>
      <c r="C21" s="22">
        <v>90428</v>
      </c>
      <c r="D21" s="28">
        <v>34476</v>
      </c>
      <c r="E21" s="22"/>
      <c r="F21" s="28"/>
      <c r="G21" s="22"/>
      <c r="H21" s="28"/>
      <c r="I21" s="28"/>
      <c r="J21" s="28"/>
      <c r="K21" s="22"/>
      <c r="L21" s="28"/>
      <c r="M21" s="28"/>
      <c r="N21" s="28"/>
      <c r="O21" s="22"/>
      <c r="P21" s="28"/>
      <c r="Q21" s="28"/>
      <c r="R21" s="28"/>
      <c r="S21" s="22"/>
    </row>
    <row r="22" spans="1:19" ht="13.5">
      <c r="A22" s="6" t="s">
        <v>165</v>
      </c>
      <c r="B22" s="28">
        <v>2816</v>
      </c>
      <c r="C22" s="22">
        <v>10787</v>
      </c>
      <c r="D22" s="28">
        <v>7212</v>
      </c>
      <c r="E22" s="22">
        <v>14156</v>
      </c>
      <c r="F22" s="28">
        <v>2231</v>
      </c>
      <c r="G22" s="22">
        <v>1482</v>
      </c>
      <c r="H22" s="28">
        <v>1442</v>
      </c>
      <c r="I22" s="28">
        <v>1218</v>
      </c>
      <c r="J22" s="28">
        <v>787</v>
      </c>
      <c r="K22" s="22">
        <v>5241</v>
      </c>
      <c r="L22" s="28">
        <v>4992</v>
      </c>
      <c r="M22" s="28">
        <v>3597</v>
      </c>
      <c r="N22" s="28">
        <v>14</v>
      </c>
      <c r="O22" s="22">
        <v>31599</v>
      </c>
      <c r="P22" s="28">
        <v>27293</v>
      </c>
      <c r="Q22" s="28">
        <v>19775</v>
      </c>
      <c r="R22" s="28">
        <v>3152</v>
      </c>
      <c r="S22" s="22">
        <v>3923</v>
      </c>
    </row>
    <row r="23" spans="1:19" ht="13.5">
      <c r="A23" s="6" t="s">
        <v>9</v>
      </c>
      <c r="B23" s="28">
        <v>1903296</v>
      </c>
      <c r="C23" s="22">
        <v>-749945</v>
      </c>
      <c r="D23" s="28">
        <v>1002638</v>
      </c>
      <c r="E23" s="22">
        <v>-572511</v>
      </c>
      <c r="F23" s="28">
        <v>1381829</v>
      </c>
      <c r="G23" s="22">
        <v>-416229</v>
      </c>
      <c r="H23" s="28">
        <v>1042419</v>
      </c>
      <c r="I23" s="28">
        <v>1304506</v>
      </c>
      <c r="J23" s="28">
        <v>2278215</v>
      </c>
      <c r="K23" s="22">
        <v>-658030</v>
      </c>
      <c r="L23" s="28">
        <v>853441</v>
      </c>
      <c r="M23" s="28">
        <v>1244950</v>
      </c>
      <c r="N23" s="28">
        <v>1752766</v>
      </c>
      <c r="O23" s="22">
        <v>89610</v>
      </c>
      <c r="P23" s="28">
        <v>1515805</v>
      </c>
      <c r="Q23" s="28">
        <v>1165244</v>
      </c>
      <c r="R23" s="28">
        <v>1886346</v>
      </c>
      <c r="S23" s="22">
        <v>-209984</v>
      </c>
    </row>
    <row r="24" spans="1:19" ht="13.5">
      <c r="A24" s="6" t="s">
        <v>10</v>
      </c>
      <c r="B24" s="28">
        <v>-1004328</v>
      </c>
      <c r="C24" s="22">
        <v>169220</v>
      </c>
      <c r="D24" s="28">
        <v>-718220</v>
      </c>
      <c r="E24" s="22">
        <v>-94167</v>
      </c>
      <c r="F24" s="28">
        <v>-756416</v>
      </c>
      <c r="G24" s="22">
        <v>-33869</v>
      </c>
      <c r="H24" s="28">
        <v>-1293360</v>
      </c>
      <c r="I24" s="28">
        <v>-891962</v>
      </c>
      <c r="J24" s="28">
        <v>-877573</v>
      </c>
      <c r="K24" s="22">
        <v>-32560</v>
      </c>
      <c r="L24" s="28">
        <v>-826666</v>
      </c>
      <c r="M24" s="28">
        <v>-742623</v>
      </c>
      <c r="N24" s="28">
        <v>-673855</v>
      </c>
      <c r="O24" s="22">
        <v>383337</v>
      </c>
      <c r="P24" s="28">
        <v>-1022747</v>
      </c>
      <c r="Q24" s="28">
        <v>-787516</v>
      </c>
      <c r="R24" s="28">
        <v>-737803</v>
      </c>
      <c r="S24" s="22">
        <v>-99398</v>
      </c>
    </row>
    <row r="25" spans="1:19" ht="13.5">
      <c r="A25" s="6" t="s">
        <v>11</v>
      </c>
      <c r="B25" s="28">
        <v>-139147</v>
      </c>
      <c r="C25" s="22">
        <v>139792</v>
      </c>
      <c r="D25" s="28">
        <v>-82697</v>
      </c>
      <c r="E25" s="22">
        <v>-21230</v>
      </c>
      <c r="F25" s="28">
        <v>-55847</v>
      </c>
      <c r="G25" s="22">
        <v>-116481</v>
      </c>
      <c r="H25" s="28">
        <v>-226455</v>
      </c>
      <c r="I25" s="28">
        <v>-308867</v>
      </c>
      <c r="J25" s="28">
        <v>-439286</v>
      </c>
      <c r="K25" s="22">
        <v>114380</v>
      </c>
      <c r="L25" s="28">
        <v>-74928</v>
      </c>
      <c r="M25" s="28">
        <v>-233429</v>
      </c>
      <c r="N25" s="28">
        <v>-368827</v>
      </c>
      <c r="O25" s="22">
        <v>-214101</v>
      </c>
      <c r="P25" s="28">
        <v>-331128</v>
      </c>
      <c r="Q25" s="28">
        <v>-305857</v>
      </c>
      <c r="R25" s="28">
        <v>-312407</v>
      </c>
      <c r="S25" s="22">
        <v>-9554</v>
      </c>
    </row>
    <row r="26" spans="1:19" ht="13.5">
      <c r="A26" s="6" t="s">
        <v>12</v>
      </c>
      <c r="B26" s="28">
        <v>-101027</v>
      </c>
      <c r="C26" s="22">
        <v>-350</v>
      </c>
      <c r="D26" s="28">
        <v>-62264</v>
      </c>
      <c r="E26" s="22">
        <v>25129</v>
      </c>
      <c r="F26" s="28">
        <v>-105958</v>
      </c>
      <c r="G26" s="22">
        <v>58318</v>
      </c>
      <c r="H26" s="28">
        <v>33780</v>
      </c>
      <c r="I26" s="28">
        <v>-18797</v>
      </c>
      <c r="J26" s="28">
        <v>36517</v>
      </c>
      <c r="K26" s="22">
        <v>-42047</v>
      </c>
      <c r="L26" s="28">
        <v>-58250</v>
      </c>
      <c r="M26" s="28">
        <v>-107110</v>
      </c>
      <c r="N26" s="28">
        <v>-36470</v>
      </c>
      <c r="O26" s="22">
        <v>-2416</v>
      </c>
      <c r="P26" s="28">
        <v>-60824</v>
      </c>
      <c r="Q26" s="28">
        <v>-66617</v>
      </c>
      <c r="R26" s="28">
        <v>-28295</v>
      </c>
      <c r="S26" s="22">
        <v>-33967</v>
      </c>
    </row>
    <row r="27" spans="1:19" ht="13.5">
      <c r="A27" s="6" t="s">
        <v>80</v>
      </c>
      <c r="B27" s="28">
        <v>-468333</v>
      </c>
      <c r="C27" s="22">
        <v>689</v>
      </c>
      <c r="D27" s="28">
        <v>96883</v>
      </c>
      <c r="E27" s="22">
        <v>238564</v>
      </c>
      <c r="F27" s="28">
        <v>-69352</v>
      </c>
      <c r="G27" s="22">
        <v>115616</v>
      </c>
      <c r="H27" s="28">
        <v>512042</v>
      </c>
      <c r="I27" s="28">
        <v>-80964</v>
      </c>
      <c r="J27" s="28">
        <v>1233582</v>
      </c>
      <c r="K27" s="22">
        <v>249215</v>
      </c>
      <c r="L27" s="28">
        <v>490246</v>
      </c>
      <c r="M27" s="28">
        <v>29624</v>
      </c>
      <c r="N27" s="28">
        <v>1400361</v>
      </c>
      <c r="O27" s="22">
        <v>-272511</v>
      </c>
      <c r="P27" s="28">
        <v>62771</v>
      </c>
      <c r="Q27" s="28">
        <v>-135951</v>
      </c>
      <c r="R27" s="28">
        <v>1140050</v>
      </c>
      <c r="S27" s="22">
        <v>-198084</v>
      </c>
    </row>
    <row r="28" spans="1:19" ht="13.5">
      <c r="A28" s="6" t="s">
        <v>13</v>
      </c>
      <c r="B28" s="28">
        <v>2083385</v>
      </c>
      <c r="C28" s="22">
        <v>4957467</v>
      </c>
      <c r="D28" s="28">
        <v>2414456</v>
      </c>
      <c r="E28" s="22">
        <v>4490798</v>
      </c>
      <c r="F28" s="28">
        <v>2198296</v>
      </c>
      <c r="G28" s="22">
        <v>4789761</v>
      </c>
      <c r="H28" s="28">
        <v>3010781</v>
      </c>
      <c r="I28" s="28">
        <v>2492006</v>
      </c>
      <c r="J28" s="28">
        <v>2839537</v>
      </c>
      <c r="K28" s="22">
        <v>4331777</v>
      </c>
      <c r="L28" s="28">
        <v>2837128</v>
      </c>
      <c r="M28" s="28">
        <v>2222619</v>
      </c>
      <c r="N28" s="28">
        <v>2275204</v>
      </c>
      <c r="O28" s="22">
        <v>4632228</v>
      </c>
      <c r="P28" s="28">
        <v>2584590</v>
      </c>
      <c r="Q28" s="28">
        <v>2181842</v>
      </c>
      <c r="R28" s="28">
        <v>2216599</v>
      </c>
      <c r="S28" s="22">
        <v>3714966</v>
      </c>
    </row>
    <row r="29" spans="1:19" ht="13.5">
      <c r="A29" s="6" t="s">
        <v>14</v>
      </c>
      <c r="B29" s="28">
        <v>27933</v>
      </c>
      <c r="C29" s="22">
        <v>9447</v>
      </c>
      <c r="D29" s="28">
        <v>5561</v>
      </c>
      <c r="E29" s="22">
        <v>26577</v>
      </c>
      <c r="F29" s="28">
        <v>4403</v>
      </c>
      <c r="G29" s="22">
        <v>23951</v>
      </c>
      <c r="H29" s="28">
        <v>8497</v>
      </c>
      <c r="I29" s="28">
        <v>4107</v>
      </c>
      <c r="J29" s="28">
        <v>2927</v>
      </c>
      <c r="K29" s="22">
        <v>20909</v>
      </c>
      <c r="L29" s="28">
        <v>4992</v>
      </c>
      <c r="M29" s="28">
        <v>3758</v>
      </c>
      <c r="N29" s="28">
        <v>2619</v>
      </c>
      <c r="O29" s="22">
        <v>27758</v>
      </c>
      <c r="P29" s="28">
        <v>26180</v>
      </c>
      <c r="Q29" s="28">
        <v>10036</v>
      </c>
      <c r="R29" s="28">
        <v>2591</v>
      </c>
      <c r="S29" s="22">
        <v>11730</v>
      </c>
    </row>
    <row r="30" spans="1:19" ht="13.5">
      <c r="A30" s="6" t="s">
        <v>15</v>
      </c>
      <c r="B30" s="28">
        <v>-24262</v>
      </c>
      <c r="C30" s="22">
        <v>-56844</v>
      </c>
      <c r="D30" s="28">
        <v>-28049</v>
      </c>
      <c r="E30" s="22">
        <v>-51521</v>
      </c>
      <c r="F30" s="28">
        <v>-24362</v>
      </c>
      <c r="G30" s="22">
        <v>-47425</v>
      </c>
      <c r="H30" s="28">
        <v>-33852</v>
      </c>
      <c r="I30" s="28">
        <v>-21158</v>
      </c>
      <c r="J30" s="28">
        <v>-9968</v>
      </c>
      <c r="K30" s="22">
        <v>-45400</v>
      </c>
      <c r="L30" s="28">
        <v>-27045</v>
      </c>
      <c r="M30" s="28">
        <v>-16136</v>
      </c>
      <c r="N30" s="28">
        <v>-8700</v>
      </c>
      <c r="O30" s="22">
        <v>-46979</v>
      </c>
      <c r="P30" s="28">
        <v>-29063</v>
      </c>
      <c r="Q30" s="28">
        <v>-16105</v>
      </c>
      <c r="R30" s="28">
        <v>-6733</v>
      </c>
      <c r="S30" s="22">
        <v>-47797</v>
      </c>
    </row>
    <row r="31" spans="1:19" ht="13.5">
      <c r="A31" s="6" t="s">
        <v>16</v>
      </c>
      <c r="B31" s="28">
        <v>-1096863</v>
      </c>
      <c r="C31" s="22">
        <v>-1476231</v>
      </c>
      <c r="D31" s="28">
        <v>-933944</v>
      </c>
      <c r="E31" s="22">
        <v>-1522385</v>
      </c>
      <c r="F31" s="28">
        <v>-993801</v>
      </c>
      <c r="G31" s="22">
        <v>-1740417</v>
      </c>
      <c r="H31" s="28">
        <v>-1682559</v>
      </c>
      <c r="I31" s="28">
        <v>-966232</v>
      </c>
      <c r="J31" s="28">
        <v>-964381</v>
      </c>
      <c r="K31" s="22">
        <v>-1401688</v>
      </c>
      <c r="L31" s="28">
        <v>-1317607</v>
      </c>
      <c r="M31" s="28">
        <v>-746815</v>
      </c>
      <c r="N31" s="28">
        <v>-744602</v>
      </c>
      <c r="O31" s="22">
        <v>-1422056</v>
      </c>
      <c r="P31" s="28">
        <v>-1388573</v>
      </c>
      <c r="Q31" s="28">
        <v>-771151</v>
      </c>
      <c r="R31" s="28">
        <v>-756783</v>
      </c>
      <c r="S31" s="22">
        <v>-1437190</v>
      </c>
    </row>
    <row r="32" spans="1:19" ht="14.25" thickBot="1">
      <c r="A32" s="5" t="s">
        <v>17</v>
      </c>
      <c r="B32" s="29">
        <v>990193</v>
      </c>
      <c r="C32" s="23">
        <v>3433839</v>
      </c>
      <c r="D32" s="29">
        <v>1458024</v>
      </c>
      <c r="E32" s="23">
        <v>2943469</v>
      </c>
      <c r="F32" s="29">
        <v>1184536</v>
      </c>
      <c r="G32" s="23">
        <v>3025870</v>
      </c>
      <c r="H32" s="29">
        <v>1302867</v>
      </c>
      <c r="I32" s="29">
        <v>1508724</v>
      </c>
      <c r="J32" s="29">
        <v>1868115</v>
      </c>
      <c r="K32" s="23">
        <v>2905596</v>
      </c>
      <c r="L32" s="29">
        <v>1497467</v>
      </c>
      <c r="M32" s="29">
        <v>1463426</v>
      </c>
      <c r="N32" s="29">
        <v>1524521</v>
      </c>
      <c r="O32" s="23">
        <v>3190950</v>
      </c>
      <c r="P32" s="29">
        <v>1193134</v>
      </c>
      <c r="Q32" s="29">
        <v>1404622</v>
      </c>
      <c r="R32" s="29">
        <v>1455674</v>
      </c>
      <c r="S32" s="23">
        <v>2247912</v>
      </c>
    </row>
    <row r="33" spans="1:19" ht="14.25" thickTop="1">
      <c r="A33" s="6" t="s">
        <v>18</v>
      </c>
      <c r="B33" s="28">
        <v>-118129</v>
      </c>
      <c r="C33" s="22">
        <v>-269375</v>
      </c>
      <c r="D33" s="28">
        <v>-172577</v>
      </c>
      <c r="E33" s="22">
        <v>-666686</v>
      </c>
      <c r="F33" s="28">
        <v>-298797</v>
      </c>
      <c r="G33" s="22">
        <v>-147037</v>
      </c>
      <c r="H33" s="28">
        <v>-81899</v>
      </c>
      <c r="I33" s="28">
        <v>-56350</v>
      </c>
      <c r="J33" s="28">
        <v>-31538</v>
      </c>
      <c r="K33" s="22">
        <v>-313378</v>
      </c>
      <c r="L33" s="28">
        <v>-256417</v>
      </c>
      <c r="M33" s="28">
        <v>-232988</v>
      </c>
      <c r="N33" s="28">
        <v>-8357</v>
      </c>
      <c r="O33" s="22">
        <v>-868977</v>
      </c>
      <c r="P33" s="28">
        <v>-339687</v>
      </c>
      <c r="Q33" s="28">
        <v>-330894</v>
      </c>
      <c r="R33" s="28">
        <v>-150575</v>
      </c>
      <c r="S33" s="22">
        <v>-340964</v>
      </c>
    </row>
    <row r="34" spans="1:19" ht="13.5">
      <c r="A34" s="6" t="s">
        <v>19</v>
      </c>
      <c r="B34" s="28">
        <v>-229261</v>
      </c>
      <c r="C34" s="22">
        <v>-891223</v>
      </c>
      <c r="D34" s="28">
        <v>-420466</v>
      </c>
      <c r="E34" s="22">
        <v>-443520</v>
      </c>
      <c r="F34" s="28">
        <v>-391486</v>
      </c>
      <c r="G34" s="22">
        <v>-673382</v>
      </c>
      <c r="H34" s="28">
        <v>-551229</v>
      </c>
      <c r="I34" s="28">
        <v>-405904</v>
      </c>
      <c r="J34" s="28">
        <v>-202973</v>
      </c>
      <c r="K34" s="22">
        <v>-634930</v>
      </c>
      <c r="L34" s="28">
        <v>-449233</v>
      </c>
      <c r="M34" s="28">
        <v>-260001</v>
      </c>
      <c r="N34" s="28">
        <v>-137301</v>
      </c>
      <c r="O34" s="22">
        <v>-620184</v>
      </c>
      <c r="P34" s="28">
        <v>-375090</v>
      </c>
      <c r="Q34" s="28">
        <v>-189168</v>
      </c>
      <c r="R34" s="28">
        <v>-92796</v>
      </c>
      <c r="S34" s="22">
        <v>-531190</v>
      </c>
    </row>
    <row r="35" spans="1:19" ht="13.5">
      <c r="A35" s="6" t="s">
        <v>20</v>
      </c>
      <c r="B35" s="28">
        <v>-1025</v>
      </c>
      <c r="C35" s="22">
        <v>-1908</v>
      </c>
      <c r="D35" s="28">
        <v>-985</v>
      </c>
      <c r="E35" s="22">
        <v>-1515700</v>
      </c>
      <c r="F35" s="28">
        <v>-943</v>
      </c>
      <c r="G35" s="22">
        <v>-9244</v>
      </c>
      <c r="H35" s="28">
        <v>-9094</v>
      </c>
      <c r="I35" s="28">
        <v>-8401</v>
      </c>
      <c r="J35" s="28">
        <v>-747</v>
      </c>
      <c r="K35" s="22">
        <v>-54922</v>
      </c>
      <c r="L35" s="28">
        <v>-54767</v>
      </c>
      <c r="M35" s="28">
        <v>-793</v>
      </c>
      <c r="N35" s="28">
        <v>-640</v>
      </c>
      <c r="O35" s="22">
        <v>-1513</v>
      </c>
      <c r="P35" s="28">
        <v>-1359</v>
      </c>
      <c r="Q35" s="28">
        <v>-732</v>
      </c>
      <c r="R35" s="28">
        <v>-582</v>
      </c>
      <c r="S35" s="22">
        <v>-87940</v>
      </c>
    </row>
    <row r="36" spans="1:19" ht="13.5">
      <c r="A36" s="6" t="s">
        <v>21</v>
      </c>
      <c r="B36" s="28">
        <v>80000</v>
      </c>
      <c r="C36" s="22"/>
      <c r="D36" s="28"/>
      <c r="E36" s="22"/>
      <c r="F36" s="28"/>
      <c r="G36" s="22">
        <v>37122</v>
      </c>
      <c r="H36" s="28">
        <v>37122</v>
      </c>
      <c r="I36" s="28">
        <v>37122</v>
      </c>
      <c r="J36" s="28"/>
      <c r="K36" s="22">
        <v>115600</v>
      </c>
      <c r="L36" s="28">
        <v>115600</v>
      </c>
      <c r="M36" s="28">
        <v>57800</v>
      </c>
      <c r="N36" s="28">
        <v>52800</v>
      </c>
      <c r="O36" s="22">
        <v>115600</v>
      </c>
      <c r="P36" s="28">
        <v>110600</v>
      </c>
      <c r="Q36" s="28">
        <v>57800</v>
      </c>
      <c r="R36" s="28">
        <v>52800</v>
      </c>
      <c r="S36" s="22">
        <v>113874</v>
      </c>
    </row>
    <row r="37" spans="1:19" ht="13.5">
      <c r="A37" s="6" t="s">
        <v>22</v>
      </c>
      <c r="B37" s="28"/>
      <c r="C37" s="22">
        <v>-1990</v>
      </c>
      <c r="D37" s="28">
        <v>-900</v>
      </c>
      <c r="E37" s="22">
        <v>-1730</v>
      </c>
      <c r="F37" s="28">
        <v>-1230</v>
      </c>
      <c r="G37" s="22">
        <v>-900</v>
      </c>
      <c r="H37" s="28">
        <v>-900</v>
      </c>
      <c r="I37" s="28">
        <v>-900</v>
      </c>
      <c r="J37" s="28">
        <v>-400</v>
      </c>
      <c r="K37" s="22">
        <v>-2090</v>
      </c>
      <c r="L37" s="28">
        <v>-1490</v>
      </c>
      <c r="M37" s="28">
        <v>-1490</v>
      </c>
      <c r="N37" s="28">
        <v>-1390</v>
      </c>
      <c r="O37" s="22">
        <v>-1700</v>
      </c>
      <c r="P37" s="28">
        <v>-1200</v>
      </c>
      <c r="Q37" s="28">
        <v>-500</v>
      </c>
      <c r="R37" s="28">
        <v>-500</v>
      </c>
      <c r="S37" s="22">
        <v>-2800</v>
      </c>
    </row>
    <row r="38" spans="1:19" ht="13.5">
      <c r="A38" s="6" t="s">
        <v>23</v>
      </c>
      <c r="B38" s="28">
        <v>956</v>
      </c>
      <c r="C38" s="22">
        <v>1096</v>
      </c>
      <c r="D38" s="28">
        <v>580</v>
      </c>
      <c r="E38" s="22">
        <v>1244</v>
      </c>
      <c r="F38" s="28">
        <v>646</v>
      </c>
      <c r="G38" s="22">
        <v>1350</v>
      </c>
      <c r="H38" s="28">
        <v>1242</v>
      </c>
      <c r="I38" s="28">
        <v>654</v>
      </c>
      <c r="J38" s="28">
        <v>168</v>
      </c>
      <c r="K38" s="22">
        <v>2511</v>
      </c>
      <c r="L38" s="28">
        <v>2253</v>
      </c>
      <c r="M38" s="28">
        <v>1200</v>
      </c>
      <c r="N38" s="28">
        <v>397</v>
      </c>
      <c r="O38" s="22">
        <v>2257</v>
      </c>
      <c r="P38" s="28">
        <v>1984</v>
      </c>
      <c r="Q38" s="28">
        <v>1536</v>
      </c>
      <c r="R38" s="28">
        <v>728</v>
      </c>
      <c r="S38" s="22">
        <v>1948</v>
      </c>
    </row>
    <row r="39" spans="1:19" ht="13.5">
      <c r="A39" s="6" t="s">
        <v>24</v>
      </c>
      <c r="B39" s="28">
        <v>-186641</v>
      </c>
      <c r="C39" s="22"/>
      <c r="D39" s="28">
        <v>-221631</v>
      </c>
      <c r="E39" s="22"/>
      <c r="F39" s="28"/>
      <c r="G39" s="22"/>
      <c r="H39" s="28"/>
      <c r="I39" s="28"/>
      <c r="J39" s="28"/>
      <c r="K39" s="22"/>
      <c r="L39" s="28"/>
      <c r="M39" s="28"/>
      <c r="N39" s="28"/>
      <c r="O39" s="22"/>
      <c r="P39" s="28"/>
      <c r="Q39" s="28"/>
      <c r="R39" s="28"/>
      <c r="S39" s="22"/>
    </row>
    <row r="40" spans="1:19" ht="13.5">
      <c r="A40" s="6" t="s">
        <v>25</v>
      </c>
      <c r="B40" s="28">
        <v>11040</v>
      </c>
      <c r="C40" s="22">
        <v>4775</v>
      </c>
      <c r="D40" s="28">
        <v>3216</v>
      </c>
      <c r="E40" s="22">
        <v>13776</v>
      </c>
      <c r="F40" s="28">
        <v>5712</v>
      </c>
      <c r="G40" s="22">
        <v>16365</v>
      </c>
      <c r="H40" s="28">
        <v>14871</v>
      </c>
      <c r="I40" s="28">
        <v>12843</v>
      </c>
      <c r="J40" s="28">
        <v>4118</v>
      </c>
      <c r="K40" s="22">
        <v>6853</v>
      </c>
      <c r="L40" s="28">
        <v>2639</v>
      </c>
      <c r="M40" s="28">
        <v>927</v>
      </c>
      <c r="N40" s="28">
        <v>30</v>
      </c>
      <c r="O40" s="22">
        <v>1655</v>
      </c>
      <c r="P40" s="28">
        <v>1396</v>
      </c>
      <c r="Q40" s="28">
        <v>1144</v>
      </c>
      <c r="R40" s="28">
        <v>1144</v>
      </c>
      <c r="S40" s="22">
        <v>1757</v>
      </c>
    </row>
    <row r="41" spans="1:19" ht="13.5">
      <c r="A41" s="6" t="s">
        <v>26</v>
      </c>
      <c r="B41" s="28">
        <v>-32093</v>
      </c>
      <c r="C41" s="22">
        <v>-19651</v>
      </c>
      <c r="D41" s="28">
        <v>-5242</v>
      </c>
      <c r="E41" s="22">
        <v>-33681</v>
      </c>
      <c r="F41" s="28">
        <v>-5199</v>
      </c>
      <c r="G41" s="22">
        <v>-248657</v>
      </c>
      <c r="H41" s="28">
        <v>-247760</v>
      </c>
      <c r="I41" s="28">
        <v>-248100</v>
      </c>
      <c r="J41" s="28">
        <v>-18835</v>
      </c>
      <c r="K41" s="22">
        <v>-6797</v>
      </c>
      <c r="L41" s="28">
        <v>-3440</v>
      </c>
      <c r="M41" s="28">
        <v>-2725</v>
      </c>
      <c r="N41" s="28">
        <v>-1786</v>
      </c>
      <c r="O41" s="22">
        <v>-1497</v>
      </c>
      <c r="P41" s="28">
        <v>-480</v>
      </c>
      <c r="Q41" s="28">
        <v>-450</v>
      </c>
      <c r="R41" s="28"/>
      <c r="S41" s="22">
        <v>-5370</v>
      </c>
    </row>
    <row r="42" spans="1:19" ht="13.5">
      <c r="A42" s="6" t="s">
        <v>80</v>
      </c>
      <c r="B42" s="28">
        <v>3517</v>
      </c>
      <c r="C42" s="22">
        <v>5743</v>
      </c>
      <c r="D42" s="28">
        <v>6268</v>
      </c>
      <c r="E42" s="22">
        <v>-1844</v>
      </c>
      <c r="F42" s="28">
        <v>-3977</v>
      </c>
      <c r="G42" s="22">
        <v>-27352</v>
      </c>
      <c r="H42" s="28">
        <v>-26571</v>
      </c>
      <c r="I42" s="28">
        <v>-26934</v>
      </c>
      <c r="J42" s="28">
        <v>-3992</v>
      </c>
      <c r="K42" s="22">
        <v>-14894</v>
      </c>
      <c r="L42" s="28">
        <v>-13038</v>
      </c>
      <c r="M42" s="28">
        <v>739</v>
      </c>
      <c r="N42" s="28">
        <v>3320</v>
      </c>
      <c r="O42" s="22">
        <v>-60454</v>
      </c>
      <c r="P42" s="28">
        <v>-19729</v>
      </c>
      <c r="Q42" s="28">
        <v>-12625</v>
      </c>
      <c r="R42" s="28">
        <v>-31574</v>
      </c>
      <c r="S42" s="22">
        <v>-16881</v>
      </c>
    </row>
    <row r="43" spans="1:19" ht="14.25" thickBot="1">
      <c r="A43" s="5" t="s">
        <v>27</v>
      </c>
      <c r="B43" s="29">
        <v>-471636</v>
      </c>
      <c r="C43" s="23">
        <v>-1332771</v>
      </c>
      <c r="D43" s="29">
        <v>-811739</v>
      </c>
      <c r="E43" s="23">
        <v>-3341542</v>
      </c>
      <c r="F43" s="29">
        <v>-898211</v>
      </c>
      <c r="G43" s="23">
        <v>-1052937</v>
      </c>
      <c r="H43" s="29">
        <v>-865418</v>
      </c>
      <c r="I43" s="29">
        <v>-697171</v>
      </c>
      <c r="J43" s="29">
        <v>-255100</v>
      </c>
      <c r="K43" s="23">
        <v>-1810434</v>
      </c>
      <c r="L43" s="29">
        <v>-1556017</v>
      </c>
      <c r="M43" s="29">
        <v>-492003</v>
      </c>
      <c r="N43" s="29">
        <v>-146626</v>
      </c>
      <c r="O43" s="23">
        <v>-1554094</v>
      </c>
      <c r="P43" s="29">
        <v>-736902</v>
      </c>
      <c r="Q43" s="29">
        <v>-533526</v>
      </c>
      <c r="R43" s="29">
        <v>-275056</v>
      </c>
      <c r="S43" s="23">
        <v>-1033412</v>
      </c>
    </row>
    <row r="44" spans="1:19" ht="14.25" thickTop="1">
      <c r="A44" s="6" t="s">
        <v>28</v>
      </c>
      <c r="B44" s="28">
        <v>886299</v>
      </c>
      <c r="C44" s="22">
        <v>1347020</v>
      </c>
      <c r="D44" s="28">
        <v>707020</v>
      </c>
      <c r="E44" s="22">
        <v>1920197</v>
      </c>
      <c r="F44" s="28">
        <v>1062640</v>
      </c>
      <c r="G44" s="22">
        <v>1219730</v>
      </c>
      <c r="H44" s="28">
        <v>1188310</v>
      </c>
      <c r="I44" s="28">
        <v>600000</v>
      </c>
      <c r="J44" s="28"/>
      <c r="K44" s="22">
        <v>6415440</v>
      </c>
      <c r="L44" s="28">
        <v>6410000</v>
      </c>
      <c r="M44" s="28">
        <v>2900000</v>
      </c>
      <c r="N44" s="28">
        <v>1000000</v>
      </c>
      <c r="O44" s="22">
        <v>7420000</v>
      </c>
      <c r="P44" s="28">
        <v>5910000</v>
      </c>
      <c r="Q44" s="28">
        <v>2905000</v>
      </c>
      <c r="R44" s="28">
        <v>1005000</v>
      </c>
      <c r="S44" s="22">
        <v>8880000</v>
      </c>
    </row>
    <row r="45" spans="1:19" ht="13.5">
      <c r="A45" s="6" t="s">
        <v>29</v>
      </c>
      <c r="B45" s="28">
        <v>-809200</v>
      </c>
      <c r="C45" s="22">
        <v>-2247020</v>
      </c>
      <c r="D45" s="28">
        <v>-207020</v>
      </c>
      <c r="E45" s="22">
        <v>-707692</v>
      </c>
      <c r="F45" s="28">
        <v>-269012</v>
      </c>
      <c r="G45" s="22">
        <v>-1180000</v>
      </c>
      <c r="H45" s="28">
        <v>-680000</v>
      </c>
      <c r="I45" s="28"/>
      <c r="J45" s="28"/>
      <c r="K45" s="22">
        <v>-7920000</v>
      </c>
      <c r="L45" s="28">
        <v>-4420000</v>
      </c>
      <c r="M45" s="28">
        <v>-2510000</v>
      </c>
      <c r="N45" s="28">
        <v>-1510000</v>
      </c>
      <c r="O45" s="22">
        <v>-8348320</v>
      </c>
      <c r="P45" s="28">
        <v>-5336270</v>
      </c>
      <c r="Q45" s="28">
        <v>-3426680</v>
      </c>
      <c r="R45" s="28">
        <v>-2410840</v>
      </c>
      <c r="S45" s="22">
        <v>-8270016</v>
      </c>
    </row>
    <row r="46" spans="1:19" ht="13.5">
      <c r="A46" s="6" t="s">
        <v>30</v>
      </c>
      <c r="B46" s="28">
        <v>100000</v>
      </c>
      <c r="C46" s="22">
        <v>3000000</v>
      </c>
      <c r="D46" s="28"/>
      <c r="E46" s="22">
        <v>500000</v>
      </c>
      <c r="F46" s="28">
        <v>200000</v>
      </c>
      <c r="G46" s="22"/>
      <c r="H46" s="28"/>
      <c r="I46" s="28"/>
      <c r="J46" s="28"/>
      <c r="K46" s="22">
        <v>2000000</v>
      </c>
      <c r="L46" s="28"/>
      <c r="M46" s="28"/>
      <c r="N46" s="28"/>
      <c r="O46" s="22">
        <v>1200000</v>
      </c>
      <c r="P46" s="28">
        <v>1200000</v>
      </c>
      <c r="Q46" s="28">
        <v>1200000</v>
      </c>
      <c r="R46" s="28"/>
      <c r="S46" s="22"/>
    </row>
    <row r="47" spans="1:19" ht="13.5">
      <c r="A47" s="6" t="s">
        <v>31</v>
      </c>
      <c r="B47" s="28">
        <v>-59000</v>
      </c>
      <c r="C47" s="22">
        <v>-2210000</v>
      </c>
      <c r="D47" s="28">
        <v>-110000</v>
      </c>
      <c r="E47" s="22">
        <v>-230000</v>
      </c>
      <c r="F47" s="28">
        <v>-170000</v>
      </c>
      <c r="G47" s="22">
        <v>-424000</v>
      </c>
      <c r="H47" s="28">
        <v>-318000</v>
      </c>
      <c r="I47" s="28">
        <v>-212000</v>
      </c>
      <c r="J47" s="28">
        <v>-106000</v>
      </c>
      <c r="K47" s="22">
        <v>-432300</v>
      </c>
      <c r="L47" s="28">
        <v>-326300</v>
      </c>
      <c r="M47" s="28">
        <v>-220300</v>
      </c>
      <c r="N47" s="28">
        <v>-110170</v>
      </c>
      <c r="O47" s="22">
        <v>-552800</v>
      </c>
      <c r="P47" s="28">
        <v>-425300</v>
      </c>
      <c r="Q47" s="28">
        <v>-232600</v>
      </c>
      <c r="R47" s="28">
        <v>-116300</v>
      </c>
      <c r="S47" s="22">
        <v>-604380</v>
      </c>
    </row>
    <row r="48" spans="1:19" ht="13.5">
      <c r="A48" s="6" t="s">
        <v>32</v>
      </c>
      <c r="B48" s="28">
        <v>-193646</v>
      </c>
      <c r="C48" s="22">
        <v>-346891</v>
      </c>
      <c r="D48" s="28">
        <v>-164072</v>
      </c>
      <c r="E48" s="22">
        <v>-306039</v>
      </c>
      <c r="F48" s="28">
        <v>-135415</v>
      </c>
      <c r="G48" s="22">
        <v>-221351</v>
      </c>
      <c r="H48" s="28">
        <v>-158786</v>
      </c>
      <c r="I48" s="28">
        <v>-101709</v>
      </c>
      <c r="J48" s="28">
        <v>-48365</v>
      </c>
      <c r="K48" s="22">
        <v>-97203</v>
      </c>
      <c r="L48" s="28">
        <v>-74553</v>
      </c>
      <c r="M48" s="28">
        <v>-36289</v>
      </c>
      <c r="N48" s="28">
        <v>-15938</v>
      </c>
      <c r="O48" s="22">
        <v>-23329</v>
      </c>
      <c r="P48" s="28">
        <v>-7804</v>
      </c>
      <c r="Q48" s="28">
        <v>-2086</v>
      </c>
      <c r="R48" s="28"/>
      <c r="S48" s="22"/>
    </row>
    <row r="49" spans="1:19" ht="13.5">
      <c r="A49" s="6" t="s">
        <v>33</v>
      </c>
      <c r="B49" s="28">
        <v>34300</v>
      </c>
      <c r="C49" s="22"/>
      <c r="D49" s="28"/>
      <c r="E49" s="22"/>
      <c r="F49" s="28"/>
      <c r="G49" s="22"/>
      <c r="H49" s="28"/>
      <c r="I49" s="28"/>
      <c r="J49" s="28"/>
      <c r="K49" s="22"/>
      <c r="L49" s="28"/>
      <c r="M49" s="28"/>
      <c r="N49" s="28"/>
      <c r="O49" s="22">
        <v>5010</v>
      </c>
      <c r="P49" s="28">
        <v>5010</v>
      </c>
      <c r="Q49" s="28">
        <v>5010</v>
      </c>
      <c r="R49" s="28"/>
      <c r="S49" s="22"/>
    </row>
    <row r="50" spans="1:19" ht="13.5">
      <c r="A50" s="6" t="s">
        <v>34</v>
      </c>
      <c r="B50" s="28">
        <v>-41</v>
      </c>
      <c r="C50" s="22">
        <v>-132</v>
      </c>
      <c r="D50" s="28">
        <v>-132</v>
      </c>
      <c r="E50" s="22"/>
      <c r="F50" s="28"/>
      <c r="G50" s="22">
        <v>-367</v>
      </c>
      <c r="H50" s="28">
        <v>-367</v>
      </c>
      <c r="I50" s="28">
        <v>-287</v>
      </c>
      <c r="J50" s="28">
        <v>-213</v>
      </c>
      <c r="K50" s="22">
        <v>-385309</v>
      </c>
      <c r="L50" s="28"/>
      <c r="M50" s="28"/>
      <c r="N50" s="28"/>
      <c r="O50" s="22"/>
      <c r="P50" s="28"/>
      <c r="Q50" s="28"/>
      <c r="R50" s="28"/>
      <c r="S50" s="22">
        <v>-240000</v>
      </c>
    </row>
    <row r="51" spans="1:19" ht="13.5">
      <c r="A51" s="6" t="s">
        <v>35</v>
      </c>
      <c r="B51" s="28">
        <v>-502021</v>
      </c>
      <c r="C51" s="22">
        <v>-503478</v>
      </c>
      <c r="D51" s="28">
        <v>-501696</v>
      </c>
      <c r="E51" s="22">
        <v>-500978</v>
      </c>
      <c r="F51" s="28">
        <v>-500325</v>
      </c>
      <c r="G51" s="22">
        <v>-502734</v>
      </c>
      <c r="H51" s="28">
        <v>-502376</v>
      </c>
      <c r="I51" s="28">
        <v>-501446</v>
      </c>
      <c r="J51" s="28">
        <v>-464145</v>
      </c>
      <c r="K51" s="22">
        <v>-504881</v>
      </c>
      <c r="L51" s="28">
        <v>-504542</v>
      </c>
      <c r="M51" s="28">
        <v>-503710</v>
      </c>
      <c r="N51" s="28">
        <v>-457135</v>
      </c>
      <c r="O51" s="22">
        <v>-408523</v>
      </c>
      <c r="P51" s="28">
        <v>-411461</v>
      </c>
      <c r="Q51" s="28">
        <v>-411461</v>
      </c>
      <c r="R51" s="28">
        <v>-385752</v>
      </c>
      <c r="S51" s="22">
        <v>-311781</v>
      </c>
    </row>
    <row r="52" spans="1:19" ht="13.5">
      <c r="A52" s="6" t="s">
        <v>36</v>
      </c>
      <c r="B52" s="28">
        <v>-1300</v>
      </c>
      <c r="C52" s="22"/>
      <c r="D52" s="28"/>
      <c r="E52" s="22"/>
      <c r="F52" s="28"/>
      <c r="G52" s="22"/>
      <c r="H52" s="28"/>
      <c r="I52" s="28"/>
      <c r="J52" s="28"/>
      <c r="K52" s="22"/>
      <c r="L52" s="28"/>
      <c r="M52" s="28"/>
      <c r="N52" s="28"/>
      <c r="O52" s="22"/>
      <c r="P52" s="28"/>
      <c r="Q52" s="28"/>
      <c r="R52" s="28"/>
      <c r="S52" s="22"/>
    </row>
    <row r="53" spans="1:19" ht="14.25" thickBot="1">
      <c r="A53" s="5" t="s">
        <v>37</v>
      </c>
      <c r="B53" s="29">
        <v>-544610</v>
      </c>
      <c r="C53" s="23">
        <v>-960503</v>
      </c>
      <c r="D53" s="29">
        <v>-275901</v>
      </c>
      <c r="E53" s="23">
        <v>675487</v>
      </c>
      <c r="F53" s="29">
        <v>187886</v>
      </c>
      <c r="G53" s="23">
        <v>-1108723</v>
      </c>
      <c r="H53" s="29">
        <v>-471220</v>
      </c>
      <c r="I53" s="29">
        <v>-215443</v>
      </c>
      <c r="J53" s="29">
        <v>-618724</v>
      </c>
      <c r="K53" s="23">
        <v>-924253</v>
      </c>
      <c r="L53" s="29">
        <v>1084604</v>
      </c>
      <c r="M53" s="29">
        <v>-370300</v>
      </c>
      <c r="N53" s="29">
        <v>-1093244</v>
      </c>
      <c r="O53" s="23">
        <v>-1707963</v>
      </c>
      <c r="P53" s="29">
        <v>-65825</v>
      </c>
      <c r="Q53" s="29">
        <v>-962818</v>
      </c>
      <c r="R53" s="29">
        <v>-1907892</v>
      </c>
      <c r="S53" s="23">
        <v>-546177</v>
      </c>
    </row>
    <row r="54" spans="1:19" ht="14.25" thickTop="1">
      <c r="A54" s="7" t="s">
        <v>38</v>
      </c>
      <c r="B54" s="28">
        <v>87873</v>
      </c>
      <c r="C54" s="22">
        <v>55944</v>
      </c>
      <c r="D54" s="28">
        <v>-9012</v>
      </c>
      <c r="E54" s="22">
        <v>-14806</v>
      </c>
      <c r="F54" s="28">
        <v>-20051</v>
      </c>
      <c r="G54" s="22">
        <v>-11357</v>
      </c>
      <c r="H54" s="28">
        <v>2462</v>
      </c>
      <c r="I54" s="28">
        <v>5551</v>
      </c>
      <c r="J54" s="28">
        <v>5252</v>
      </c>
      <c r="K54" s="22">
        <v>9844</v>
      </c>
      <c r="L54" s="28">
        <v>4336</v>
      </c>
      <c r="M54" s="28">
        <v>9608</v>
      </c>
      <c r="N54" s="28">
        <v>7328</v>
      </c>
      <c r="O54" s="22">
        <v>-19447</v>
      </c>
      <c r="P54" s="28">
        <v>5699</v>
      </c>
      <c r="Q54" s="28">
        <v>-130</v>
      </c>
      <c r="R54" s="28">
        <v>-8512</v>
      </c>
      <c r="S54" s="22">
        <v>4810</v>
      </c>
    </row>
    <row r="55" spans="1:19" ht="13.5">
      <c r="A55" s="7" t="s">
        <v>39</v>
      </c>
      <c r="B55" s="28">
        <v>61819</v>
      </c>
      <c r="C55" s="22">
        <v>1196508</v>
      </c>
      <c r="D55" s="28">
        <v>361371</v>
      </c>
      <c r="E55" s="22">
        <v>262607</v>
      </c>
      <c r="F55" s="28">
        <v>454160</v>
      </c>
      <c r="G55" s="22">
        <v>852852</v>
      </c>
      <c r="H55" s="28">
        <v>-31309</v>
      </c>
      <c r="I55" s="28">
        <v>601660</v>
      </c>
      <c r="J55" s="28">
        <v>999542</v>
      </c>
      <c r="K55" s="22">
        <v>180753</v>
      </c>
      <c r="L55" s="28">
        <v>1030390</v>
      </c>
      <c r="M55" s="28">
        <v>610730</v>
      </c>
      <c r="N55" s="28">
        <v>291978</v>
      </c>
      <c r="O55" s="22">
        <v>-90554</v>
      </c>
      <c r="P55" s="28">
        <v>396105</v>
      </c>
      <c r="Q55" s="28">
        <v>-91852</v>
      </c>
      <c r="R55" s="28">
        <v>-735787</v>
      </c>
      <c r="S55" s="22">
        <v>673133</v>
      </c>
    </row>
    <row r="56" spans="1:19" ht="13.5">
      <c r="A56" s="7" t="s">
        <v>40</v>
      </c>
      <c r="B56" s="28">
        <v>5906046</v>
      </c>
      <c r="C56" s="22">
        <v>4599824</v>
      </c>
      <c r="D56" s="28">
        <v>4599824</v>
      </c>
      <c r="E56" s="22">
        <v>4337216</v>
      </c>
      <c r="F56" s="28">
        <v>4337216</v>
      </c>
      <c r="G56" s="22">
        <v>3484364</v>
      </c>
      <c r="H56" s="28">
        <v>3484364</v>
      </c>
      <c r="I56" s="28">
        <v>3484364</v>
      </c>
      <c r="J56" s="28">
        <v>3484364</v>
      </c>
      <c r="K56" s="22">
        <v>3303611</v>
      </c>
      <c r="L56" s="28">
        <v>3303611</v>
      </c>
      <c r="M56" s="28">
        <v>3303611</v>
      </c>
      <c r="N56" s="28">
        <v>3303611</v>
      </c>
      <c r="O56" s="22">
        <v>3394165</v>
      </c>
      <c r="P56" s="28">
        <v>3394165</v>
      </c>
      <c r="Q56" s="28">
        <v>3394165</v>
      </c>
      <c r="R56" s="28">
        <v>3394165</v>
      </c>
      <c r="S56" s="22">
        <v>2721032</v>
      </c>
    </row>
    <row r="57" spans="1:19" ht="13.5">
      <c r="A57" s="7" t="s">
        <v>41</v>
      </c>
      <c r="B57" s="28"/>
      <c r="C57" s="22">
        <v>109713</v>
      </c>
      <c r="D57" s="28">
        <v>109713</v>
      </c>
      <c r="E57" s="22"/>
      <c r="F57" s="28"/>
      <c r="G57" s="22"/>
      <c r="H57" s="28"/>
      <c r="I57" s="28"/>
      <c r="J57" s="28"/>
      <c r="K57" s="22"/>
      <c r="L57" s="28"/>
      <c r="M57" s="28"/>
      <c r="N57" s="28"/>
      <c r="O57" s="22"/>
      <c r="P57" s="28"/>
      <c r="Q57" s="28"/>
      <c r="R57" s="28"/>
      <c r="S57" s="22"/>
    </row>
    <row r="58" spans="1:19" ht="14.25" thickBot="1">
      <c r="A58" s="7" t="s">
        <v>40</v>
      </c>
      <c r="B58" s="28">
        <v>5967866</v>
      </c>
      <c r="C58" s="22">
        <v>5906046</v>
      </c>
      <c r="D58" s="28">
        <v>5070909</v>
      </c>
      <c r="E58" s="22">
        <v>4599824</v>
      </c>
      <c r="F58" s="28">
        <v>4791376</v>
      </c>
      <c r="G58" s="22">
        <v>4337216</v>
      </c>
      <c r="H58" s="28">
        <v>3453054</v>
      </c>
      <c r="I58" s="28">
        <v>4086024</v>
      </c>
      <c r="J58" s="28">
        <v>4483907</v>
      </c>
      <c r="K58" s="22">
        <v>3484364</v>
      </c>
      <c r="L58" s="28">
        <v>4334001</v>
      </c>
      <c r="M58" s="28">
        <v>3914341</v>
      </c>
      <c r="N58" s="28">
        <v>3595589</v>
      </c>
      <c r="O58" s="22">
        <v>3303611</v>
      </c>
      <c r="P58" s="28">
        <v>3790271</v>
      </c>
      <c r="Q58" s="28">
        <v>3302313</v>
      </c>
      <c r="R58" s="28">
        <v>2658378</v>
      </c>
      <c r="S58" s="22">
        <v>3394165</v>
      </c>
    </row>
    <row r="59" spans="1:19" ht="14.25" thickTop="1">
      <c r="A59" s="8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</row>
    <row r="61" ht="13.5">
      <c r="A61" s="20" t="s">
        <v>144</v>
      </c>
    </row>
    <row r="62" ht="13.5">
      <c r="A62" s="20" t="s">
        <v>145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6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140</v>
      </c>
      <c r="B2" s="14">
        <v>4326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141</v>
      </c>
      <c r="B3" s="1" t="s">
        <v>142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50</v>
      </c>
      <c r="B4" s="15" t="str">
        <f>HYPERLINK("http://www.kabupro.jp/mark/20140214/S10015BV.htm","四半期報告書")</f>
        <v>四半期報告書</v>
      </c>
      <c r="C4" s="15" t="str">
        <f>HYPERLINK("http://www.kabupro.jp/mark/20131114/S1000FBD.htm","四半期報告書")</f>
        <v>四半期報告書</v>
      </c>
      <c r="D4" s="15" t="str">
        <f>HYPERLINK("http://www.kabupro.jp/mark/20130812/S000E7H4.htm","四半期報告書")</f>
        <v>四半期報告書</v>
      </c>
      <c r="E4" s="15" t="str">
        <f>HYPERLINK("http://www.kabupro.jp/mark/20140214/S10015BV.htm","四半期報告書")</f>
        <v>四半期報告書</v>
      </c>
      <c r="F4" s="15" t="str">
        <f>HYPERLINK("http://www.kabupro.jp/mark/20130214/S000CV16.htm","四半期報告書")</f>
        <v>四半期報告書</v>
      </c>
      <c r="G4" s="15" t="str">
        <f>HYPERLINK("http://www.kabupro.jp/mark/20121114/S000C9FH.htm","四半期報告書")</f>
        <v>四半期報告書</v>
      </c>
      <c r="H4" s="15" t="str">
        <f>HYPERLINK("http://www.kabupro.jp/mark/20120810/S000BOG1.htm","四半期報告書")</f>
        <v>四半期報告書</v>
      </c>
      <c r="I4" s="15" t="str">
        <f>HYPERLINK("http://www.kabupro.jp/mark/20130621/S000DMYU.htm","有価証券報告書")</f>
        <v>有価証券報告書</v>
      </c>
      <c r="J4" s="15" t="str">
        <f>HYPERLINK("http://www.kabupro.jp/mark/20120214/S000ABI7.htm","四半期報告書")</f>
        <v>四半期報告書</v>
      </c>
      <c r="K4" s="15" t="str">
        <f>HYPERLINK("http://www.kabupro.jp/mark/20111114/S0009PRO.htm","四半期報告書")</f>
        <v>四半期報告書</v>
      </c>
      <c r="L4" s="15" t="str">
        <f>HYPERLINK("http://www.kabupro.jp/mark/20110812/S000962S.htm","四半期報告書")</f>
        <v>四半期報告書</v>
      </c>
      <c r="M4" s="15" t="str">
        <f>HYPERLINK("http://www.kabupro.jp/mark/20120622/S000B2VP.htm","有価証券報告書")</f>
        <v>有価証券報告書</v>
      </c>
      <c r="N4" s="15" t="str">
        <f>HYPERLINK("http://www.kabupro.jp/mark/20110214/S0007SGU.htm","四半期報告書")</f>
        <v>四半期報告書</v>
      </c>
      <c r="O4" s="15" t="str">
        <f>HYPERLINK("http://www.kabupro.jp/mark/20101115/S00076W8.htm","四半期報告書")</f>
        <v>四半期報告書</v>
      </c>
      <c r="P4" s="15" t="str">
        <f>HYPERLINK("http://www.kabupro.jp/mark/20100812/S0006L82.htm","四半期報告書")</f>
        <v>四半期報告書</v>
      </c>
      <c r="Q4" s="15" t="str">
        <f>HYPERLINK("http://www.kabupro.jp/mark/20110622/S0008JZ6.htm","有価証券報告書")</f>
        <v>有価証券報告書</v>
      </c>
      <c r="R4" s="15" t="str">
        <f>HYPERLINK("http://www.kabupro.jp/mark/20100212/S00057OA.htm","四半期報告書")</f>
        <v>四半期報告書</v>
      </c>
      <c r="S4" s="15" t="str">
        <f>HYPERLINK("http://www.kabupro.jp/mark/20091113/S0004KPJ.htm","四半期報告書")</f>
        <v>四半期報告書</v>
      </c>
      <c r="T4" s="15" t="str">
        <f>HYPERLINK("http://www.kabupro.jp/mark/20090812/S0003XHB.htm","四半期報告書")</f>
        <v>四半期報告書</v>
      </c>
      <c r="U4" s="15" t="str">
        <f>HYPERLINK("http://www.kabupro.jp/mark/20100624/S00060CF.htm","有価証券報告書")</f>
        <v>有価証券報告書</v>
      </c>
      <c r="V4" s="15" t="str">
        <f>HYPERLINK("http://www.kabupro.jp/mark/20090213/S0002HIQ.htm","四半期報告書")</f>
        <v>四半期報告書</v>
      </c>
      <c r="W4" s="15" t="str">
        <f>HYPERLINK("http://www.kabupro.jp/mark/20081114/S0001UDL.htm","四半期報告書")</f>
        <v>四半期報告書</v>
      </c>
      <c r="X4" s="15" t="str">
        <f>HYPERLINK("http://www.kabupro.jp/mark/20080812/S00015C8.htm","四半期報告書")</f>
        <v>四半期報告書</v>
      </c>
      <c r="Y4" s="15" t="str">
        <f>HYPERLINK("http://www.kabupro.jp/mark/20090624/S0003E9A.htm","有価証券報告書")</f>
        <v>有価証券報告書</v>
      </c>
    </row>
    <row r="5" spans="1:25" ht="14.25" thickBot="1">
      <c r="A5" s="11" t="s">
        <v>51</v>
      </c>
      <c r="B5" s="1" t="s">
        <v>181</v>
      </c>
      <c r="C5" s="1" t="s">
        <v>184</v>
      </c>
      <c r="D5" s="1" t="s">
        <v>186</v>
      </c>
      <c r="E5" s="1" t="s">
        <v>181</v>
      </c>
      <c r="F5" s="1" t="s">
        <v>188</v>
      </c>
      <c r="G5" s="1" t="s">
        <v>190</v>
      </c>
      <c r="H5" s="1" t="s">
        <v>192</v>
      </c>
      <c r="I5" s="1" t="s">
        <v>57</v>
      </c>
      <c r="J5" s="1" t="s">
        <v>194</v>
      </c>
      <c r="K5" s="1" t="s">
        <v>196</v>
      </c>
      <c r="L5" s="1" t="s">
        <v>198</v>
      </c>
      <c r="M5" s="1" t="s">
        <v>61</v>
      </c>
      <c r="N5" s="1" t="s">
        <v>200</v>
      </c>
      <c r="O5" s="1" t="s">
        <v>202</v>
      </c>
      <c r="P5" s="1" t="s">
        <v>204</v>
      </c>
      <c r="Q5" s="1" t="s">
        <v>63</v>
      </c>
      <c r="R5" s="1" t="s">
        <v>206</v>
      </c>
      <c r="S5" s="1" t="s">
        <v>208</v>
      </c>
      <c r="T5" s="1" t="s">
        <v>210</v>
      </c>
      <c r="U5" s="1" t="s">
        <v>65</v>
      </c>
      <c r="V5" s="1" t="s">
        <v>212</v>
      </c>
      <c r="W5" s="1" t="s">
        <v>214</v>
      </c>
      <c r="X5" s="1" t="s">
        <v>216</v>
      </c>
      <c r="Y5" s="1" t="s">
        <v>67</v>
      </c>
    </row>
    <row r="6" spans="1:25" ht="15" thickBot="1" thickTop="1">
      <c r="A6" s="10" t="s">
        <v>52</v>
      </c>
      <c r="B6" s="18" t="s">
        <v>226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53</v>
      </c>
      <c r="B7" s="14" t="s">
        <v>182</v>
      </c>
      <c r="C7" s="14" t="s">
        <v>182</v>
      </c>
      <c r="D7" s="14" t="s">
        <v>182</v>
      </c>
      <c r="E7" s="16" t="s">
        <v>58</v>
      </c>
      <c r="F7" s="14" t="s">
        <v>182</v>
      </c>
      <c r="G7" s="14" t="s">
        <v>182</v>
      </c>
      <c r="H7" s="14" t="s">
        <v>182</v>
      </c>
      <c r="I7" s="16" t="s">
        <v>58</v>
      </c>
      <c r="J7" s="14" t="s">
        <v>182</v>
      </c>
      <c r="K7" s="14" t="s">
        <v>182</v>
      </c>
      <c r="L7" s="14" t="s">
        <v>182</v>
      </c>
      <c r="M7" s="16" t="s">
        <v>58</v>
      </c>
      <c r="N7" s="14" t="s">
        <v>182</v>
      </c>
      <c r="O7" s="14" t="s">
        <v>182</v>
      </c>
      <c r="P7" s="14" t="s">
        <v>182</v>
      </c>
      <c r="Q7" s="16" t="s">
        <v>58</v>
      </c>
      <c r="R7" s="14" t="s">
        <v>182</v>
      </c>
      <c r="S7" s="14" t="s">
        <v>182</v>
      </c>
      <c r="T7" s="14" t="s">
        <v>182</v>
      </c>
      <c r="U7" s="16" t="s">
        <v>58</v>
      </c>
      <c r="V7" s="14" t="s">
        <v>182</v>
      </c>
      <c r="W7" s="14" t="s">
        <v>182</v>
      </c>
      <c r="X7" s="14" t="s">
        <v>182</v>
      </c>
      <c r="Y7" s="16" t="s">
        <v>58</v>
      </c>
    </row>
    <row r="8" spans="1:25" ht="13.5">
      <c r="A8" s="13" t="s">
        <v>54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55</v>
      </c>
      <c r="B9" s="1" t="s">
        <v>183</v>
      </c>
      <c r="C9" s="1" t="s">
        <v>185</v>
      </c>
      <c r="D9" s="1" t="s">
        <v>187</v>
      </c>
      <c r="E9" s="17" t="s">
        <v>59</v>
      </c>
      <c r="F9" s="1" t="s">
        <v>189</v>
      </c>
      <c r="G9" s="1" t="s">
        <v>191</v>
      </c>
      <c r="H9" s="1" t="s">
        <v>193</v>
      </c>
      <c r="I9" s="17" t="s">
        <v>60</v>
      </c>
      <c r="J9" s="1" t="s">
        <v>195</v>
      </c>
      <c r="K9" s="1" t="s">
        <v>197</v>
      </c>
      <c r="L9" s="1" t="s">
        <v>199</v>
      </c>
      <c r="M9" s="17" t="s">
        <v>62</v>
      </c>
      <c r="N9" s="1" t="s">
        <v>201</v>
      </c>
      <c r="O9" s="1" t="s">
        <v>203</v>
      </c>
      <c r="P9" s="1" t="s">
        <v>205</v>
      </c>
      <c r="Q9" s="17" t="s">
        <v>64</v>
      </c>
      <c r="R9" s="1" t="s">
        <v>207</v>
      </c>
      <c r="S9" s="1" t="s">
        <v>209</v>
      </c>
      <c r="T9" s="1" t="s">
        <v>211</v>
      </c>
      <c r="U9" s="17" t="s">
        <v>66</v>
      </c>
      <c r="V9" s="1" t="s">
        <v>213</v>
      </c>
      <c r="W9" s="1" t="s">
        <v>215</v>
      </c>
      <c r="X9" s="1" t="s">
        <v>217</v>
      </c>
      <c r="Y9" s="17" t="s">
        <v>68</v>
      </c>
    </row>
    <row r="10" spans="1:25" ht="14.25" thickBot="1">
      <c r="A10" s="13" t="s">
        <v>56</v>
      </c>
      <c r="B10" s="1" t="s">
        <v>70</v>
      </c>
      <c r="C10" s="1" t="s">
        <v>70</v>
      </c>
      <c r="D10" s="1" t="s">
        <v>70</v>
      </c>
      <c r="E10" s="17" t="s">
        <v>70</v>
      </c>
      <c r="F10" s="1" t="s">
        <v>70</v>
      </c>
      <c r="G10" s="1" t="s">
        <v>70</v>
      </c>
      <c r="H10" s="1" t="s">
        <v>70</v>
      </c>
      <c r="I10" s="17" t="s">
        <v>70</v>
      </c>
      <c r="J10" s="1" t="s">
        <v>70</v>
      </c>
      <c r="K10" s="1" t="s">
        <v>70</v>
      </c>
      <c r="L10" s="1" t="s">
        <v>70</v>
      </c>
      <c r="M10" s="17" t="s">
        <v>70</v>
      </c>
      <c r="N10" s="1" t="s">
        <v>70</v>
      </c>
      <c r="O10" s="1" t="s">
        <v>70</v>
      </c>
      <c r="P10" s="1" t="s">
        <v>70</v>
      </c>
      <c r="Q10" s="17" t="s">
        <v>70</v>
      </c>
      <c r="R10" s="1" t="s">
        <v>70</v>
      </c>
      <c r="S10" s="1" t="s">
        <v>70</v>
      </c>
      <c r="T10" s="1" t="s">
        <v>70</v>
      </c>
      <c r="U10" s="17" t="s">
        <v>70</v>
      </c>
      <c r="V10" s="1" t="s">
        <v>70</v>
      </c>
      <c r="W10" s="1" t="s">
        <v>70</v>
      </c>
      <c r="X10" s="1" t="s">
        <v>70</v>
      </c>
      <c r="Y10" s="17" t="s">
        <v>70</v>
      </c>
    </row>
    <row r="11" spans="1:25" ht="14.25" thickTop="1">
      <c r="A11" s="9" t="s">
        <v>69</v>
      </c>
      <c r="B11" s="27">
        <v>5984887</v>
      </c>
      <c r="C11" s="27">
        <v>5967866</v>
      </c>
      <c r="D11" s="27">
        <v>6942015</v>
      </c>
      <c r="E11" s="21">
        <v>5986046</v>
      </c>
      <c r="F11" s="27">
        <v>5183564</v>
      </c>
      <c r="G11" s="27">
        <v>5070909</v>
      </c>
      <c r="H11" s="27">
        <v>5779471</v>
      </c>
      <c r="I11" s="21">
        <v>4599824</v>
      </c>
      <c r="J11" s="27">
        <v>4358310</v>
      </c>
      <c r="K11" s="27">
        <v>4791376</v>
      </c>
      <c r="L11" s="27">
        <v>5571481</v>
      </c>
      <c r="M11" s="21">
        <v>4337216</v>
      </c>
      <c r="N11" s="27">
        <v>3453054</v>
      </c>
      <c r="O11" s="27">
        <v>4086024</v>
      </c>
      <c r="P11" s="27">
        <v>4520729</v>
      </c>
      <c r="Q11" s="21">
        <v>3520286</v>
      </c>
      <c r="R11" s="27">
        <v>4368986</v>
      </c>
      <c r="S11" s="27">
        <v>4006226</v>
      </c>
      <c r="T11" s="27">
        <v>3686534</v>
      </c>
      <c r="U11" s="21">
        <v>3393655</v>
      </c>
      <c r="V11" s="27">
        <v>3879371</v>
      </c>
      <c r="W11" s="27">
        <v>3390512</v>
      </c>
      <c r="X11" s="27">
        <v>2745642</v>
      </c>
      <c r="Y11" s="21">
        <v>3480530</v>
      </c>
    </row>
    <row r="12" spans="1:25" ht="13.5">
      <c r="A12" s="2" t="s">
        <v>218</v>
      </c>
      <c r="B12" s="28">
        <v>7880242</v>
      </c>
      <c r="C12" s="28">
        <v>7624403</v>
      </c>
      <c r="D12" s="28">
        <v>7051684</v>
      </c>
      <c r="E12" s="22">
        <v>9278009</v>
      </c>
      <c r="F12" s="28">
        <v>7259516</v>
      </c>
      <c r="G12" s="28">
        <v>7349928</v>
      </c>
      <c r="H12" s="28">
        <v>6221444</v>
      </c>
      <c r="I12" s="22">
        <v>8171825</v>
      </c>
      <c r="J12" s="28">
        <v>6426404</v>
      </c>
      <c r="K12" s="28">
        <v>6252878</v>
      </c>
      <c r="L12" s="28">
        <v>4895407</v>
      </c>
      <c r="M12" s="22">
        <v>7462074</v>
      </c>
      <c r="N12" s="28">
        <v>6089575</v>
      </c>
      <c r="O12" s="28">
        <v>5824314</v>
      </c>
      <c r="P12" s="28">
        <v>4896794</v>
      </c>
      <c r="Q12" s="22">
        <v>7083585</v>
      </c>
      <c r="R12" s="28">
        <v>5605542</v>
      </c>
      <c r="S12" s="28">
        <v>5079605</v>
      </c>
      <c r="T12" s="28">
        <v>4602513</v>
      </c>
      <c r="U12" s="22">
        <v>6299126</v>
      </c>
      <c r="V12" s="28">
        <v>4912511</v>
      </c>
      <c r="W12" s="28">
        <v>5300106</v>
      </c>
      <c r="X12" s="28"/>
      <c r="Y12" s="22">
        <v>6453783</v>
      </c>
    </row>
    <row r="13" spans="1:25" ht="13.5">
      <c r="A13" s="2" t="s">
        <v>73</v>
      </c>
      <c r="B13" s="28">
        <v>2950841</v>
      </c>
      <c r="C13" s="28">
        <v>2359780</v>
      </c>
      <c r="D13" s="28">
        <v>1986260</v>
      </c>
      <c r="E13" s="22">
        <v>1314762</v>
      </c>
      <c r="F13" s="28">
        <v>2501017</v>
      </c>
      <c r="G13" s="28">
        <v>2191549</v>
      </c>
      <c r="H13" s="28">
        <v>2001306</v>
      </c>
      <c r="I13" s="22">
        <v>1449745</v>
      </c>
      <c r="J13" s="28">
        <v>2422424</v>
      </c>
      <c r="K13" s="28">
        <v>2092418</v>
      </c>
      <c r="L13" s="28">
        <v>2018524</v>
      </c>
      <c r="M13" s="22">
        <v>1336074</v>
      </c>
      <c r="N13" s="28">
        <v>2597011</v>
      </c>
      <c r="O13" s="28">
        <v>2190225</v>
      </c>
      <c r="P13" s="28">
        <v>2176670</v>
      </c>
      <c r="Q13" s="22">
        <v>1305879</v>
      </c>
      <c r="R13" s="28">
        <v>2102930</v>
      </c>
      <c r="S13" s="28">
        <v>2010447</v>
      </c>
      <c r="T13" s="28">
        <v>1930534</v>
      </c>
      <c r="U13" s="22">
        <v>1257037</v>
      </c>
      <c r="V13" s="28">
        <v>2664320</v>
      </c>
      <c r="W13" s="28">
        <v>2425994</v>
      </c>
      <c r="X13" s="28">
        <v>2382160</v>
      </c>
      <c r="Y13" s="22"/>
    </row>
    <row r="14" spans="1:25" ht="13.5">
      <c r="A14" s="2" t="s">
        <v>74</v>
      </c>
      <c r="B14" s="28">
        <v>52530</v>
      </c>
      <c r="C14" s="28">
        <v>28125</v>
      </c>
      <c r="D14" s="28">
        <v>58742</v>
      </c>
      <c r="E14" s="22">
        <v>56439</v>
      </c>
      <c r="F14" s="28">
        <v>65206</v>
      </c>
      <c r="G14" s="28">
        <v>24712</v>
      </c>
      <c r="H14" s="28">
        <v>25194</v>
      </c>
      <c r="I14" s="22">
        <v>26196</v>
      </c>
      <c r="J14" s="28">
        <v>28567</v>
      </c>
      <c r="K14" s="28">
        <v>30439</v>
      </c>
      <c r="L14" s="28">
        <v>31959</v>
      </c>
      <c r="M14" s="22">
        <v>30760</v>
      </c>
      <c r="N14" s="28">
        <v>29719</v>
      </c>
      <c r="O14" s="28">
        <v>35919</v>
      </c>
      <c r="P14" s="28">
        <v>36285</v>
      </c>
      <c r="Q14" s="22">
        <v>29281</v>
      </c>
      <c r="R14" s="28">
        <v>25762</v>
      </c>
      <c r="S14" s="28">
        <v>30079</v>
      </c>
      <c r="T14" s="28">
        <v>41561</v>
      </c>
      <c r="U14" s="22">
        <v>40162</v>
      </c>
      <c r="V14" s="28">
        <v>40184</v>
      </c>
      <c r="W14" s="28">
        <v>43614</v>
      </c>
      <c r="X14" s="28">
        <v>37271</v>
      </c>
      <c r="Y14" s="22"/>
    </row>
    <row r="15" spans="1:25" ht="13.5">
      <c r="A15" s="2" t="s">
        <v>77</v>
      </c>
      <c r="B15" s="28">
        <v>936929</v>
      </c>
      <c r="C15" s="28">
        <v>1203053</v>
      </c>
      <c r="D15" s="28">
        <v>1000576</v>
      </c>
      <c r="E15" s="22">
        <v>1161411</v>
      </c>
      <c r="F15" s="28">
        <v>756434</v>
      </c>
      <c r="G15" s="28">
        <v>1070330</v>
      </c>
      <c r="H15" s="28">
        <v>916858</v>
      </c>
      <c r="I15" s="22">
        <v>943656</v>
      </c>
      <c r="J15" s="28">
        <v>625586</v>
      </c>
      <c r="K15" s="28">
        <v>928035</v>
      </c>
      <c r="L15" s="28">
        <v>919486</v>
      </c>
      <c r="M15" s="22">
        <v>971606</v>
      </c>
      <c r="N15" s="28">
        <v>592737</v>
      </c>
      <c r="O15" s="28">
        <v>951971</v>
      </c>
      <c r="P15" s="28">
        <v>604158</v>
      </c>
      <c r="Q15" s="22">
        <v>823295</v>
      </c>
      <c r="R15" s="28"/>
      <c r="S15" s="28">
        <v>838436</v>
      </c>
      <c r="T15" s="28">
        <v>681530</v>
      </c>
      <c r="U15" s="22">
        <v>731479</v>
      </c>
      <c r="V15" s="28"/>
      <c r="W15" s="28"/>
      <c r="X15" s="28"/>
      <c r="Y15" s="22">
        <v>727805</v>
      </c>
    </row>
    <row r="16" spans="1:25" ht="13.5">
      <c r="A16" s="2" t="s">
        <v>80</v>
      </c>
      <c r="B16" s="28">
        <v>1017551</v>
      </c>
      <c r="C16" s="28">
        <v>661427</v>
      </c>
      <c r="D16" s="28">
        <v>740474</v>
      </c>
      <c r="E16" s="22">
        <v>477695</v>
      </c>
      <c r="F16" s="28">
        <v>627633</v>
      </c>
      <c r="G16" s="28">
        <v>420675</v>
      </c>
      <c r="H16" s="28">
        <v>578403</v>
      </c>
      <c r="I16" s="22">
        <v>404709</v>
      </c>
      <c r="J16" s="28">
        <v>574233</v>
      </c>
      <c r="K16" s="28">
        <v>397979</v>
      </c>
      <c r="L16" s="28">
        <v>514208</v>
      </c>
      <c r="M16" s="22">
        <v>338011</v>
      </c>
      <c r="N16" s="28">
        <v>573006</v>
      </c>
      <c r="O16" s="28">
        <v>528840</v>
      </c>
      <c r="P16" s="28">
        <v>662388</v>
      </c>
      <c r="Q16" s="22">
        <v>378961</v>
      </c>
      <c r="R16" s="28">
        <v>999691</v>
      </c>
      <c r="S16" s="28">
        <v>437184</v>
      </c>
      <c r="T16" s="28">
        <v>530470</v>
      </c>
      <c r="U16" s="22">
        <v>390816</v>
      </c>
      <c r="V16" s="28">
        <v>1008972</v>
      </c>
      <c r="W16" s="28">
        <v>1196405</v>
      </c>
      <c r="X16" s="28">
        <v>987172</v>
      </c>
      <c r="Y16" s="22">
        <v>310241</v>
      </c>
    </row>
    <row r="17" spans="1:25" ht="13.5">
      <c r="A17" s="2" t="s">
        <v>219</v>
      </c>
      <c r="B17" s="28"/>
      <c r="C17" s="28"/>
      <c r="D17" s="28">
        <v>-4699</v>
      </c>
      <c r="E17" s="22">
        <v>-4699</v>
      </c>
      <c r="F17" s="28">
        <v>-4699</v>
      </c>
      <c r="G17" s="28">
        <v>-4699</v>
      </c>
      <c r="H17" s="28">
        <v>-4699</v>
      </c>
      <c r="I17" s="22">
        <v>-4699</v>
      </c>
      <c r="J17" s="28">
        <v>-4699</v>
      </c>
      <c r="K17" s="28">
        <v>-4699</v>
      </c>
      <c r="L17" s="28">
        <v>-4699</v>
      </c>
      <c r="M17" s="22">
        <v>-4699</v>
      </c>
      <c r="N17" s="28">
        <v>-7733</v>
      </c>
      <c r="O17" s="28">
        <v>-7757</v>
      </c>
      <c r="P17" s="28">
        <v>-7215</v>
      </c>
      <c r="Q17" s="22">
        <v>-7476</v>
      </c>
      <c r="R17" s="28">
        <v>-7670</v>
      </c>
      <c r="S17" s="28">
        <v>-2867</v>
      </c>
      <c r="T17" s="28">
        <v>-2563</v>
      </c>
      <c r="U17" s="22">
        <v>-2689</v>
      </c>
      <c r="V17" s="28">
        <v>-2677</v>
      </c>
      <c r="W17" s="28">
        <v>-3029</v>
      </c>
      <c r="X17" s="28"/>
      <c r="Y17" s="22">
        <v>-2810</v>
      </c>
    </row>
    <row r="18" spans="1:25" ht="13.5">
      <c r="A18" s="2" t="s">
        <v>81</v>
      </c>
      <c r="B18" s="28">
        <v>18822983</v>
      </c>
      <c r="C18" s="28">
        <v>17844657</v>
      </c>
      <c r="D18" s="28">
        <v>17775054</v>
      </c>
      <c r="E18" s="22">
        <v>18269665</v>
      </c>
      <c r="F18" s="28">
        <v>16388673</v>
      </c>
      <c r="G18" s="28">
        <v>16123405</v>
      </c>
      <c r="H18" s="28">
        <v>15517979</v>
      </c>
      <c r="I18" s="22">
        <v>15591257</v>
      </c>
      <c r="J18" s="28">
        <v>14430828</v>
      </c>
      <c r="K18" s="28">
        <v>14488427</v>
      </c>
      <c r="L18" s="28">
        <v>13946367</v>
      </c>
      <c r="M18" s="22">
        <v>14471043</v>
      </c>
      <c r="N18" s="28">
        <v>13327372</v>
      </c>
      <c r="O18" s="28">
        <v>13609538</v>
      </c>
      <c r="P18" s="28">
        <v>12889810</v>
      </c>
      <c r="Q18" s="22">
        <v>13133814</v>
      </c>
      <c r="R18" s="28">
        <v>13095243</v>
      </c>
      <c r="S18" s="28">
        <v>12399113</v>
      </c>
      <c r="T18" s="28">
        <v>11470581</v>
      </c>
      <c r="U18" s="22">
        <v>12109588</v>
      </c>
      <c r="V18" s="28">
        <v>12502682</v>
      </c>
      <c r="W18" s="28">
        <v>12353604</v>
      </c>
      <c r="X18" s="28">
        <v>10711442</v>
      </c>
      <c r="Y18" s="22">
        <v>12651413</v>
      </c>
    </row>
    <row r="19" spans="1:25" ht="13.5">
      <c r="A19" s="3" t="s">
        <v>220</v>
      </c>
      <c r="B19" s="28">
        <v>1894872</v>
      </c>
      <c r="C19" s="28">
        <v>1929124</v>
      </c>
      <c r="D19" s="28">
        <v>1981755</v>
      </c>
      <c r="E19" s="22">
        <v>2028588</v>
      </c>
      <c r="F19" s="28">
        <v>2087888</v>
      </c>
      <c r="G19" s="28">
        <v>2131731</v>
      </c>
      <c r="H19" s="28">
        <v>2196664</v>
      </c>
      <c r="I19" s="22">
        <v>2199592</v>
      </c>
      <c r="J19" s="28">
        <v>2279592</v>
      </c>
      <c r="K19" s="28">
        <v>1993563</v>
      </c>
      <c r="L19" s="28">
        <v>2052333</v>
      </c>
      <c r="M19" s="22">
        <v>2037271</v>
      </c>
      <c r="N19" s="28">
        <v>1923916</v>
      </c>
      <c r="O19" s="28">
        <v>1980862</v>
      </c>
      <c r="P19" s="28">
        <v>2034224</v>
      </c>
      <c r="Q19" s="22">
        <v>2095613</v>
      </c>
      <c r="R19" s="28">
        <v>2165106</v>
      </c>
      <c r="S19" s="28">
        <v>2180997</v>
      </c>
      <c r="T19" s="28">
        <v>2240413</v>
      </c>
      <c r="U19" s="22">
        <v>2111268</v>
      </c>
      <c r="V19" s="28">
        <v>2177035</v>
      </c>
      <c r="W19" s="28">
        <v>1903596</v>
      </c>
      <c r="X19" s="28"/>
      <c r="Y19" s="22">
        <v>1917383</v>
      </c>
    </row>
    <row r="20" spans="1:25" ht="13.5">
      <c r="A20" s="3" t="s">
        <v>88</v>
      </c>
      <c r="B20" s="28">
        <v>368052</v>
      </c>
      <c r="C20" s="28">
        <v>392704</v>
      </c>
      <c r="D20" s="28">
        <v>356680</v>
      </c>
      <c r="E20" s="22">
        <v>371300</v>
      </c>
      <c r="F20" s="28">
        <v>363601</v>
      </c>
      <c r="G20" s="28">
        <v>383055</v>
      </c>
      <c r="H20" s="28">
        <v>396010</v>
      </c>
      <c r="I20" s="22">
        <v>353729</v>
      </c>
      <c r="J20" s="28">
        <v>377451</v>
      </c>
      <c r="K20" s="28">
        <v>400653</v>
      </c>
      <c r="L20" s="28">
        <v>416331</v>
      </c>
      <c r="M20" s="22">
        <v>439110</v>
      </c>
      <c r="N20" s="28"/>
      <c r="O20" s="28"/>
      <c r="P20" s="28"/>
      <c r="Q20" s="22">
        <v>453663</v>
      </c>
      <c r="R20" s="28">
        <v>471381</v>
      </c>
      <c r="S20" s="28">
        <v>493640</v>
      </c>
      <c r="T20" s="28">
        <v>512778</v>
      </c>
      <c r="U20" s="22">
        <v>543502</v>
      </c>
      <c r="V20" s="28"/>
      <c r="W20" s="28"/>
      <c r="X20" s="28"/>
      <c r="Y20" s="22">
        <v>429963</v>
      </c>
    </row>
    <row r="21" spans="1:25" ht="13.5">
      <c r="A21" s="3" t="s">
        <v>89</v>
      </c>
      <c r="B21" s="28">
        <v>1998156</v>
      </c>
      <c r="C21" s="28">
        <v>1998156</v>
      </c>
      <c r="D21" s="28">
        <v>1998156</v>
      </c>
      <c r="E21" s="22">
        <v>1998156</v>
      </c>
      <c r="F21" s="28">
        <v>1998156</v>
      </c>
      <c r="G21" s="28">
        <v>1998156</v>
      </c>
      <c r="H21" s="28">
        <v>1998156</v>
      </c>
      <c r="I21" s="22">
        <v>1998156</v>
      </c>
      <c r="J21" s="28">
        <v>1998156</v>
      </c>
      <c r="K21" s="28">
        <v>1998156</v>
      </c>
      <c r="L21" s="28">
        <v>1998156</v>
      </c>
      <c r="M21" s="22">
        <v>1998156</v>
      </c>
      <c r="N21" s="28">
        <v>1998156</v>
      </c>
      <c r="O21" s="28">
        <v>1998156</v>
      </c>
      <c r="P21" s="28">
        <v>1998156</v>
      </c>
      <c r="Q21" s="22">
        <v>1998156</v>
      </c>
      <c r="R21" s="28">
        <v>1998156</v>
      </c>
      <c r="S21" s="28">
        <v>1998156</v>
      </c>
      <c r="T21" s="28">
        <v>1998156</v>
      </c>
      <c r="U21" s="22">
        <v>1998156</v>
      </c>
      <c r="V21" s="28">
        <v>1998156</v>
      </c>
      <c r="W21" s="28">
        <v>1998156</v>
      </c>
      <c r="X21" s="28"/>
      <c r="Y21" s="22">
        <v>1998156</v>
      </c>
    </row>
    <row r="22" spans="1:25" ht="13.5">
      <c r="A22" s="3" t="s">
        <v>90</v>
      </c>
      <c r="B22" s="28">
        <v>748717</v>
      </c>
      <c r="C22" s="28">
        <v>604779</v>
      </c>
      <c r="D22" s="28">
        <v>654287</v>
      </c>
      <c r="E22" s="22">
        <v>742850</v>
      </c>
      <c r="F22" s="28">
        <v>703677</v>
      </c>
      <c r="G22" s="28">
        <v>716108</v>
      </c>
      <c r="H22" s="28">
        <v>666193</v>
      </c>
      <c r="I22" s="22">
        <v>817500</v>
      </c>
      <c r="J22" s="28">
        <v>818184</v>
      </c>
      <c r="K22" s="28">
        <v>706063</v>
      </c>
      <c r="L22" s="28">
        <v>711175</v>
      </c>
      <c r="M22" s="22">
        <v>755995</v>
      </c>
      <c r="N22" s="28">
        <v>752861</v>
      </c>
      <c r="O22" s="28">
        <v>723693</v>
      </c>
      <c r="P22" s="28">
        <v>733642</v>
      </c>
      <c r="Q22" s="22">
        <v>686105</v>
      </c>
      <c r="R22" s="28">
        <v>542157</v>
      </c>
      <c r="S22" s="28">
        <v>408649</v>
      </c>
      <c r="T22" s="28">
        <v>373851</v>
      </c>
      <c r="U22" s="22">
        <v>233036</v>
      </c>
      <c r="V22" s="28"/>
      <c r="W22" s="28"/>
      <c r="X22" s="28"/>
      <c r="Y22" s="22"/>
    </row>
    <row r="23" spans="1:25" ht="13.5">
      <c r="A23" s="3" t="s">
        <v>221</v>
      </c>
      <c r="B23" s="28">
        <v>7</v>
      </c>
      <c r="C23" s="28">
        <v>14</v>
      </c>
      <c r="D23" s="28">
        <v>494</v>
      </c>
      <c r="E23" s="22">
        <v>29</v>
      </c>
      <c r="F23" s="28">
        <v>36</v>
      </c>
      <c r="G23" s="28">
        <v>44</v>
      </c>
      <c r="H23" s="28">
        <v>51</v>
      </c>
      <c r="I23" s="22">
        <v>58</v>
      </c>
      <c r="J23" s="28">
        <v>67</v>
      </c>
      <c r="K23" s="28">
        <v>75</v>
      </c>
      <c r="L23" s="28">
        <v>83</v>
      </c>
      <c r="M23" s="22">
        <v>91</v>
      </c>
      <c r="N23" s="28">
        <v>104</v>
      </c>
      <c r="O23" s="28">
        <v>117</v>
      </c>
      <c r="P23" s="28">
        <v>129</v>
      </c>
      <c r="Q23" s="22">
        <v>142</v>
      </c>
      <c r="R23" s="28">
        <v>162</v>
      </c>
      <c r="S23" s="28">
        <v>182</v>
      </c>
      <c r="T23" s="28">
        <v>202</v>
      </c>
      <c r="U23" s="22">
        <v>221</v>
      </c>
      <c r="V23" s="28">
        <v>701456</v>
      </c>
      <c r="W23" s="28">
        <v>556781</v>
      </c>
      <c r="X23" s="28"/>
      <c r="Y23" s="22">
        <v>345</v>
      </c>
    </row>
    <row r="24" spans="1:25" ht="13.5">
      <c r="A24" s="3" t="s">
        <v>91</v>
      </c>
      <c r="B24" s="28">
        <v>5009806</v>
      </c>
      <c r="C24" s="28">
        <v>4924779</v>
      </c>
      <c r="D24" s="28">
        <v>4991374</v>
      </c>
      <c r="E24" s="22">
        <v>5140925</v>
      </c>
      <c r="F24" s="28">
        <v>5153360</v>
      </c>
      <c r="G24" s="28">
        <v>5229096</v>
      </c>
      <c r="H24" s="28">
        <v>5257076</v>
      </c>
      <c r="I24" s="22">
        <v>5369037</v>
      </c>
      <c r="J24" s="28">
        <v>5473452</v>
      </c>
      <c r="K24" s="28">
        <v>5100046</v>
      </c>
      <c r="L24" s="28">
        <v>5178831</v>
      </c>
      <c r="M24" s="22">
        <v>5230930</v>
      </c>
      <c r="N24" s="28">
        <v>5074849</v>
      </c>
      <c r="O24" s="28">
        <v>5119953</v>
      </c>
      <c r="P24" s="28">
        <v>5207825</v>
      </c>
      <c r="Q24" s="22">
        <v>5233681</v>
      </c>
      <c r="R24" s="28">
        <v>5176964</v>
      </c>
      <c r="S24" s="28">
        <v>5081625</v>
      </c>
      <c r="T24" s="28">
        <v>5127455</v>
      </c>
      <c r="U24" s="22">
        <v>4886186</v>
      </c>
      <c r="V24" s="28">
        <v>4876648</v>
      </c>
      <c r="W24" s="28">
        <v>4458535</v>
      </c>
      <c r="X24" s="28">
        <v>4487193</v>
      </c>
      <c r="Y24" s="22">
        <v>4345848</v>
      </c>
    </row>
    <row r="25" spans="1:25" ht="13.5">
      <c r="A25" s="3" t="s">
        <v>222</v>
      </c>
      <c r="B25" s="28">
        <v>1258019</v>
      </c>
      <c r="C25" s="28">
        <v>1352095</v>
      </c>
      <c r="D25" s="28">
        <v>1150516</v>
      </c>
      <c r="E25" s="22">
        <v>1142536</v>
      </c>
      <c r="F25" s="28">
        <v>1736360</v>
      </c>
      <c r="G25" s="28">
        <v>1816498</v>
      </c>
      <c r="H25" s="28">
        <v>1731072</v>
      </c>
      <c r="I25" s="22">
        <v>1385516</v>
      </c>
      <c r="J25" s="28">
        <v>869138</v>
      </c>
      <c r="K25" s="28">
        <v>955049</v>
      </c>
      <c r="L25" s="28">
        <v>933999</v>
      </c>
      <c r="M25" s="22">
        <v>1022324</v>
      </c>
      <c r="N25" s="28">
        <v>1115895</v>
      </c>
      <c r="O25" s="28">
        <v>1209467</v>
      </c>
      <c r="P25" s="28">
        <v>1303039</v>
      </c>
      <c r="Q25" s="22">
        <v>1396948</v>
      </c>
      <c r="R25" s="28">
        <v>1489998</v>
      </c>
      <c r="S25" s="28">
        <v>664283</v>
      </c>
      <c r="T25" s="28">
        <v>735420</v>
      </c>
      <c r="U25" s="22">
        <v>806557</v>
      </c>
      <c r="V25" s="28">
        <v>877695</v>
      </c>
      <c r="W25" s="28">
        <v>948832</v>
      </c>
      <c r="X25" s="28"/>
      <c r="Y25" s="22">
        <v>1091106</v>
      </c>
    </row>
    <row r="26" spans="1:25" ht="13.5">
      <c r="A26" s="3" t="s">
        <v>80</v>
      </c>
      <c r="B26" s="28">
        <v>1216484</v>
      </c>
      <c r="C26" s="28">
        <v>1230419</v>
      </c>
      <c r="D26" s="28">
        <v>1266109</v>
      </c>
      <c r="E26" s="22">
        <v>1353623</v>
      </c>
      <c r="F26" s="28">
        <v>1378862</v>
      </c>
      <c r="G26" s="28">
        <v>1217787</v>
      </c>
      <c r="H26" s="28">
        <v>1194393</v>
      </c>
      <c r="I26" s="22">
        <v>1274355</v>
      </c>
      <c r="J26" s="28">
        <v>1365269</v>
      </c>
      <c r="K26" s="28">
        <v>1399763</v>
      </c>
      <c r="L26" s="28">
        <v>1349927</v>
      </c>
      <c r="M26" s="22">
        <v>1326641</v>
      </c>
      <c r="N26" s="28">
        <v>1325262</v>
      </c>
      <c r="O26" s="28">
        <v>1356081</v>
      </c>
      <c r="P26" s="28">
        <v>1294185</v>
      </c>
      <c r="Q26" s="22">
        <v>1225499</v>
      </c>
      <c r="R26" s="28">
        <v>1123986</v>
      </c>
      <c r="S26" s="28">
        <v>1076568</v>
      </c>
      <c r="T26" s="28">
        <v>989393</v>
      </c>
      <c r="U26" s="22">
        <v>997811</v>
      </c>
      <c r="V26" s="28">
        <v>959139</v>
      </c>
      <c r="W26" s="28">
        <v>906915</v>
      </c>
      <c r="X26" s="28"/>
      <c r="Y26" s="22">
        <v>988356</v>
      </c>
    </row>
    <row r="27" spans="1:25" ht="13.5">
      <c r="A27" s="3" t="s">
        <v>95</v>
      </c>
      <c r="B27" s="28">
        <v>2474504</v>
      </c>
      <c r="C27" s="28">
        <v>2582515</v>
      </c>
      <c r="D27" s="28">
        <v>2416625</v>
      </c>
      <c r="E27" s="22">
        <v>2496159</v>
      </c>
      <c r="F27" s="28">
        <v>3115222</v>
      </c>
      <c r="G27" s="28">
        <v>3034286</v>
      </c>
      <c r="H27" s="28">
        <v>2925465</v>
      </c>
      <c r="I27" s="22">
        <v>2659872</v>
      </c>
      <c r="J27" s="28">
        <v>2234408</v>
      </c>
      <c r="K27" s="28">
        <v>2354812</v>
      </c>
      <c r="L27" s="28">
        <v>2283926</v>
      </c>
      <c r="M27" s="22">
        <v>2348965</v>
      </c>
      <c r="N27" s="28">
        <v>2441158</v>
      </c>
      <c r="O27" s="28">
        <v>2565549</v>
      </c>
      <c r="P27" s="28">
        <v>2597224</v>
      </c>
      <c r="Q27" s="22">
        <v>2622448</v>
      </c>
      <c r="R27" s="28">
        <v>2613984</v>
      </c>
      <c r="S27" s="28">
        <v>1740851</v>
      </c>
      <c r="T27" s="28">
        <v>1724814</v>
      </c>
      <c r="U27" s="22">
        <v>1804369</v>
      </c>
      <c r="V27" s="28">
        <v>1836834</v>
      </c>
      <c r="W27" s="28">
        <v>1855748</v>
      </c>
      <c r="X27" s="28">
        <v>1951630</v>
      </c>
      <c r="Y27" s="22">
        <v>2079463</v>
      </c>
    </row>
    <row r="28" spans="1:25" ht="13.5">
      <c r="A28" s="3" t="s">
        <v>96</v>
      </c>
      <c r="B28" s="28">
        <v>981032</v>
      </c>
      <c r="C28" s="28">
        <v>1005901</v>
      </c>
      <c r="D28" s="28">
        <v>1040176</v>
      </c>
      <c r="E28" s="22">
        <v>1070569</v>
      </c>
      <c r="F28" s="28">
        <v>1102243</v>
      </c>
      <c r="G28" s="28">
        <v>1137216</v>
      </c>
      <c r="H28" s="28">
        <v>1133252</v>
      </c>
      <c r="I28" s="22">
        <v>1752284</v>
      </c>
      <c r="J28" s="28">
        <v>620768</v>
      </c>
      <c r="K28" s="28">
        <v>232716</v>
      </c>
      <c r="L28" s="28">
        <v>234976</v>
      </c>
      <c r="M28" s="22">
        <v>233092</v>
      </c>
      <c r="N28" s="28"/>
      <c r="O28" s="28"/>
      <c r="P28" s="28">
        <v>226761</v>
      </c>
      <c r="Q28" s="22">
        <v>223757</v>
      </c>
      <c r="R28" s="28"/>
      <c r="S28" s="28"/>
      <c r="T28" s="28"/>
      <c r="U28" s="22">
        <v>197924</v>
      </c>
      <c r="V28" s="28"/>
      <c r="W28" s="28"/>
      <c r="X28" s="28"/>
      <c r="Y28" s="22">
        <v>208393</v>
      </c>
    </row>
    <row r="29" spans="1:25" ht="13.5">
      <c r="A29" s="3" t="s">
        <v>77</v>
      </c>
      <c r="B29" s="28">
        <v>1275997</v>
      </c>
      <c r="C29" s="28">
        <v>1253663</v>
      </c>
      <c r="D29" s="28">
        <v>1251007</v>
      </c>
      <c r="E29" s="22">
        <v>1225437</v>
      </c>
      <c r="F29" s="28">
        <v>1180198</v>
      </c>
      <c r="G29" s="28">
        <v>1165561</v>
      </c>
      <c r="H29" s="28">
        <v>1136654</v>
      </c>
      <c r="I29" s="22">
        <v>1106651</v>
      </c>
      <c r="J29" s="28">
        <v>1047345</v>
      </c>
      <c r="K29" s="28">
        <v>1228591</v>
      </c>
      <c r="L29" s="28">
        <v>1113638</v>
      </c>
      <c r="M29" s="22">
        <v>1096469</v>
      </c>
      <c r="N29" s="28">
        <v>1046696</v>
      </c>
      <c r="O29" s="28">
        <v>1035058</v>
      </c>
      <c r="P29" s="28">
        <v>1063769</v>
      </c>
      <c r="Q29" s="22">
        <v>1052307</v>
      </c>
      <c r="R29" s="28">
        <v>1013743</v>
      </c>
      <c r="S29" s="28">
        <v>988175</v>
      </c>
      <c r="T29" s="28">
        <v>994049</v>
      </c>
      <c r="U29" s="22">
        <v>957657</v>
      </c>
      <c r="V29" s="28">
        <v>1011029</v>
      </c>
      <c r="W29" s="28">
        <v>1010778</v>
      </c>
      <c r="X29" s="28">
        <v>1020855</v>
      </c>
      <c r="Y29" s="22">
        <v>1042512</v>
      </c>
    </row>
    <row r="30" spans="1:25" ht="13.5">
      <c r="A30" s="3" t="s">
        <v>80</v>
      </c>
      <c r="B30" s="28">
        <v>1270612</v>
      </c>
      <c r="C30" s="28">
        <v>1223419</v>
      </c>
      <c r="D30" s="28">
        <v>1206601</v>
      </c>
      <c r="E30" s="22">
        <v>1195681</v>
      </c>
      <c r="F30" s="28">
        <v>1195399</v>
      </c>
      <c r="G30" s="28">
        <v>1206278</v>
      </c>
      <c r="H30" s="28">
        <v>1256295</v>
      </c>
      <c r="I30" s="22">
        <v>1251260</v>
      </c>
      <c r="J30" s="28">
        <v>1226709</v>
      </c>
      <c r="K30" s="28">
        <v>1255027</v>
      </c>
      <c r="L30" s="28">
        <v>1259325</v>
      </c>
      <c r="M30" s="22">
        <v>1279627</v>
      </c>
      <c r="N30" s="28">
        <v>1532132</v>
      </c>
      <c r="O30" s="28">
        <v>1547111</v>
      </c>
      <c r="P30" s="28">
        <v>1083657</v>
      </c>
      <c r="Q30" s="22">
        <v>1083825</v>
      </c>
      <c r="R30" s="28">
        <v>1357092</v>
      </c>
      <c r="S30" s="28">
        <v>1342832</v>
      </c>
      <c r="T30" s="28">
        <v>1388522</v>
      </c>
      <c r="U30" s="22">
        <v>1224509</v>
      </c>
      <c r="V30" s="28">
        <v>1347741</v>
      </c>
      <c r="W30" s="28">
        <v>1296486</v>
      </c>
      <c r="X30" s="28">
        <v>1247991</v>
      </c>
      <c r="Y30" s="22">
        <v>942791</v>
      </c>
    </row>
    <row r="31" spans="1:25" ht="13.5">
      <c r="A31" s="3" t="s">
        <v>103</v>
      </c>
      <c r="B31" s="28">
        <v>3527642</v>
      </c>
      <c r="C31" s="28">
        <v>3482985</v>
      </c>
      <c r="D31" s="28">
        <v>3497785</v>
      </c>
      <c r="E31" s="22">
        <v>3491688</v>
      </c>
      <c r="F31" s="28">
        <v>3477841</v>
      </c>
      <c r="G31" s="28">
        <v>3509056</v>
      </c>
      <c r="H31" s="28">
        <v>3526202</v>
      </c>
      <c r="I31" s="22">
        <v>4110197</v>
      </c>
      <c r="J31" s="28">
        <v>2894824</v>
      </c>
      <c r="K31" s="28">
        <v>2716335</v>
      </c>
      <c r="L31" s="28">
        <v>2607941</v>
      </c>
      <c r="M31" s="22">
        <v>2609190</v>
      </c>
      <c r="N31" s="28">
        <v>2578829</v>
      </c>
      <c r="O31" s="28">
        <v>2582169</v>
      </c>
      <c r="P31" s="28">
        <v>2374188</v>
      </c>
      <c r="Q31" s="22">
        <v>2359890</v>
      </c>
      <c r="R31" s="28">
        <v>2343000</v>
      </c>
      <c r="S31" s="28">
        <v>2302669</v>
      </c>
      <c r="T31" s="28">
        <v>2382572</v>
      </c>
      <c r="U31" s="22">
        <v>2380091</v>
      </c>
      <c r="V31" s="28">
        <v>2358770</v>
      </c>
      <c r="W31" s="28">
        <v>2307265</v>
      </c>
      <c r="X31" s="28">
        <v>2260342</v>
      </c>
      <c r="Y31" s="22">
        <v>2185192</v>
      </c>
    </row>
    <row r="32" spans="1:25" ht="13.5">
      <c r="A32" s="2" t="s">
        <v>104</v>
      </c>
      <c r="B32" s="28">
        <v>11011953</v>
      </c>
      <c r="C32" s="28">
        <v>10990279</v>
      </c>
      <c r="D32" s="28">
        <v>10905785</v>
      </c>
      <c r="E32" s="22">
        <v>11128773</v>
      </c>
      <c r="F32" s="28">
        <v>11746424</v>
      </c>
      <c r="G32" s="28">
        <v>11772439</v>
      </c>
      <c r="H32" s="28">
        <v>11708745</v>
      </c>
      <c r="I32" s="22">
        <v>12139107</v>
      </c>
      <c r="J32" s="28">
        <v>10602684</v>
      </c>
      <c r="K32" s="28">
        <v>10171194</v>
      </c>
      <c r="L32" s="28">
        <v>10070699</v>
      </c>
      <c r="M32" s="22">
        <v>10189086</v>
      </c>
      <c r="N32" s="28">
        <v>10094836</v>
      </c>
      <c r="O32" s="28">
        <v>10267672</v>
      </c>
      <c r="P32" s="28">
        <v>10179238</v>
      </c>
      <c r="Q32" s="22">
        <v>10216020</v>
      </c>
      <c r="R32" s="28">
        <v>10133949</v>
      </c>
      <c r="S32" s="28">
        <v>9125146</v>
      </c>
      <c r="T32" s="28">
        <v>9234842</v>
      </c>
      <c r="U32" s="22">
        <v>9070647</v>
      </c>
      <c r="V32" s="28">
        <v>9072253</v>
      </c>
      <c r="W32" s="28">
        <v>8621548</v>
      </c>
      <c r="X32" s="28">
        <v>8699165</v>
      </c>
      <c r="Y32" s="22">
        <v>8610505</v>
      </c>
    </row>
    <row r="33" spans="1:25" ht="14.25" thickBot="1">
      <c r="A33" s="5" t="s">
        <v>105</v>
      </c>
      <c r="B33" s="29">
        <v>29834936</v>
      </c>
      <c r="C33" s="29">
        <v>28834937</v>
      </c>
      <c r="D33" s="29">
        <v>28680840</v>
      </c>
      <c r="E33" s="23">
        <v>29398439</v>
      </c>
      <c r="F33" s="29">
        <v>28135097</v>
      </c>
      <c r="G33" s="29">
        <v>27895845</v>
      </c>
      <c r="H33" s="29">
        <v>27226724</v>
      </c>
      <c r="I33" s="23">
        <v>27730364</v>
      </c>
      <c r="J33" s="29">
        <v>25033513</v>
      </c>
      <c r="K33" s="29">
        <v>24659622</v>
      </c>
      <c r="L33" s="29">
        <v>24017066</v>
      </c>
      <c r="M33" s="23">
        <v>24660129</v>
      </c>
      <c r="N33" s="29">
        <v>23422209</v>
      </c>
      <c r="O33" s="29">
        <v>23877210</v>
      </c>
      <c r="P33" s="29">
        <v>23069049</v>
      </c>
      <c r="Q33" s="23">
        <v>23349834</v>
      </c>
      <c r="R33" s="29">
        <v>23229192</v>
      </c>
      <c r="S33" s="29">
        <v>21524259</v>
      </c>
      <c r="T33" s="29">
        <v>20705424</v>
      </c>
      <c r="U33" s="23">
        <v>21180236</v>
      </c>
      <c r="V33" s="29">
        <v>21574936</v>
      </c>
      <c r="W33" s="29">
        <v>20975153</v>
      </c>
      <c r="X33" s="29">
        <v>19410608</v>
      </c>
      <c r="Y33" s="23">
        <v>21261918</v>
      </c>
    </row>
    <row r="34" spans="1:25" ht="14.25" thickTop="1">
      <c r="A34" s="2" t="s">
        <v>106</v>
      </c>
      <c r="B34" s="28">
        <v>1868560</v>
      </c>
      <c r="C34" s="28">
        <v>1629475</v>
      </c>
      <c r="D34" s="28">
        <v>1497725</v>
      </c>
      <c r="E34" s="22">
        <v>1729578</v>
      </c>
      <c r="F34" s="28">
        <v>1633655</v>
      </c>
      <c r="G34" s="28">
        <v>1494627</v>
      </c>
      <c r="H34" s="28">
        <v>1426596</v>
      </c>
      <c r="I34" s="22">
        <v>1570025</v>
      </c>
      <c r="J34" s="28">
        <v>1404288</v>
      </c>
      <c r="K34" s="28">
        <v>1536667</v>
      </c>
      <c r="L34" s="28">
        <v>1431803</v>
      </c>
      <c r="M34" s="22">
        <v>1587783</v>
      </c>
      <c r="N34" s="28">
        <v>1528494</v>
      </c>
      <c r="O34" s="28">
        <v>1502164</v>
      </c>
      <c r="P34" s="28">
        <v>1417972</v>
      </c>
      <c r="Q34" s="22">
        <v>1735007</v>
      </c>
      <c r="R34" s="28">
        <v>1581454</v>
      </c>
      <c r="S34" s="28">
        <v>1452600</v>
      </c>
      <c r="T34" s="28">
        <v>1351790</v>
      </c>
      <c r="U34" s="22">
        <v>1601309</v>
      </c>
      <c r="V34" s="28">
        <v>1497498</v>
      </c>
      <c r="W34" s="28">
        <v>1522990</v>
      </c>
      <c r="X34" s="28">
        <v>1518493</v>
      </c>
      <c r="Y34" s="22">
        <v>1815750</v>
      </c>
    </row>
    <row r="35" spans="1:25" ht="13.5">
      <c r="A35" s="2" t="s">
        <v>107</v>
      </c>
      <c r="B35" s="28">
        <v>623343</v>
      </c>
      <c r="C35" s="28">
        <v>709150</v>
      </c>
      <c r="D35" s="28">
        <v>567683</v>
      </c>
      <c r="E35" s="22">
        <v>461602</v>
      </c>
      <c r="F35" s="28">
        <v>3875089</v>
      </c>
      <c r="G35" s="28">
        <v>3906498</v>
      </c>
      <c r="H35" s="28">
        <v>3438677</v>
      </c>
      <c r="I35" s="22">
        <v>3465485</v>
      </c>
      <c r="J35" s="28">
        <v>974230</v>
      </c>
      <c r="K35" s="28">
        <v>957386</v>
      </c>
      <c r="L35" s="28">
        <v>257989</v>
      </c>
      <c r="M35" s="22">
        <v>183512</v>
      </c>
      <c r="N35" s="28">
        <v>759800</v>
      </c>
      <c r="O35" s="28">
        <v>957440</v>
      </c>
      <c r="P35" s="28">
        <v>433760</v>
      </c>
      <c r="Q35" s="22">
        <v>429540</v>
      </c>
      <c r="R35" s="28">
        <v>3924000</v>
      </c>
      <c r="S35" s="28">
        <v>2324000</v>
      </c>
      <c r="T35" s="28">
        <v>1428130</v>
      </c>
      <c r="U35" s="22">
        <v>1942300</v>
      </c>
      <c r="V35" s="28">
        <v>3465850</v>
      </c>
      <c r="W35" s="28">
        <v>2457140</v>
      </c>
      <c r="X35" s="28">
        <v>1265280</v>
      </c>
      <c r="Y35" s="22">
        <v>2787420</v>
      </c>
    </row>
    <row r="36" spans="1:25" ht="13.5">
      <c r="A36" s="2" t="s">
        <v>110</v>
      </c>
      <c r="B36" s="28">
        <v>327574</v>
      </c>
      <c r="C36" s="28">
        <v>300447</v>
      </c>
      <c r="D36" s="28">
        <v>327679</v>
      </c>
      <c r="E36" s="22">
        <v>358152</v>
      </c>
      <c r="F36" s="28">
        <v>348764</v>
      </c>
      <c r="G36" s="28">
        <v>338619</v>
      </c>
      <c r="H36" s="28">
        <v>317132</v>
      </c>
      <c r="I36" s="22">
        <v>358533</v>
      </c>
      <c r="J36" s="28"/>
      <c r="K36" s="28"/>
      <c r="L36" s="28"/>
      <c r="M36" s="22">
        <v>265375</v>
      </c>
      <c r="N36" s="28"/>
      <c r="O36" s="28"/>
      <c r="P36" s="28"/>
      <c r="Q36" s="22"/>
      <c r="R36" s="28"/>
      <c r="S36" s="28"/>
      <c r="T36" s="28"/>
      <c r="U36" s="22"/>
      <c r="V36" s="28"/>
      <c r="W36" s="28"/>
      <c r="X36" s="28"/>
      <c r="Y36" s="22"/>
    </row>
    <row r="37" spans="1:25" ht="13.5">
      <c r="A37" s="2" t="s">
        <v>113</v>
      </c>
      <c r="B37" s="28">
        <v>348930</v>
      </c>
      <c r="C37" s="28">
        <v>552705</v>
      </c>
      <c r="D37" s="28">
        <v>76419</v>
      </c>
      <c r="E37" s="22">
        <v>1176162</v>
      </c>
      <c r="F37" s="28">
        <v>299191</v>
      </c>
      <c r="G37" s="28">
        <v>635807</v>
      </c>
      <c r="H37" s="28">
        <v>104027</v>
      </c>
      <c r="I37" s="22">
        <v>1038146</v>
      </c>
      <c r="J37" s="28">
        <v>198172</v>
      </c>
      <c r="K37" s="28">
        <v>514421</v>
      </c>
      <c r="L37" s="28">
        <v>60139</v>
      </c>
      <c r="M37" s="22">
        <v>1046059</v>
      </c>
      <c r="N37" s="28">
        <v>295563</v>
      </c>
      <c r="O37" s="28">
        <v>902979</v>
      </c>
      <c r="P37" s="28">
        <v>215917</v>
      </c>
      <c r="Q37" s="22">
        <v>1055613</v>
      </c>
      <c r="R37" s="28">
        <v>249752</v>
      </c>
      <c r="S37" s="28">
        <v>678606</v>
      </c>
      <c r="T37" s="28">
        <v>201439</v>
      </c>
      <c r="U37" s="22">
        <v>831196</v>
      </c>
      <c r="V37" s="28">
        <v>170913</v>
      </c>
      <c r="W37" s="28">
        <v>784577</v>
      </c>
      <c r="X37" s="28">
        <v>120059</v>
      </c>
      <c r="Y37" s="22">
        <v>794676</v>
      </c>
    </row>
    <row r="38" spans="1:25" ht="13.5">
      <c r="A38" s="2" t="s">
        <v>117</v>
      </c>
      <c r="B38" s="28">
        <v>720027</v>
      </c>
      <c r="C38" s="28">
        <v>1547951</v>
      </c>
      <c r="D38" s="28">
        <v>788781</v>
      </c>
      <c r="E38" s="22">
        <v>1435119</v>
      </c>
      <c r="F38" s="28">
        <v>723408</v>
      </c>
      <c r="G38" s="28">
        <v>1551246</v>
      </c>
      <c r="H38" s="28">
        <v>782113</v>
      </c>
      <c r="I38" s="22">
        <v>1368715</v>
      </c>
      <c r="J38" s="28">
        <v>672844</v>
      </c>
      <c r="K38" s="28">
        <v>1411742</v>
      </c>
      <c r="L38" s="28">
        <v>711747</v>
      </c>
      <c r="M38" s="22">
        <v>1367878</v>
      </c>
      <c r="N38" s="28">
        <v>679743</v>
      </c>
      <c r="O38" s="28">
        <v>1466084</v>
      </c>
      <c r="P38" s="28">
        <v>736649</v>
      </c>
      <c r="Q38" s="22">
        <v>1330215</v>
      </c>
      <c r="R38" s="28">
        <v>665193</v>
      </c>
      <c r="S38" s="28">
        <v>1432070</v>
      </c>
      <c r="T38" s="28">
        <v>724210</v>
      </c>
      <c r="U38" s="22">
        <v>1321194</v>
      </c>
      <c r="V38" s="28">
        <v>690993</v>
      </c>
      <c r="W38" s="28">
        <v>1518976</v>
      </c>
      <c r="X38" s="28">
        <v>762211</v>
      </c>
      <c r="Y38" s="22">
        <v>1361118</v>
      </c>
    </row>
    <row r="39" spans="1:25" ht="13.5">
      <c r="A39" s="2" t="s">
        <v>118</v>
      </c>
      <c r="B39" s="28">
        <v>841896</v>
      </c>
      <c r="C39" s="28">
        <v>814502</v>
      </c>
      <c r="D39" s="28">
        <v>780130</v>
      </c>
      <c r="E39" s="22">
        <v>756417</v>
      </c>
      <c r="F39" s="28">
        <v>728945</v>
      </c>
      <c r="G39" s="28">
        <v>535517</v>
      </c>
      <c r="H39" s="28">
        <v>497059</v>
      </c>
      <c r="I39" s="22">
        <v>456226</v>
      </c>
      <c r="J39" s="28">
        <v>413900</v>
      </c>
      <c r="K39" s="28">
        <v>359293</v>
      </c>
      <c r="L39" s="28">
        <v>325714</v>
      </c>
      <c r="M39" s="22">
        <v>278152</v>
      </c>
      <c r="N39" s="28">
        <v>251933</v>
      </c>
      <c r="O39" s="28">
        <v>229325</v>
      </c>
      <c r="P39" s="28">
        <v>196385</v>
      </c>
      <c r="Q39" s="22">
        <v>158844</v>
      </c>
      <c r="R39" s="28">
        <v>112672</v>
      </c>
      <c r="S39" s="28">
        <v>85362</v>
      </c>
      <c r="T39" s="28">
        <v>55302</v>
      </c>
      <c r="U39" s="22">
        <v>36743</v>
      </c>
      <c r="V39" s="28">
        <v>23427</v>
      </c>
      <c r="W39" s="28">
        <v>15350</v>
      </c>
      <c r="X39" s="28">
        <v>10822</v>
      </c>
      <c r="Y39" s="22">
        <v>9300</v>
      </c>
    </row>
    <row r="40" spans="1:25" ht="13.5">
      <c r="A40" s="2" t="s">
        <v>223</v>
      </c>
      <c r="B40" s="28">
        <v>4001</v>
      </c>
      <c r="C40" s="28">
        <v>2368</v>
      </c>
      <c r="D40" s="28">
        <v>1152</v>
      </c>
      <c r="E40" s="22">
        <v>6100</v>
      </c>
      <c r="F40" s="28">
        <v>5623</v>
      </c>
      <c r="G40" s="28">
        <v>3748</v>
      </c>
      <c r="H40" s="28">
        <v>1874</v>
      </c>
      <c r="I40" s="22"/>
      <c r="J40" s="28">
        <v>15000</v>
      </c>
      <c r="K40" s="28">
        <v>11800</v>
      </c>
      <c r="L40" s="28">
        <v>5900</v>
      </c>
      <c r="M40" s="22">
        <v>21500</v>
      </c>
      <c r="N40" s="28">
        <v>20400</v>
      </c>
      <c r="O40" s="28">
        <v>13600</v>
      </c>
      <c r="P40" s="28">
        <v>6800</v>
      </c>
      <c r="Q40" s="22">
        <v>26630</v>
      </c>
      <c r="R40" s="28">
        <v>20400</v>
      </c>
      <c r="S40" s="28">
        <v>13600</v>
      </c>
      <c r="T40" s="28">
        <v>6800</v>
      </c>
      <c r="U40" s="22">
        <v>27800</v>
      </c>
      <c r="V40" s="28">
        <v>33018</v>
      </c>
      <c r="W40" s="28">
        <v>22012</v>
      </c>
      <c r="X40" s="28">
        <v>11006</v>
      </c>
      <c r="Y40" s="22">
        <v>38000</v>
      </c>
    </row>
    <row r="41" spans="1:25" ht="13.5">
      <c r="A41" s="2" t="s">
        <v>80</v>
      </c>
      <c r="B41" s="28">
        <v>2657882</v>
      </c>
      <c r="C41" s="28">
        <v>1544958</v>
      </c>
      <c r="D41" s="28">
        <v>3330118</v>
      </c>
      <c r="E41" s="22">
        <v>1806710</v>
      </c>
      <c r="F41" s="28">
        <v>2180977</v>
      </c>
      <c r="G41" s="28">
        <v>1776822</v>
      </c>
      <c r="H41" s="28">
        <v>3546613</v>
      </c>
      <c r="I41" s="22">
        <v>1798781</v>
      </c>
      <c r="J41" s="28">
        <v>2434718</v>
      </c>
      <c r="K41" s="28">
        <v>1393221</v>
      </c>
      <c r="L41" s="28">
        <v>3065867</v>
      </c>
      <c r="M41" s="22">
        <v>1357360</v>
      </c>
      <c r="N41" s="28">
        <v>1992221</v>
      </c>
      <c r="O41" s="28">
        <v>1342702</v>
      </c>
      <c r="P41" s="28">
        <v>2872249</v>
      </c>
      <c r="Q41" s="22">
        <v>1287247</v>
      </c>
      <c r="R41" s="28">
        <v>1656564</v>
      </c>
      <c r="S41" s="28">
        <v>1016058</v>
      </c>
      <c r="T41" s="28">
        <v>2681393</v>
      </c>
      <c r="U41" s="22">
        <v>982269</v>
      </c>
      <c r="V41" s="28">
        <v>1861135</v>
      </c>
      <c r="W41" s="28">
        <v>1059097</v>
      </c>
      <c r="X41" s="28">
        <v>2517859</v>
      </c>
      <c r="Y41" s="22">
        <v>1159221</v>
      </c>
    </row>
    <row r="42" spans="1:25" ht="13.5">
      <c r="A42" s="2" t="s">
        <v>119</v>
      </c>
      <c r="B42" s="28">
        <v>7392217</v>
      </c>
      <c r="C42" s="28">
        <v>7101559</v>
      </c>
      <c r="D42" s="28">
        <v>7369689</v>
      </c>
      <c r="E42" s="22">
        <v>7729843</v>
      </c>
      <c r="F42" s="28">
        <v>9795656</v>
      </c>
      <c r="G42" s="28">
        <v>10242889</v>
      </c>
      <c r="H42" s="28">
        <v>10114093</v>
      </c>
      <c r="I42" s="22">
        <v>10055913</v>
      </c>
      <c r="J42" s="28">
        <v>6113155</v>
      </c>
      <c r="K42" s="28">
        <v>6184532</v>
      </c>
      <c r="L42" s="28">
        <v>5859161</v>
      </c>
      <c r="M42" s="22">
        <v>6107622</v>
      </c>
      <c r="N42" s="28">
        <v>5528156</v>
      </c>
      <c r="O42" s="28">
        <v>6414296</v>
      </c>
      <c r="P42" s="28">
        <v>5879734</v>
      </c>
      <c r="Q42" s="22">
        <v>6023099</v>
      </c>
      <c r="R42" s="28">
        <v>8210037</v>
      </c>
      <c r="S42" s="28">
        <v>7002298</v>
      </c>
      <c r="T42" s="28">
        <v>6449065</v>
      </c>
      <c r="U42" s="22">
        <v>6742814</v>
      </c>
      <c r="V42" s="28">
        <v>7742837</v>
      </c>
      <c r="W42" s="28">
        <v>7380144</v>
      </c>
      <c r="X42" s="28">
        <v>7205732</v>
      </c>
      <c r="Y42" s="22">
        <v>8965486</v>
      </c>
    </row>
    <row r="43" spans="1:25" ht="13.5">
      <c r="A43" s="2" t="s">
        <v>120</v>
      </c>
      <c r="B43" s="28">
        <v>3097450</v>
      </c>
      <c r="C43" s="28">
        <v>3105000</v>
      </c>
      <c r="D43" s="28">
        <v>3075000</v>
      </c>
      <c r="E43" s="22">
        <v>3100000</v>
      </c>
      <c r="F43" s="28">
        <v>125000</v>
      </c>
      <c r="G43" s="28">
        <v>150000</v>
      </c>
      <c r="H43" s="28">
        <v>175000</v>
      </c>
      <c r="I43" s="22">
        <v>200000</v>
      </c>
      <c r="J43" s="28">
        <v>2020000</v>
      </c>
      <c r="K43" s="28">
        <v>2050000</v>
      </c>
      <c r="L43" s="28">
        <v>2080000</v>
      </c>
      <c r="M43" s="22">
        <v>2000000</v>
      </c>
      <c r="N43" s="28">
        <v>2000000</v>
      </c>
      <c r="O43" s="28">
        <v>2000000</v>
      </c>
      <c r="P43" s="28">
        <v>2030000</v>
      </c>
      <c r="Q43" s="22">
        <v>2140000</v>
      </c>
      <c r="R43" s="28">
        <v>246000</v>
      </c>
      <c r="S43" s="28">
        <v>352000</v>
      </c>
      <c r="T43" s="28">
        <v>458000</v>
      </c>
      <c r="U43" s="22">
        <v>564000</v>
      </c>
      <c r="V43" s="28">
        <v>670000</v>
      </c>
      <c r="W43" s="28">
        <v>776000</v>
      </c>
      <c r="X43" s="28"/>
      <c r="Y43" s="22"/>
    </row>
    <row r="44" spans="1:25" ht="13.5">
      <c r="A44" s="2" t="s">
        <v>121</v>
      </c>
      <c r="B44" s="28">
        <v>2688466</v>
      </c>
      <c r="C44" s="28">
        <v>2612152</v>
      </c>
      <c r="D44" s="28">
        <v>2598703</v>
      </c>
      <c r="E44" s="22">
        <v>2563987</v>
      </c>
      <c r="F44" s="28">
        <v>2479845</v>
      </c>
      <c r="G44" s="28">
        <v>2456904</v>
      </c>
      <c r="H44" s="28">
        <v>2408281</v>
      </c>
      <c r="I44" s="22">
        <v>2364751</v>
      </c>
      <c r="J44" s="28">
        <v>2294806</v>
      </c>
      <c r="K44" s="28">
        <v>2239076</v>
      </c>
      <c r="L44" s="28">
        <v>2220074</v>
      </c>
      <c r="M44" s="22">
        <v>2201701</v>
      </c>
      <c r="N44" s="28">
        <v>2170890</v>
      </c>
      <c r="O44" s="28">
        <v>2160226</v>
      </c>
      <c r="P44" s="28">
        <v>2231618</v>
      </c>
      <c r="Q44" s="22">
        <v>2213733</v>
      </c>
      <c r="R44" s="28">
        <v>2164851</v>
      </c>
      <c r="S44" s="28">
        <v>2108949</v>
      </c>
      <c r="T44" s="28">
        <v>2134906</v>
      </c>
      <c r="U44" s="22">
        <v>2058220</v>
      </c>
      <c r="V44" s="28">
        <v>2040442</v>
      </c>
      <c r="W44" s="28">
        <v>1986315</v>
      </c>
      <c r="X44" s="28">
        <v>1986292</v>
      </c>
      <c r="Y44" s="22">
        <v>1979073</v>
      </c>
    </row>
    <row r="45" spans="1:25" ht="13.5">
      <c r="A45" s="2" t="s">
        <v>122</v>
      </c>
      <c r="B45" s="28">
        <v>29000</v>
      </c>
      <c r="C45" s="28">
        <v>29000</v>
      </c>
      <c r="D45" s="28">
        <v>29000</v>
      </c>
      <c r="E45" s="22">
        <v>29000</v>
      </c>
      <c r="F45" s="28">
        <v>29000</v>
      </c>
      <c r="G45" s="28">
        <v>29000</v>
      </c>
      <c r="H45" s="28">
        <v>29000</v>
      </c>
      <c r="I45" s="22">
        <v>29000</v>
      </c>
      <c r="J45" s="28">
        <v>29000</v>
      </c>
      <c r="K45" s="28">
        <v>29000</v>
      </c>
      <c r="L45" s="28">
        <v>29000</v>
      </c>
      <c r="M45" s="22">
        <v>29000</v>
      </c>
      <c r="N45" s="28">
        <v>29000</v>
      </c>
      <c r="O45" s="28">
        <v>29000</v>
      </c>
      <c r="P45" s="28">
        <v>29000</v>
      </c>
      <c r="Q45" s="22">
        <v>29000</v>
      </c>
      <c r="R45" s="28">
        <v>29000</v>
      </c>
      <c r="S45" s="28">
        <v>29000</v>
      </c>
      <c r="T45" s="28">
        <v>29000</v>
      </c>
      <c r="U45" s="22">
        <v>29000</v>
      </c>
      <c r="V45" s="28">
        <v>29000</v>
      </c>
      <c r="W45" s="28">
        <v>29000</v>
      </c>
      <c r="X45" s="28">
        <v>29000</v>
      </c>
      <c r="Y45" s="22">
        <v>29000</v>
      </c>
    </row>
    <row r="46" spans="1:25" ht="13.5">
      <c r="A46" s="2" t="s">
        <v>110</v>
      </c>
      <c r="B46" s="28">
        <v>512550</v>
      </c>
      <c r="C46" s="28">
        <v>385205</v>
      </c>
      <c r="D46" s="28"/>
      <c r="E46" s="22">
        <v>481647</v>
      </c>
      <c r="F46" s="28"/>
      <c r="G46" s="28"/>
      <c r="H46" s="28"/>
      <c r="I46" s="22">
        <v>563262</v>
      </c>
      <c r="J46" s="28"/>
      <c r="K46" s="28"/>
      <c r="L46" s="28"/>
      <c r="M46" s="22">
        <v>564733</v>
      </c>
      <c r="N46" s="28"/>
      <c r="O46" s="28"/>
      <c r="P46" s="28"/>
      <c r="Q46" s="22">
        <v>554529</v>
      </c>
      <c r="R46" s="28"/>
      <c r="S46" s="28"/>
      <c r="T46" s="28"/>
      <c r="U46" s="22"/>
      <c r="V46" s="28"/>
      <c r="W46" s="28"/>
      <c r="X46" s="28"/>
      <c r="Y46" s="22"/>
    </row>
    <row r="47" spans="1:25" ht="13.5">
      <c r="A47" s="2" t="s">
        <v>125</v>
      </c>
      <c r="B47" s="28">
        <v>6327467</v>
      </c>
      <c r="C47" s="28">
        <v>6131357</v>
      </c>
      <c r="D47" s="28">
        <v>6117359</v>
      </c>
      <c r="E47" s="22">
        <v>6174635</v>
      </c>
      <c r="F47" s="28">
        <v>3086489</v>
      </c>
      <c r="G47" s="28">
        <v>3110026</v>
      </c>
      <c r="H47" s="28">
        <v>3055712</v>
      </c>
      <c r="I47" s="22">
        <v>3157013</v>
      </c>
      <c r="J47" s="28">
        <v>4913891</v>
      </c>
      <c r="K47" s="28">
        <v>4814572</v>
      </c>
      <c r="L47" s="28">
        <v>4841657</v>
      </c>
      <c r="M47" s="22">
        <v>4795434</v>
      </c>
      <c r="N47" s="28">
        <v>4776775</v>
      </c>
      <c r="O47" s="28">
        <v>4753844</v>
      </c>
      <c r="P47" s="28">
        <v>4875528</v>
      </c>
      <c r="Q47" s="22">
        <v>4940335</v>
      </c>
      <c r="R47" s="28">
        <v>2891904</v>
      </c>
      <c r="S47" s="28">
        <v>2843462</v>
      </c>
      <c r="T47" s="28">
        <v>2942984</v>
      </c>
      <c r="U47" s="22">
        <v>2846841</v>
      </c>
      <c r="V47" s="28">
        <v>2837856</v>
      </c>
      <c r="W47" s="28">
        <v>2870822</v>
      </c>
      <c r="X47" s="28">
        <v>2048379</v>
      </c>
      <c r="Y47" s="22">
        <v>2008073</v>
      </c>
    </row>
    <row r="48" spans="1:25" ht="14.25" thickBot="1">
      <c r="A48" s="5" t="s">
        <v>126</v>
      </c>
      <c r="B48" s="29">
        <v>13719685</v>
      </c>
      <c r="C48" s="29">
        <v>13232916</v>
      </c>
      <c r="D48" s="29">
        <v>13487048</v>
      </c>
      <c r="E48" s="23">
        <v>13904478</v>
      </c>
      <c r="F48" s="29">
        <v>12882145</v>
      </c>
      <c r="G48" s="29">
        <v>13352916</v>
      </c>
      <c r="H48" s="29">
        <v>13169806</v>
      </c>
      <c r="I48" s="23">
        <v>13212927</v>
      </c>
      <c r="J48" s="29">
        <v>11027046</v>
      </c>
      <c r="K48" s="29">
        <v>10999104</v>
      </c>
      <c r="L48" s="29">
        <v>10700819</v>
      </c>
      <c r="M48" s="23">
        <v>10903057</v>
      </c>
      <c r="N48" s="29">
        <v>10304932</v>
      </c>
      <c r="O48" s="29">
        <v>11168140</v>
      </c>
      <c r="P48" s="29">
        <v>10755263</v>
      </c>
      <c r="Q48" s="23">
        <v>10963434</v>
      </c>
      <c r="R48" s="29">
        <v>11101941</v>
      </c>
      <c r="S48" s="29">
        <v>9845760</v>
      </c>
      <c r="T48" s="29">
        <v>9392050</v>
      </c>
      <c r="U48" s="23">
        <v>9589656</v>
      </c>
      <c r="V48" s="29">
        <v>10580693</v>
      </c>
      <c r="W48" s="29">
        <v>10250966</v>
      </c>
      <c r="X48" s="29">
        <v>9254112</v>
      </c>
      <c r="Y48" s="23">
        <v>10973560</v>
      </c>
    </row>
    <row r="49" spans="1:25" ht="14.25" thickTop="1">
      <c r="A49" s="2" t="s">
        <v>127</v>
      </c>
      <c r="B49" s="28">
        <v>1681400</v>
      </c>
      <c r="C49" s="28">
        <v>1681400</v>
      </c>
      <c r="D49" s="28">
        <v>1681400</v>
      </c>
      <c r="E49" s="22">
        <v>1681400</v>
      </c>
      <c r="F49" s="28">
        <v>1681400</v>
      </c>
      <c r="G49" s="28">
        <v>1681400</v>
      </c>
      <c r="H49" s="28">
        <v>1681400</v>
      </c>
      <c r="I49" s="22">
        <v>1681400</v>
      </c>
      <c r="J49" s="28">
        <v>1681400</v>
      </c>
      <c r="K49" s="28">
        <v>1681400</v>
      </c>
      <c r="L49" s="28">
        <v>1681400</v>
      </c>
      <c r="M49" s="22">
        <v>1681400</v>
      </c>
      <c r="N49" s="28">
        <v>1681400</v>
      </c>
      <c r="O49" s="28">
        <v>1681400</v>
      </c>
      <c r="P49" s="28">
        <v>1681400</v>
      </c>
      <c r="Q49" s="22">
        <v>1681400</v>
      </c>
      <c r="R49" s="28">
        <v>1681400</v>
      </c>
      <c r="S49" s="28">
        <v>1681400</v>
      </c>
      <c r="T49" s="28">
        <v>1681400</v>
      </c>
      <c r="U49" s="22">
        <v>1681400</v>
      </c>
      <c r="V49" s="28">
        <v>1681400</v>
      </c>
      <c r="W49" s="28">
        <v>1681400</v>
      </c>
      <c r="X49" s="28">
        <v>1681400</v>
      </c>
      <c r="Y49" s="22">
        <v>1681400</v>
      </c>
    </row>
    <row r="50" spans="1:25" ht="13.5">
      <c r="A50" s="2" t="s">
        <v>129</v>
      </c>
      <c r="B50" s="28">
        <v>1336688</v>
      </c>
      <c r="C50" s="28">
        <v>1336688</v>
      </c>
      <c r="D50" s="28">
        <v>1336688</v>
      </c>
      <c r="E50" s="22">
        <v>1336688</v>
      </c>
      <c r="F50" s="28">
        <v>1336688</v>
      </c>
      <c r="G50" s="28">
        <v>1336688</v>
      </c>
      <c r="H50" s="28">
        <v>1336688</v>
      </c>
      <c r="I50" s="22">
        <v>1336688</v>
      </c>
      <c r="J50" s="28">
        <v>1336688</v>
      </c>
      <c r="K50" s="28">
        <v>1336688</v>
      </c>
      <c r="L50" s="28">
        <v>1336688</v>
      </c>
      <c r="M50" s="22">
        <v>1336688</v>
      </c>
      <c r="N50" s="28">
        <v>1336688</v>
      </c>
      <c r="O50" s="28">
        <v>1336688</v>
      </c>
      <c r="P50" s="28">
        <v>1336688</v>
      </c>
      <c r="Q50" s="22">
        <v>1336688</v>
      </c>
      <c r="R50" s="28">
        <v>1336688</v>
      </c>
      <c r="S50" s="28">
        <v>1336688</v>
      </c>
      <c r="T50" s="28">
        <v>1336688</v>
      </c>
      <c r="U50" s="22">
        <v>1336688</v>
      </c>
      <c r="V50" s="28">
        <v>1336688</v>
      </c>
      <c r="W50" s="28">
        <v>1336688</v>
      </c>
      <c r="X50" s="28">
        <v>1336688</v>
      </c>
      <c r="Y50" s="22">
        <v>1336688</v>
      </c>
    </row>
    <row r="51" spans="1:25" ht="13.5">
      <c r="A51" s="2" t="s">
        <v>133</v>
      </c>
      <c r="B51" s="28">
        <v>13284232</v>
      </c>
      <c r="C51" s="28">
        <v>12734221</v>
      </c>
      <c r="D51" s="28">
        <v>12403576</v>
      </c>
      <c r="E51" s="22">
        <v>12873127</v>
      </c>
      <c r="F51" s="28">
        <v>12766360</v>
      </c>
      <c r="G51" s="28">
        <v>12122218</v>
      </c>
      <c r="H51" s="28">
        <v>11587655</v>
      </c>
      <c r="I51" s="22">
        <v>12125969</v>
      </c>
      <c r="J51" s="28">
        <v>11642611</v>
      </c>
      <c r="K51" s="28">
        <v>11232444</v>
      </c>
      <c r="L51" s="28">
        <v>10850843</v>
      </c>
      <c r="M51" s="22">
        <v>11302819</v>
      </c>
      <c r="N51" s="28">
        <v>10658620</v>
      </c>
      <c r="O51" s="28">
        <v>10235083</v>
      </c>
      <c r="P51" s="28">
        <v>9821110</v>
      </c>
      <c r="Q51" s="22">
        <v>9889750</v>
      </c>
      <c r="R51" s="28">
        <v>9260179</v>
      </c>
      <c r="S51" s="28">
        <v>8840601</v>
      </c>
      <c r="T51" s="28">
        <v>8430283</v>
      </c>
      <c r="U51" s="22">
        <v>8722229</v>
      </c>
      <c r="V51" s="28">
        <v>8093304</v>
      </c>
      <c r="W51" s="28">
        <v>7822822</v>
      </c>
      <c r="X51" s="28">
        <v>7274743</v>
      </c>
      <c r="Y51" s="22">
        <v>7403581</v>
      </c>
    </row>
    <row r="52" spans="1:25" ht="13.5">
      <c r="A52" s="2" t="s">
        <v>134</v>
      </c>
      <c r="B52" s="28">
        <v>-533097</v>
      </c>
      <c r="C52" s="28">
        <v>-533097</v>
      </c>
      <c r="D52" s="28">
        <v>-533056</v>
      </c>
      <c r="E52" s="22">
        <v>-533056</v>
      </c>
      <c r="F52" s="28">
        <v>-533056</v>
      </c>
      <c r="G52" s="28">
        <v>-533056</v>
      </c>
      <c r="H52" s="28">
        <v>-532923</v>
      </c>
      <c r="I52" s="22">
        <v>-532923</v>
      </c>
      <c r="J52" s="28">
        <v>-532923</v>
      </c>
      <c r="K52" s="28">
        <v>-532923</v>
      </c>
      <c r="L52" s="28">
        <v>-532923</v>
      </c>
      <c r="M52" s="22">
        <v>-532923</v>
      </c>
      <c r="N52" s="28">
        <v>-532923</v>
      </c>
      <c r="O52" s="28">
        <v>-532843</v>
      </c>
      <c r="P52" s="28">
        <v>-532769</v>
      </c>
      <c r="Q52" s="22">
        <v>-532556</v>
      </c>
      <c r="R52" s="28">
        <v>-247406</v>
      </c>
      <c r="S52" s="28">
        <v>-247406</v>
      </c>
      <c r="T52" s="28">
        <v>-247406</v>
      </c>
      <c r="U52" s="22">
        <v>-247406</v>
      </c>
      <c r="V52" s="28">
        <v>-247406</v>
      </c>
      <c r="W52" s="28">
        <v>-247406</v>
      </c>
      <c r="X52" s="28">
        <v>-247406</v>
      </c>
      <c r="Y52" s="22">
        <v>-247406</v>
      </c>
    </row>
    <row r="53" spans="1:25" ht="13.5">
      <c r="A53" s="2" t="s">
        <v>135</v>
      </c>
      <c r="B53" s="28">
        <v>15769222</v>
      </c>
      <c r="C53" s="28">
        <v>15219211</v>
      </c>
      <c r="D53" s="28">
        <v>14888608</v>
      </c>
      <c r="E53" s="22">
        <v>15358159</v>
      </c>
      <c r="F53" s="28">
        <v>15251392</v>
      </c>
      <c r="G53" s="28">
        <v>14607249</v>
      </c>
      <c r="H53" s="28">
        <v>14072820</v>
      </c>
      <c r="I53" s="22">
        <v>14611134</v>
      </c>
      <c r="J53" s="28">
        <v>14127776</v>
      </c>
      <c r="K53" s="28">
        <v>13717609</v>
      </c>
      <c r="L53" s="28">
        <v>13336007</v>
      </c>
      <c r="M53" s="22">
        <v>13787984</v>
      </c>
      <c r="N53" s="28">
        <v>13143785</v>
      </c>
      <c r="O53" s="28">
        <v>12720328</v>
      </c>
      <c r="P53" s="28">
        <v>12306429</v>
      </c>
      <c r="Q53" s="22">
        <v>12375283</v>
      </c>
      <c r="R53" s="28">
        <v>12030861</v>
      </c>
      <c r="S53" s="28">
        <v>11611283</v>
      </c>
      <c r="T53" s="28">
        <v>11200966</v>
      </c>
      <c r="U53" s="22">
        <v>11492911</v>
      </c>
      <c r="V53" s="28">
        <v>10863986</v>
      </c>
      <c r="W53" s="28">
        <v>10593504</v>
      </c>
      <c r="X53" s="28">
        <v>10045425</v>
      </c>
      <c r="Y53" s="22">
        <v>10174263</v>
      </c>
    </row>
    <row r="54" spans="1:25" ht="13.5">
      <c r="A54" s="2" t="s">
        <v>136</v>
      </c>
      <c r="B54" s="28">
        <v>23644</v>
      </c>
      <c r="C54" s="28">
        <v>21009</v>
      </c>
      <c r="D54" s="28">
        <v>21627</v>
      </c>
      <c r="E54" s="22">
        <v>22346</v>
      </c>
      <c r="F54" s="28">
        <v>15857</v>
      </c>
      <c r="G54" s="28">
        <v>13447</v>
      </c>
      <c r="H54" s="28">
        <v>13302</v>
      </c>
      <c r="I54" s="22">
        <v>12612</v>
      </c>
      <c r="J54" s="28">
        <v>9724</v>
      </c>
      <c r="K54" s="28">
        <v>8768</v>
      </c>
      <c r="L54" s="28">
        <v>10198</v>
      </c>
      <c r="M54" s="22">
        <v>9552</v>
      </c>
      <c r="N54" s="28">
        <v>8578</v>
      </c>
      <c r="O54" s="28">
        <v>7701</v>
      </c>
      <c r="P54" s="28">
        <v>9736</v>
      </c>
      <c r="Q54" s="22">
        <v>13710</v>
      </c>
      <c r="R54" s="28">
        <v>13804</v>
      </c>
      <c r="S54" s="28">
        <v>16416</v>
      </c>
      <c r="T54" s="28">
        <v>15869</v>
      </c>
      <c r="U54" s="22">
        <v>10418</v>
      </c>
      <c r="V54" s="28">
        <v>17476</v>
      </c>
      <c r="W54" s="28">
        <v>17832</v>
      </c>
      <c r="X54" s="28">
        <v>16176</v>
      </c>
      <c r="Y54" s="22">
        <v>13409</v>
      </c>
    </row>
    <row r="55" spans="1:25" ht="13.5">
      <c r="A55" s="2" t="s">
        <v>224</v>
      </c>
      <c r="B55" s="28">
        <v>221550</v>
      </c>
      <c r="C55" s="28">
        <v>246021</v>
      </c>
      <c r="D55" s="28">
        <v>189899</v>
      </c>
      <c r="E55" s="22">
        <v>52013</v>
      </c>
      <c r="F55" s="28">
        <v>-115970</v>
      </c>
      <c r="G55" s="28">
        <v>-91796</v>
      </c>
      <c r="H55" s="28">
        <v>-41096</v>
      </c>
      <c r="I55" s="22">
        <v>-119643</v>
      </c>
      <c r="J55" s="28">
        <v>-136676</v>
      </c>
      <c r="K55" s="28">
        <v>-71792</v>
      </c>
      <c r="L55" s="28">
        <v>-34516</v>
      </c>
      <c r="M55" s="22">
        <v>-46268</v>
      </c>
      <c r="N55" s="28">
        <v>-40205</v>
      </c>
      <c r="O55" s="28">
        <v>-24665</v>
      </c>
      <c r="P55" s="28">
        <v>-9067</v>
      </c>
      <c r="Q55" s="22">
        <v>-10469</v>
      </c>
      <c r="R55" s="28">
        <v>-20506</v>
      </c>
      <c r="S55" s="28">
        <v>-11703</v>
      </c>
      <c r="T55" s="28">
        <v>-8961</v>
      </c>
      <c r="U55" s="22">
        <v>-19498</v>
      </c>
      <c r="V55" s="28">
        <v>877</v>
      </c>
      <c r="W55" s="28">
        <v>1293</v>
      </c>
      <c r="X55" s="28">
        <v>-7423</v>
      </c>
      <c r="Y55" s="22">
        <v>1960</v>
      </c>
    </row>
    <row r="56" spans="1:25" ht="13.5">
      <c r="A56" s="2" t="s">
        <v>137</v>
      </c>
      <c r="B56" s="28">
        <v>245195</v>
      </c>
      <c r="C56" s="28">
        <v>267030</v>
      </c>
      <c r="D56" s="28">
        <v>211527</v>
      </c>
      <c r="E56" s="22">
        <v>74359</v>
      </c>
      <c r="F56" s="28">
        <v>-100113</v>
      </c>
      <c r="G56" s="28">
        <v>-78348</v>
      </c>
      <c r="H56" s="28">
        <v>-27794</v>
      </c>
      <c r="I56" s="22">
        <v>-107031</v>
      </c>
      <c r="J56" s="28">
        <v>-126951</v>
      </c>
      <c r="K56" s="28">
        <v>-63023</v>
      </c>
      <c r="L56" s="28">
        <v>-24318</v>
      </c>
      <c r="M56" s="22">
        <v>-36716</v>
      </c>
      <c r="N56" s="28">
        <v>-31626</v>
      </c>
      <c r="O56" s="28">
        <v>-16963</v>
      </c>
      <c r="P56" s="28">
        <v>669</v>
      </c>
      <c r="Q56" s="22">
        <v>3240</v>
      </c>
      <c r="R56" s="28">
        <v>-6701</v>
      </c>
      <c r="S56" s="28">
        <v>-39537</v>
      </c>
      <c r="T56" s="28">
        <v>6907</v>
      </c>
      <c r="U56" s="22">
        <v>-7132</v>
      </c>
      <c r="V56" s="28">
        <v>18353</v>
      </c>
      <c r="W56" s="28">
        <v>19126</v>
      </c>
      <c r="X56" s="28">
        <v>8753</v>
      </c>
      <c r="Y56" s="22">
        <v>15369</v>
      </c>
    </row>
    <row r="57" spans="1:25" ht="13.5">
      <c r="A57" s="6" t="s">
        <v>225</v>
      </c>
      <c r="B57" s="28">
        <v>100833</v>
      </c>
      <c r="C57" s="28">
        <v>115778</v>
      </c>
      <c r="D57" s="28">
        <v>93655</v>
      </c>
      <c r="E57" s="22">
        <v>61441</v>
      </c>
      <c r="F57" s="28">
        <v>101672</v>
      </c>
      <c r="G57" s="28">
        <v>14028</v>
      </c>
      <c r="H57" s="28">
        <v>11892</v>
      </c>
      <c r="I57" s="22">
        <v>13333</v>
      </c>
      <c r="J57" s="28">
        <v>5641</v>
      </c>
      <c r="K57" s="28">
        <v>5931</v>
      </c>
      <c r="L57" s="28">
        <v>4557</v>
      </c>
      <c r="M57" s="22">
        <v>5804</v>
      </c>
      <c r="N57" s="28">
        <v>5117</v>
      </c>
      <c r="O57" s="28">
        <v>5705</v>
      </c>
      <c r="P57" s="28">
        <v>6687</v>
      </c>
      <c r="Q57" s="22">
        <v>7876</v>
      </c>
      <c r="R57" s="28">
        <v>103091</v>
      </c>
      <c r="S57" s="28">
        <v>106753</v>
      </c>
      <c r="T57" s="28">
        <v>105500</v>
      </c>
      <c r="U57" s="22">
        <v>104800</v>
      </c>
      <c r="V57" s="28">
        <v>111901</v>
      </c>
      <c r="W57" s="28">
        <v>111555</v>
      </c>
      <c r="X57" s="28">
        <v>102317</v>
      </c>
      <c r="Y57" s="22">
        <v>98725</v>
      </c>
    </row>
    <row r="58" spans="1:25" ht="13.5">
      <c r="A58" s="6" t="s">
        <v>138</v>
      </c>
      <c r="B58" s="28">
        <v>16115251</v>
      </c>
      <c r="C58" s="28">
        <v>15602020</v>
      </c>
      <c r="D58" s="28">
        <v>15193791</v>
      </c>
      <c r="E58" s="22">
        <v>15493960</v>
      </c>
      <c r="F58" s="28">
        <v>15252951</v>
      </c>
      <c r="G58" s="28">
        <v>14542929</v>
      </c>
      <c r="H58" s="28">
        <v>14056918</v>
      </c>
      <c r="I58" s="22">
        <v>14517437</v>
      </c>
      <c r="J58" s="28">
        <v>14006466</v>
      </c>
      <c r="K58" s="28">
        <v>13660517</v>
      </c>
      <c r="L58" s="28">
        <v>13316246</v>
      </c>
      <c r="M58" s="22">
        <v>13757072</v>
      </c>
      <c r="N58" s="28">
        <v>13117277</v>
      </c>
      <c r="O58" s="28">
        <v>12709070</v>
      </c>
      <c r="P58" s="28">
        <v>12313786</v>
      </c>
      <c r="Q58" s="22">
        <v>12386399</v>
      </c>
      <c r="R58" s="28">
        <v>12127251</v>
      </c>
      <c r="S58" s="28">
        <v>11678499</v>
      </c>
      <c r="T58" s="28">
        <v>11313374</v>
      </c>
      <c r="U58" s="22">
        <v>11590580</v>
      </c>
      <c r="V58" s="28">
        <v>10994242</v>
      </c>
      <c r="W58" s="28">
        <v>10724186</v>
      </c>
      <c r="X58" s="28">
        <v>10156496</v>
      </c>
      <c r="Y58" s="22">
        <v>10288358</v>
      </c>
    </row>
    <row r="59" spans="1:25" ht="14.25" thickBot="1">
      <c r="A59" s="7" t="s">
        <v>139</v>
      </c>
      <c r="B59" s="28">
        <v>29834936</v>
      </c>
      <c r="C59" s="28">
        <v>28834937</v>
      </c>
      <c r="D59" s="28">
        <v>28680840</v>
      </c>
      <c r="E59" s="22">
        <v>29398439</v>
      </c>
      <c r="F59" s="28">
        <v>28135097</v>
      </c>
      <c r="G59" s="28">
        <v>27895845</v>
      </c>
      <c r="H59" s="28">
        <v>27226724</v>
      </c>
      <c r="I59" s="22">
        <v>27730364</v>
      </c>
      <c r="J59" s="28">
        <v>25033513</v>
      </c>
      <c r="K59" s="28">
        <v>24659622</v>
      </c>
      <c r="L59" s="28">
        <v>24017066</v>
      </c>
      <c r="M59" s="22">
        <v>24660129</v>
      </c>
      <c r="N59" s="28">
        <v>23422209</v>
      </c>
      <c r="O59" s="28">
        <v>23877210</v>
      </c>
      <c r="P59" s="28">
        <v>23069049</v>
      </c>
      <c r="Q59" s="22">
        <v>23349834</v>
      </c>
      <c r="R59" s="28">
        <v>23229192</v>
      </c>
      <c r="S59" s="28">
        <v>21524259</v>
      </c>
      <c r="T59" s="28">
        <v>20705424</v>
      </c>
      <c r="U59" s="22">
        <v>21180236</v>
      </c>
      <c r="V59" s="28">
        <v>21574936</v>
      </c>
      <c r="W59" s="28">
        <v>20975153</v>
      </c>
      <c r="X59" s="28">
        <v>19410608</v>
      </c>
      <c r="Y59" s="22">
        <v>21261918</v>
      </c>
    </row>
    <row r="60" spans="1:25" ht="14.25" thickTop="1">
      <c r="A60" s="8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</row>
    <row r="62" ht="13.5">
      <c r="A62" s="20" t="s">
        <v>144</v>
      </c>
    </row>
    <row r="63" ht="13.5">
      <c r="A63" s="20" t="s">
        <v>145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42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140</v>
      </c>
      <c r="B2" s="14">
        <v>4326</v>
      </c>
      <c r="C2" s="14"/>
      <c r="D2" s="14"/>
      <c r="E2" s="14"/>
      <c r="F2" s="14"/>
      <c r="G2" s="14"/>
    </row>
    <row r="3" spans="1:7" ht="14.25" thickBot="1">
      <c r="A3" s="11" t="s">
        <v>141</v>
      </c>
      <c r="B3" s="1" t="s">
        <v>142</v>
      </c>
      <c r="C3" s="1"/>
      <c r="D3" s="1"/>
      <c r="E3" s="1"/>
      <c r="F3" s="1"/>
      <c r="G3" s="1"/>
    </row>
    <row r="4" spans="1:7" ht="14.25" thickTop="1">
      <c r="A4" s="10" t="s">
        <v>50</v>
      </c>
      <c r="B4" s="15" t="str">
        <f>HYPERLINK("http://www.kabupro.jp/mark/20130621/S000DMYU.htm","有価証券報告書")</f>
        <v>有価証券報告書</v>
      </c>
      <c r="C4" s="15" t="str">
        <f>HYPERLINK("http://www.kabupro.jp/mark/20130621/S000DMYU.htm","有価証券報告書")</f>
        <v>有価証券報告書</v>
      </c>
      <c r="D4" s="15" t="str">
        <f>HYPERLINK("http://www.kabupro.jp/mark/20120622/S000B2VP.htm","有価証券報告書")</f>
        <v>有価証券報告書</v>
      </c>
      <c r="E4" s="15" t="str">
        <f>HYPERLINK("http://www.kabupro.jp/mark/20110622/S0008JZ6.htm","有価証券報告書")</f>
        <v>有価証券報告書</v>
      </c>
      <c r="F4" s="15" t="str">
        <f>HYPERLINK("http://www.kabupro.jp/mark/20100624/S00060CF.htm","有価証券報告書")</f>
        <v>有価証券報告書</v>
      </c>
      <c r="G4" s="15" t="str">
        <f>HYPERLINK("http://www.kabupro.jp/mark/20090624/S0003E9A.htm","有価証券報告書")</f>
        <v>有価証券報告書</v>
      </c>
    </row>
    <row r="5" spans="1:7" ht="14.25" thickBot="1">
      <c r="A5" s="11" t="s">
        <v>51</v>
      </c>
      <c r="B5" s="1" t="s">
        <v>57</v>
      </c>
      <c r="C5" s="1" t="s">
        <v>57</v>
      </c>
      <c r="D5" s="1" t="s">
        <v>61</v>
      </c>
      <c r="E5" s="1" t="s">
        <v>63</v>
      </c>
      <c r="F5" s="1" t="s">
        <v>65</v>
      </c>
      <c r="G5" s="1" t="s">
        <v>67</v>
      </c>
    </row>
    <row r="6" spans="1:7" ht="15" thickBot="1" thickTop="1">
      <c r="A6" s="10" t="s">
        <v>52</v>
      </c>
      <c r="B6" s="18" t="s">
        <v>180</v>
      </c>
      <c r="C6" s="19"/>
      <c r="D6" s="19"/>
      <c r="E6" s="19"/>
      <c r="F6" s="19"/>
      <c r="G6" s="19"/>
    </row>
    <row r="7" spans="1:7" ht="14.25" thickTop="1">
      <c r="A7" s="12" t="s">
        <v>53</v>
      </c>
      <c r="B7" s="16" t="s">
        <v>58</v>
      </c>
      <c r="C7" s="16" t="s">
        <v>58</v>
      </c>
      <c r="D7" s="16" t="s">
        <v>58</v>
      </c>
      <c r="E7" s="16" t="s">
        <v>58</v>
      </c>
      <c r="F7" s="16" t="s">
        <v>58</v>
      </c>
      <c r="G7" s="16" t="s">
        <v>58</v>
      </c>
    </row>
    <row r="8" spans="1:7" ht="13.5">
      <c r="A8" s="13" t="s">
        <v>54</v>
      </c>
      <c r="B8" s="17" t="s">
        <v>146</v>
      </c>
      <c r="C8" s="17" t="s">
        <v>147</v>
      </c>
      <c r="D8" s="17" t="s">
        <v>148</v>
      </c>
      <c r="E8" s="17" t="s">
        <v>149</v>
      </c>
      <c r="F8" s="17" t="s">
        <v>150</v>
      </c>
      <c r="G8" s="17" t="s">
        <v>151</v>
      </c>
    </row>
    <row r="9" spans="1:7" ht="13.5">
      <c r="A9" s="13" t="s">
        <v>55</v>
      </c>
      <c r="B9" s="17" t="s">
        <v>59</v>
      </c>
      <c r="C9" s="17" t="s">
        <v>60</v>
      </c>
      <c r="D9" s="17" t="s">
        <v>62</v>
      </c>
      <c r="E9" s="17" t="s">
        <v>64</v>
      </c>
      <c r="F9" s="17" t="s">
        <v>66</v>
      </c>
      <c r="G9" s="17" t="s">
        <v>68</v>
      </c>
    </row>
    <row r="10" spans="1:7" ht="14.25" thickBot="1">
      <c r="A10" s="13" t="s">
        <v>56</v>
      </c>
      <c r="B10" s="17" t="s">
        <v>70</v>
      </c>
      <c r="C10" s="17" t="s">
        <v>70</v>
      </c>
      <c r="D10" s="17" t="s">
        <v>70</v>
      </c>
      <c r="E10" s="17" t="s">
        <v>70</v>
      </c>
      <c r="F10" s="17" t="s">
        <v>70</v>
      </c>
      <c r="G10" s="17" t="s">
        <v>70</v>
      </c>
    </row>
    <row r="11" spans="1:7" ht="14.25" thickTop="1">
      <c r="A11" s="26" t="s">
        <v>152</v>
      </c>
      <c r="B11" s="21">
        <v>27795171</v>
      </c>
      <c r="C11" s="21">
        <v>26918574</v>
      </c>
      <c r="D11" s="21">
        <v>26755638</v>
      </c>
      <c r="E11" s="21">
        <v>26138173</v>
      </c>
      <c r="F11" s="21">
        <v>26622005</v>
      </c>
      <c r="G11" s="21">
        <v>26143090</v>
      </c>
    </row>
    <row r="12" spans="1:7" ht="13.5">
      <c r="A12" s="7" t="s">
        <v>153</v>
      </c>
      <c r="B12" s="22">
        <v>20476412</v>
      </c>
      <c r="C12" s="22">
        <v>18997284</v>
      </c>
      <c r="D12" s="22">
        <v>19321195</v>
      </c>
      <c r="E12" s="22">
        <v>18681132</v>
      </c>
      <c r="F12" s="22">
        <v>19036709</v>
      </c>
      <c r="G12" s="22">
        <v>18689901</v>
      </c>
    </row>
    <row r="13" spans="1:7" ht="13.5">
      <c r="A13" s="7" t="s">
        <v>154</v>
      </c>
      <c r="B13" s="22">
        <v>7318759</v>
      </c>
      <c r="C13" s="22">
        <v>7921289</v>
      </c>
      <c r="D13" s="22">
        <v>7434443</v>
      </c>
      <c r="E13" s="22">
        <v>7457041</v>
      </c>
      <c r="F13" s="22">
        <v>7585296</v>
      </c>
      <c r="G13" s="22">
        <v>7453188</v>
      </c>
    </row>
    <row r="14" spans="1:7" ht="13.5">
      <c r="A14" s="7" t="s">
        <v>155</v>
      </c>
      <c r="B14" s="22">
        <v>5029570</v>
      </c>
      <c r="C14" s="22">
        <v>5693281</v>
      </c>
      <c r="D14" s="22">
        <v>4928327</v>
      </c>
      <c r="E14" s="22">
        <v>5245443</v>
      </c>
      <c r="F14" s="22">
        <v>5119076</v>
      </c>
      <c r="G14" s="22">
        <v>5230973</v>
      </c>
    </row>
    <row r="15" spans="1:7" ht="14.25" thickBot="1">
      <c r="A15" s="25" t="s">
        <v>156</v>
      </c>
      <c r="B15" s="23">
        <v>2289188</v>
      </c>
      <c r="C15" s="23">
        <v>2228008</v>
      </c>
      <c r="D15" s="23">
        <v>2506115</v>
      </c>
      <c r="E15" s="23">
        <v>2211598</v>
      </c>
      <c r="F15" s="23">
        <v>2466220</v>
      </c>
      <c r="G15" s="23">
        <v>2222214</v>
      </c>
    </row>
    <row r="16" spans="1:7" ht="14.25" thickTop="1">
      <c r="A16" s="6" t="s">
        <v>157</v>
      </c>
      <c r="B16" s="22">
        <v>464</v>
      </c>
      <c r="C16" s="22">
        <v>246</v>
      </c>
      <c r="D16" s="22">
        <v>322</v>
      </c>
      <c r="E16" s="22">
        <v>200</v>
      </c>
      <c r="F16" s="22">
        <v>286</v>
      </c>
      <c r="G16" s="22">
        <v>273</v>
      </c>
    </row>
    <row r="17" spans="1:7" ht="13.5">
      <c r="A17" s="6" t="s">
        <v>158</v>
      </c>
      <c r="B17" s="22">
        <v>165797</v>
      </c>
      <c r="C17" s="22">
        <v>194872</v>
      </c>
      <c r="D17" s="22">
        <v>120932</v>
      </c>
      <c r="E17" s="22">
        <v>95495</v>
      </c>
      <c r="F17" s="22">
        <v>76300</v>
      </c>
      <c r="G17" s="22">
        <v>123890</v>
      </c>
    </row>
    <row r="18" spans="1:7" ht="13.5">
      <c r="A18" s="6" t="s">
        <v>159</v>
      </c>
      <c r="B18" s="22">
        <v>14422</v>
      </c>
      <c r="C18" s="22">
        <v>9188</v>
      </c>
      <c r="D18" s="22">
        <v>11084</v>
      </c>
      <c r="E18" s="22">
        <v>15989</v>
      </c>
      <c r="F18" s="22">
        <v>14243</v>
      </c>
      <c r="G18" s="22">
        <v>16261</v>
      </c>
    </row>
    <row r="19" spans="1:7" ht="13.5">
      <c r="A19" s="6" t="s">
        <v>160</v>
      </c>
      <c r="B19" s="22">
        <v>3823</v>
      </c>
      <c r="C19" s="22">
        <v>4005</v>
      </c>
      <c r="D19" s="22">
        <v>4176</v>
      </c>
      <c r="E19" s="22">
        <v>4296</v>
      </c>
      <c r="F19" s="22">
        <v>4454</v>
      </c>
      <c r="G19" s="22"/>
    </row>
    <row r="20" spans="1:7" ht="13.5">
      <c r="A20" s="6" t="s">
        <v>161</v>
      </c>
      <c r="B20" s="22">
        <v>8565</v>
      </c>
      <c r="C20" s="22">
        <v>27364</v>
      </c>
      <c r="D20" s="22">
        <v>13489</v>
      </c>
      <c r="E20" s="22">
        <v>5468</v>
      </c>
      <c r="F20" s="22">
        <v>6302</v>
      </c>
      <c r="G20" s="22">
        <v>25251</v>
      </c>
    </row>
    <row r="21" spans="1:7" ht="13.5">
      <c r="A21" s="6" t="s">
        <v>162</v>
      </c>
      <c r="B21" s="22">
        <v>193073</v>
      </c>
      <c r="C21" s="22">
        <v>235677</v>
      </c>
      <c r="D21" s="22">
        <v>150005</v>
      </c>
      <c r="E21" s="22">
        <v>121449</v>
      </c>
      <c r="F21" s="22">
        <v>101587</v>
      </c>
      <c r="G21" s="22">
        <v>170174</v>
      </c>
    </row>
    <row r="22" spans="1:7" ht="13.5">
      <c r="A22" s="6" t="s">
        <v>163</v>
      </c>
      <c r="B22" s="22">
        <v>55991</v>
      </c>
      <c r="C22" s="22">
        <v>49171</v>
      </c>
      <c r="D22" s="22">
        <v>51610</v>
      </c>
      <c r="E22" s="22">
        <v>46171</v>
      </c>
      <c r="F22" s="22">
        <v>43217</v>
      </c>
      <c r="G22" s="22">
        <v>35597</v>
      </c>
    </row>
    <row r="23" spans="1:7" ht="13.5">
      <c r="A23" s="6" t="s">
        <v>164</v>
      </c>
      <c r="B23" s="22">
        <v>10307</v>
      </c>
      <c r="C23" s="22">
        <v>10532</v>
      </c>
      <c r="D23" s="22">
        <v>12211</v>
      </c>
      <c r="E23" s="22">
        <v>10350</v>
      </c>
      <c r="F23" s="22">
        <v>9077</v>
      </c>
      <c r="G23" s="22">
        <v>8360</v>
      </c>
    </row>
    <row r="24" spans="1:7" ht="13.5">
      <c r="A24" s="6" t="s">
        <v>165</v>
      </c>
      <c r="B24" s="22">
        <v>8691</v>
      </c>
      <c r="C24" s="22">
        <v>10106</v>
      </c>
      <c r="D24" s="22"/>
      <c r="E24" s="22"/>
      <c r="F24" s="22"/>
      <c r="G24" s="22"/>
    </row>
    <row r="25" spans="1:7" ht="13.5">
      <c r="A25" s="6" t="s">
        <v>166</v>
      </c>
      <c r="B25" s="22">
        <v>8721</v>
      </c>
      <c r="C25" s="22">
        <v>13499</v>
      </c>
      <c r="D25" s="22">
        <v>14327</v>
      </c>
      <c r="E25" s="22"/>
      <c r="F25" s="22"/>
      <c r="G25" s="22"/>
    </row>
    <row r="26" spans="1:7" ht="13.5">
      <c r="A26" s="6" t="s">
        <v>167</v>
      </c>
      <c r="B26" s="22">
        <v>436</v>
      </c>
      <c r="C26" s="22">
        <v>7012</v>
      </c>
      <c r="D26" s="22">
        <v>2305</v>
      </c>
      <c r="E26" s="22">
        <v>14112</v>
      </c>
      <c r="F26" s="22">
        <v>4599</v>
      </c>
      <c r="G26" s="22">
        <v>2345</v>
      </c>
    </row>
    <row r="27" spans="1:7" ht="13.5">
      <c r="A27" s="6" t="s">
        <v>168</v>
      </c>
      <c r="B27" s="22">
        <v>84149</v>
      </c>
      <c r="C27" s="22">
        <v>90323</v>
      </c>
      <c r="D27" s="22">
        <v>80686</v>
      </c>
      <c r="E27" s="22">
        <v>75588</v>
      </c>
      <c r="F27" s="22">
        <v>83680</v>
      </c>
      <c r="G27" s="22">
        <v>54844</v>
      </c>
    </row>
    <row r="28" spans="1:7" ht="14.25" thickBot="1">
      <c r="A28" s="25" t="s">
        <v>169</v>
      </c>
      <c r="B28" s="23">
        <v>2398113</v>
      </c>
      <c r="C28" s="23">
        <v>2373361</v>
      </c>
      <c r="D28" s="23">
        <v>2575433</v>
      </c>
      <c r="E28" s="23">
        <v>2257459</v>
      </c>
      <c r="F28" s="23">
        <v>2484127</v>
      </c>
      <c r="G28" s="23">
        <v>2337544</v>
      </c>
    </row>
    <row r="29" spans="1:7" ht="14.25" thickTop="1">
      <c r="A29" s="6" t="s">
        <v>170</v>
      </c>
      <c r="B29" s="22">
        <v>73719</v>
      </c>
      <c r="C29" s="22"/>
      <c r="D29" s="22"/>
      <c r="E29" s="22"/>
      <c r="F29" s="22"/>
      <c r="G29" s="22"/>
    </row>
    <row r="30" spans="1:7" ht="13.5">
      <c r="A30" s="6" t="s">
        <v>171</v>
      </c>
      <c r="B30" s="22">
        <v>73719</v>
      </c>
      <c r="C30" s="22"/>
      <c r="D30" s="22">
        <v>395421</v>
      </c>
      <c r="E30" s="22">
        <v>895</v>
      </c>
      <c r="F30" s="22">
        <v>8607</v>
      </c>
      <c r="G30" s="22">
        <v>21433</v>
      </c>
    </row>
    <row r="31" spans="1:7" ht="13.5">
      <c r="A31" s="6" t="s">
        <v>172</v>
      </c>
      <c r="B31" s="22">
        <v>96643</v>
      </c>
      <c r="C31" s="22"/>
      <c r="D31" s="22"/>
      <c r="E31" s="22"/>
      <c r="F31" s="22"/>
      <c r="G31" s="22"/>
    </row>
    <row r="32" spans="1:7" ht="13.5">
      <c r="A32" s="6" t="s">
        <v>173</v>
      </c>
      <c r="B32" s="22">
        <v>705164</v>
      </c>
      <c r="C32" s="22"/>
      <c r="D32" s="22"/>
      <c r="E32" s="22"/>
      <c r="F32" s="22"/>
      <c r="G32" s="22"/>
    </row>
    <row r="33" spans="1:7" ht="13.5">
      <c r="A33" s="6" t="s">
        <v>174</v>
      </c>
      <c r="B33" s="22">
        <v>801807</v>
      </c>
      <c r="C33" s="22"/>
      <c r="D33" s="22">
        <v>12037</v>
      </c>
      <c r="E33" s="22">
        <v>24778</v>
      </c>
      <c r="F33" s="22">
        <v>91168</v>
      </c>
      <c r="G33" s="22"/>
    </row>
    <row r="34" spans="1:7" ht="13.5">
      <c r="A34" s="7" t="s">
        <v>175</v>
      </c>
      <c r="B34" s="22">
        <v>1670024</v>
      </c>
      <c r="C34" s="22">
        <v>2373361</v>
      </c>
      <c r="D34" s="22">
        <v>2958817</v>
      </c>
      <c r="E34" s="22">
        <v>2233576</v>
      </c>
      <c r="F34" s="22">
        <v>2401566</v>
      </c>
      <c r="G34" s="22">
        <v>2358978</v>
      </c>
    </row>
    <row r="35" spans="1:7" ht="13.5">
      <c r="A35" s="7" t="s">
        <v>176</v>
      </c>
      <c r="B35" s="22">
        <v>1050906</v>
      </c>
      <c r="C35" s="22">
        <v>1095145</v>
      </c>
      <c r="D35" s="22">
        <v>1150905</v>
      </c>
      <c r="E35" s="22">
        <v>948344</v>
      </c>
      <c r="F35" s="22">
        <v>919322</v>
      </c>
      <c r="G35" s="22">
        <v>800141</v>
      </c>
    </row>
    <row r="36" spans="1:7" ht="13.5">
      <c r="A36" s="7" t="s">
        <v>177</v>
      </c>
      <c r="B36" s="22">
        <v>-171368</v>
      </c>
      <c r="C36" s="22">
        <v>-19086</v>
      </c>
      <c r="D36" s="22">
        <v>-97355</v>
      </c>
      <c r="E36" s="22">
        <v>-35622</v>
      </c>
      <c r="F36" s="22">
        <v>67472</v>
      </c>
      <c r="G36" s="22">
        <v>139020</v>
      </c>
    </row>
    <row r="37" spans="1:7" ht="13.5">
      <c r="A37" s="7" t="s">
        <v>178</v>
      </c>
      <c r="B37" s="22">
        <v>879538</v>
      </c>
      <c r="C37" s="22">
        <v>1076058</v>
      </c>
      <c r="D37" s="22">
        <v>1053550</v>
      </c>
      <c r="E37" s="22">
        <v>912722</v>
      </c>
      <c r="F37" s="22">
        <v>986795</v>
      </c>
      <c r="G37" s="22">
        <v>939162</v>
      </c>
    </row>
    <row r="38" spans="1:7" ht="14.25" thickBot="1">
      <c r="A38" s="7" t="s">
        <v>179</v>
      </c>
      <c r="B38" s="22">
        <v>790486</v>
      </c>
      <c r="C38" s="22">
        <v>1297303</v>
      </c>
      <c r="D38" s="22">
        <v>1905267</v>
      </c>
      <c r="E38" s="22">
        <v>1320853</v>
      </c>
      <c r="F38" s="22">
        <v>1414771</v>
      </c>
      <c r="G38" s="22">
        <v>1419816</v>
      </c>
    </row>
    <row r="39" spans="1:7" ht="14.25" thickTop="1">
      <c r="A39" s="8"/>
      <c r="B39" s="24"/>
      <c r="C39" s="24"/>
      <c r="D39" s="24"/>
      <c r="E39" s="24"/>
      <c r="F39" s="24"/>
      <c r="G39" s="24"/>
    </row>
    <row r="41" ht="13.5">
      <c r="A41" s="20" t="s">
        <v>144</v>
      </c>
    </row>
    <row r="42" ht="13.5">
      <c r="A42" s="20" t="s">
        <v>145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9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140</v>
      </c>
      <c r="B2" s="14">
        <v>4326</v>
      </c>
      <c r="C2" s="14"/>
      <c r="D2" s="14"/>
      <c r="E2" s="14"/>
      <c r="F2" s="14"/>
      <c r="G2" s="14"/>
    </row>
    <row r="3" spans="1:7" ht="14.25" thickBot="1">
      <c r="A3" s="11" t="s">
        <v>141</v>
      </c>
      <c r="B3" s="1" t="s">
        <v>142</v>
      </c>
      <c r="C3" s="1"/>
      <c r="D3" s="1"/>
      <c r="E3" s="1"/>
      <c r="F3" s="1"/>
      <c r="G3" s="1"/>
    </row>
    <row r="4" spans="1:7" ht="14.25" thickTop="1">
      <c r="A4" s="10" t="s">
        <v>50</v>
      </c>
      <c r="B4" s="15" t="str">
        <f>HYPERLINK("http://www.kabupro.jp/mark/20130621/S000DMYU.htm","有価証券報告書")</f>
        <v>有価証券報告書</v>
      </c>
      <c r="C4" s="15" t="str">
        <f>HYPERLINK("http://www.kabupro.jp/mark/20130621/S000DMYU.htm","有価証券報告書")</f>
        <v>有価証券報告書</v>
      </c>
      <c r="D4" s="15" t="str">
        <f>HYPERLINK("http://www.kabupro.jp/mark/20120622/S000B2VP.htm","有価証券報告書")</f>
        <v>有価証券報告書</v>
      </c>
      <c r="E4" s="15" t="str">
        <f>HYPERLINK("http://www.kabupro.jp/mark/20110622/S0008JZ6.htm","有価証券報告書")</f>
        <v>有価証券報告書</v>
      </c>
      <c r="F4" s="15" t="str">
        <f>HYPERLINK("http://www.kabupro.jp/mark/20100624/S00060CF.htm","有価証券報告書")</f>
        <v>有価証券報告書</v>
      </c>
      <c r="G4" s="15" t="str">
        <f>HYPERLINK("http://www.kabupro.jp/mark/20090624/S0003E9A.htm","有価証券報告書")</f>
        <v>有価証券報告書</v>
      </c>
    </row>
    <row r="5" spans="1:7" ht="14.25" thickBot="1">
      <c r="A5" s="11" t="s">
        <v>51</v>
      </c>
      <c r="B5" s="1" t="s">
        <v>57</v>
      </c>
      <c r="C5" s="1" t="s">
        <v>57</v>
      </c>
      <c r="D5" s="1" t="s">
        <v>61</v>
      </c>
      <c r="E5" s="1" t="s">
        <v>63</v>
      </c>
      <c r="F5" s="1" t="s">
        <v>65</v>
      </c>
      <c r="G5" s="1" t="s">
        <v>67</v>
      </c>
    </row>
    <row r="6" spans="1:7" ht="15" thickBot="1" thickTop="1">
      <c r="A6" s="10" t="s">
        <v>52</v>
      </c>
      <c r="B6" s="18" t="s">
        <v>143</v>
      </c>
      <c r="C6" s="19"/>
      <c r="D6" s="19"/>
      <c r="E6" s="19"/>
      <c r="F6" s="19"/>
      <c r="G6" s="19"/>
    </row>
    <row r="7" spans="1:7" ht="14.25" thickTop="1">
      <c r="A7" s="12" t="s">
        <v>53</v>
      </c>
      <c r="B7" s="16" t="s">
        <v>58</v>
      </c>
      <c r="C7" s="16" t="s">
        <v>58</v>
      </c>
      <c r="D7" s="16" t="s">
        <v>58</v>
      </c>
      <c r="E7" s="16" t="s">
        <v>58</v>
      </c>
      <c r="F7" s="16" t="s">
        <v>58</v>
      </c>
      <c r="G7" s="16" t="s">
        <v>58</v>
      </c>
    </row>
    <row r="8" spans="1:7" ht="13.5">
      <c r="A8" s="13" t="s">
        <v>54</v>
      </c>
      <c r="B8" s="17"/>
      <c r="C8" s="17"/>
      <c r="D8" s="17"/>
      <c r="E8" s="17"/>
      <c r="F8" s="17"/>
      <c r="G8" s="17"/>
    </row>
    <row r="9" spans="1:7" ht="13.5">
      <c r="A9" s="13" t="s">
        <v>55</v>
      </c>
      <c r="B9" s="17" t="s">
        <v>59</v>
      </c>
      <c r="C9" s="17" t="s">
        <v>60</v>
      </c>
      <c r="D9" s="17" t="s">
        <v>62</v>
      </c>
      <c r="E9" s="17" t="s">
        <v>64</v>
      </c>
      <c r="F9" s="17" t="s">
        <v>66</v>
      </c>
      <c r="G9" s="17" t="s">
        <v>68</v>
      </c>
    </row>
    <row r="10" spans="1:7" ht="14.25" thickBot="1">
      <c r="A10" s="13" t="s">
        <v>56</v>
      </c>
      <c r="B10" s="17" t="s">
        <v>70</v>
      </c>
      <c r="C10" s="17" t="s">
        <v>70</v>
      </c>
      <c r="D10" s="17" t="s">
        <v>70</v>
      </c>
      <c r="E10" s="17" t="s">
        <v>70</v>
      </c>
      <c r="F10" s="17" t="s">
        <v>70</v>
      </c>
      <c r="G10" s="17" t="s">
        <v>70</v>
      </c>
    </row>
    <row r="11" spans="1:7" ht="14.25" thickTop="1">
      <c r="A11" s="9" t="s">
        <v>69</v>
      </c>
      <c r="B11" s="21">
        <v>2708924</v>
      </c>
      <c r="C11" s="21">
        <v>1993851</v>
      </c>
      <c r="D11" s="21">
        <v>2140254</v>
      </c>
      <c r="E11" s="21">
        <v>1139016</v>
      </c>
      <c r="F11" s="21">
        <v>1014195</v>
      </c>
      <c r="G11" s="21">
        <v>1308907</v>
      </c>
    </row>
    <row r="12" spans="1:7" ht="13.5">
      <c r="A12" s="2" t="s">
        <v>71</v>
      </c>
      <c r="B12" s="22">
        <v>76807</v>
      </c>
      <c r="C12" s="22">
        <v>85087</v>
      </c>
      <c r="D12" s="22">
        <v>68679</v>
      </c>
      <c r="E12" s="22">
        <v>98370</v>
      </c>
      <c r="F12" s="22">
        <v>166196</v>
      </c>
      <c r="G12" s="22">
        <v>156188</v>
      </c>
    </row>
    <row r="13" spans="1:7" ht="13.5">
      <c r="A13" s="2" t="s">
        <v>72</v>
      </c>
      <c r="B13" s="22">
        <v>5742400</v>
      </c>
      <c r="C13" s="22">
        <v>5815747</v>
      </c>
      <c r="D13" s="22">
        <v>5618612</v>
      </c>
      <c r="E13" s="22">
        <v>5004301</v>
      </c>
      <c r="F13" s="22">
        <v>4745850</v>
      </c>
      <c r="G13" s="22">
        <v>4942978</v>
      </c>
    </row>
    <row r="14" spans="1:7" ht="13.5">
      <c r="A14" s="2" t="s">
        <v>73</v>
      </c>
      <c r="B14" s="22">
        <v>999050</v>
      </c>
      <c r="C14" s="22">
        <v>1059580</v>
      </c>
      <c r="D14" s="22">
        <v>961412</v>
      </c>
      <c r="E14" s="22">
        <v>1003229</v>
      </c>
      <c r="F14" s="22">
        <v>1007611</v>
      </c>
      <c r="G14" s="22">
        <v>1350259</v>
      </c>
    </row>
    <row r="15" spans="1:7" ht="13.5">
      <c r="A15" s="2" t="s">
        <v>74</v>
      </c>
      <c r="B15" s="22">
        <v>2269</v>
      </c>
      <c r="C15" s="22">
        <v>2389</v>
      </c>
      <c r="D15" s="22">
        <v>2456</v>
      </c>
      <c r="E15" s="22">
        <v>5235</v>
      </c>
      <c r="F15" s="22">
        <v>4468</v>
      </c>
      <c r="G15" s="22">
        <v>6082</v>
      </c>
    </row>
    <row r="16" spans="1:7" ht="13.5">
      <c r="A16" s="2" t="s">
        <v>75</v>
      </c>
      <c r="B16" s="22"/>
      <c r="C16" s="22">
        <v>382</v>
      </c>
      <c r="D16" s="22">
        <v>1125</v>
      </c>
      <c r="E16" s="22">
        <v>1667</v>
      </c>
      <c r="F16" s="22">
        <v>23538</v>
      </c>
      <c r="G16" s="22">
        <v>21823</v>
      </c>
    </row>
    <row r="17" spans="1:7" ht="13.5">
      <c r="A17" s="2" t="s">
        <v>76</v>
      </c>
      <c r="B17" s="22">
        <v>225960</v>
      </c>
      <c r="C17" s="22">
        <v>215496</v>
      </c>
      <c r="D17" s="22">
        <v>204467</v>
      </c>
      <c r="E17" s="22">
        <v>213440</v>
      </c>
      <c r="F17" s="22">
        <v>211105</v>
      </c>
      <c r="G17" s="22">
        <v>194244</v>
      </c>
    </row>
    <row r="18" spans="1:7" ht="13.5">
      <c r="A18" s="2" t="s">
        <v>77</v>
      </c>
      <c r="B18" s="22">
        <v>826163</v>
      </c>
      <c r="C18" s="22">
        <v>733827</v>
      </c>
      <c r="D18" s="22">
        <v>710358</v>
      </c>
      <c r="E18" s="22">
        <v>592940</v>
      </c>
      <c r="F18" s="22">
        <v>609883</v>
      </c>
      <c r="G18" s="22">
        <v>595310</v>
      </c>
    </row>
    <row r="19" spans="1:7" ht="13.5">
      <c r="A19" s="2" t="s">
        <v>78</v>
      </c>
      <c r="B19" s="22">
        <v>1490</v>
      </c>
      <c r="C19" s="22">
        <v>780</v>
      </c>
      <c r="D19" s="22">
        <v>100</v>
      </c>
      <c r="E19" s="22">
        <v>700</v>
      </c>
      <c r="F19" s="22">
        <v>1495</v>
      </c>
      <c r="G19" s="22">
        <v>1250</v>
      </c>
    </row>
    <row r="20" spans="1:7" ht="13.5">
      <c r="A20" s="2" t="s">
        <v>79</v>
      </c>
      <c r="B20" s="22">
        <v>55267</v>
      </c>
      <c r="C20" s="22">
        <v>33020</v>
      </c>
      <c r="D20" s="22">
        <v>43207</v>
      </c>
      <c r="E20" s="22">
        <v>37024</v>
      </c>
      <c r="F20" s="22">
        <v>31373</v>
      </c>
      <c r="G20" s="22">
        <v>17895</v>
      </c>
    </row>
    <row r="21" spans="1:7" ht="13.5">
      <c r="A21" s="2" t="s">
        <v>80</v>
      </c>
      <c r="B21" s="22">
        <v>13198</v>
      </c>
      <c r="C21" s="22">
        <v>12990</v>
      </c>
      <c r="D21" s="22">
        <v>5307</v>
      </c>
      <c r="E21" s="22">
        <v>19937</v>
      </c>
      <c r="F21" s="22">
        <v>10338</v>
      </c>
      <c r="G21" s="22">
        <v>6987</v>
      </c>
    </row>
    <row r="22" spans="1:7" ht="13.5">
      <c r="A22" s="2" t="s">
        <v>81</v>
      </c>
      <c r="B22" s="22">
        <v>10651533</v>
      </c>
      <c r="C22" s="22">
        <v>9953152</v>
      </c>
      <c r="D22" s="22">
        <v>9755980</v>
      </c>
      <c r="E22" s="22">
        <v>8113056</v>
      </c>
      <c r="F22" s="22">
        <v>7823355</v>
      </c>
      <c r="G22" s="22">
        <v>8599113</v>
      </c>
    </row>
    <row r="23" spans="1:7" ht="13.5">
      <c r="A23" s="3" t="s">
        <v>82</v>
      </c>
      <c r="B23" s="22">
        <v>5982481</v>
      </c>
      <c r="C23" s="22">
        <v>5877241</v>
      </c>
      <c r="D23" s="22">
        <v>5462342</v>
      </c>
      <c r="E23" s="22">
        <v>5398455</v>
      </c>
      <c r="F23" s="22">
        <v>5186905</v>
      </c>
      <c r="G23" s="22">
        <v>4762825</v>
      </c>
    </row>
    <row r="24" spans="1:7" ht="13.5">
      <c r="A24" s="4" t="s">
        <v>83</v>
      </c>
      <c r="B24" s="22">
        <v>-4077887</v>
      </c>
      <c r="C24" s="22">
        <v>-3832622</v>
      </c>
      <c r="D24" s="22">
        <v>-3589057</v>
      </c>
      <c r="E24" s="22">
        <v>-3345524</v>
      </c>
      <c r="F24" s="22">
        <v>-3109553</v>
      </c>
      <c r="G24" s="22">
        <v>-2882854</v>
      </c>
    </row>
    <row r="25" spans="1:7" ht="13.5">
      <c r="A25" s="4" t="s">
        <v>84</v>
      </c>
      <c r="B25" s="22">
        <v>1904594</v>
      </c>
      <c r="C25" s="22">
        <v>2044618</v>
      </c>
      <c r="D25" s="22">
        <v>1873284</v>
      </c>
      <c r="E25" s="22">
        <v>2052930</v>
      </c>
      <c r="F25" s="22">
        <v>2077352</v>
      </c>
      <c r="G25" s="22">
        <v>1879971</v>
      </c>
    </row>
    <row r="26" spans="1:7" ht="13.5">
      <c r="A26" s="3" t="s">
        <v>85</v>
      </c>
      <c r="B26" s="22">
        <v>33445</v>
      </c>
      <c r="C26" s="22">
        <v>33445</v>
      </c>
      <c r="D26" s="22">
        <v>33445</v>
      </c>
      <c r="E26" s="22">
        <v>33445</v>
      </c>
      <c r="F26" s="22">
        <v>33445</v>
      </c>
      <c r="G26" s="22">
        <v>33445</v>
      </c>
    </row>
    <row r="27" spans="1:7" ht="13.5">
      <c r="A27" s="4" t="s">
        <v>83</v>
      </c>
      <c r="B27" s="22">
        <v>-27397</v>
      </c>
      <c r="C27" s="22">
        <v>-26810</v>
      </c>
      <c r="D27" s="22">
        <v>-26125</v>
      </c>
      <c r="E27" s="22">
        <v>-25361</v>
      </c>
      <c r="F27" s="22">
        <v>-24492</v>
      </c>
      <c r="G27" s="22">
        <v>-23508</v>
      </c>
    </row>
    <row r="28" spans="1:7" ht="13.5">
      <c r="A28" s="4" t="s">
        <v>86</v>
      </c>
      <c r="B28" s="22">
        <v>6048</v>
      </c>
      <c r="C28" s="22">
        <v>6635</v>
      </c>
      <c r="D28" s="22">
        <v>7320</v>
      </c>
      <c r="E28" s="22">
        <v>8084</v>
      </c>
      <c r="F28" s="22">
        <v>8952</v>
      </c>
      <c r="G28" s="22">
        <v>9937</v>
      </c>
    </row>
    <row r="29" spans="1:7" ht="13.5">
      <c r="A29" s="3" t="s">
        <v>87</v>
      </c>
      <c r="B29" s="22">
        <v>1167754</v>
      </c>
      <c r="C29" s="22">
        <v>1084933</v>
      </c>
      <c r="D29" s="22">
        <v>1078048</v>
      </c>
      <c r="E29" s="22">
        <v>1047432</v>
      </c>
      <c r="F29" s="22">
        <v>1040072</v>
      </c>
      <c r="G29" s="22">
        <v>786894</v>
      </c>
    </row>
    <row r="30" spans="1:7" ht="13.5">
      <c r="A30" s="4" t="s">
        <v>83</v>
      </c>
      <c r="B30" s="22">
        <v>-895994</v>
      </c>
      <c r="C30" s="22">
        <v>-848787</v>
      </c>
      <c r="D30" s="22">
        <v>-780616</v>
      </c>
      <c r="E30" s="22">
        <v>-681810</v>
      </c>
      <c r="F30" s="22"/>
      <c r="G30" s="22">
        <v>-425499</v>
      </c>
    </row>
    <row r="31" spans="1:7" ht="13.5">
      <c r="A31" s="4" t="s">
        <v>88</v>
      </c>
      <c r="B31" s="22">
        <v>271760</v>
      </c>
      <c r="C31" s="22">
        <v>236145</v>
      </c>
      <c r="D31" s="22">
        <v>297432</v>
      </c>
      <c r="E31" s="22">
        <v>365621</v>
      </c>
      <c r="F31" s="22">
        <v>486145</v>
      </c>
      <c r="G31" s="22">
        <v>361395</v>
      </c>
    </row>
    <row r="32" spans="1:7" ht="13.5">
      <c r="A32" s="3" t="s">
        <v>89</v>
      </c>
      <c r="B32" s="22">
        <v>1998156</v>
      </c>
      <c r="C32" s="22">
        <v>1998156</v>
      </c>
      <c r="D32" s="22">
        <v>1998156</v>
      </c>
      <c r="E32" s="22">
        <v>1998156</v>
      </c>
      <c r="F32" s="22">
        <v>1998156</v>
      </c>
      <c r="G32" s="22">
        <v>1998156</v>
      </c>
    </row>
    <row r="33" spans="1:7" ht="13.5">
      <c r="A33" s="3" t="s">
        <v>90</v>
      </c>
      <c r="B33" s="22">
        <v>1494565</v>
      </c>
      <c r="C33" s="22">
        <v>1407510</v>
      </c>
      <c r="D33" s="22">
        <v>1069642</v>
      </c>
      <c r="E33" s="22">
        <v>811946</v>
      </c>
      <c r="F33" s="22">
        <v>254823</v>
      </c>
      <c r="G33" s="22"/>
    </row>
    <row r="34" spans="1:7" ht="13.5">
      <c r="A34" s="4" t="s">
        <v>83</v>
      </c>
      <c r="B34" s="22">
        <v>-798636</v>
      </c>
      <c r="C34" s="22">
        <v>-630804</v>
      </c>
      <c r="D34" s="22">
        <v>-347936</v>
      </c>
      <c r="E34" s="22">
        <v>-133061</v>
      </c>
      <c r="F34" s="22">
        <v>-21787</v>
      </c>
      <c r="G34" s="22"/>
    </row>
    <row r="35" spans="1:7" ht="13.5">
      <c r="A35" s="4" t="s">
        <v>90</v>
      </c>
      <c r="B35" s="22">
        <v>695928</v>
      </c>
      <c r="C35" s="22">
        <v>776705</v>
      </c>
      <c r="D35" s="22">
        <v>721706</v>
      </c>
      <c r="E35" s="22">
        <v>678885</v>
      </c>
      <c r="F35" s="22">
        <v>233036</v>
      </c>
      <c r="G35" s="22"/>
    </row>
    <row r="36" spans="1:7" ht="13.5">
      <c r="A36" s="3" t="s">
        <v>91</v>
      </c>
      <c r="B36" s="22">
        <v>4876487</v>
      </c>
      <c r="C36" s="22">
        <v>5062262</v>
      </c>
      <c r="D36" s="22">
        <v>4898205</v>
      </c>
      <c r="E36" s="22">
        <v>5103678</v>
      </c>
      <c r="F36" s="22">
        <v>4803643</v>
      </c>
      <c r="G36" s="22">
        <v>4249460</v>
      </c>
    </row>
    <row r="37" spans="1:7" ht="13.5">
      <c r="A37" s="3" t="s">
        <v>92</v>
      </c>
      <c r="B37" s="22">
        <v>39832</v>
      </c>
      <c r="C37" s="22">
        <v>39832</v>
      </c>
      <c r="D37" s="22">
        <v>39832</v>
      </c>
      <c r="E37" s="22">
        <v>39832</v>
      </c>
      <c r="F37" s="22">
        <v>39832</v>
      </c>
      <c r="G37" s="22">
        <v>39832</v>
      </c>
    </row>
    <row r="38" spans="1:7" ht="13.5">
      <c r="A38" s="3" t="s">
        <v>93</v>
      </c>
      <c r="B38" s="22">
        <v>1084105</v>
      </c>
      <c r="C38" s="22">
        <v>976576</v>
      </c>
      <c r="D38" s="22">
        <v>665184</v>
      </c>
      <c r="E38" s="22">
        <v>624233</v>
      </c>
      <c r="F38" s="22">
        <v>543201</v>
      </c>
      <c r="G38" s="22">
        <v>721495</v>
      </c>
    </row>
    <row r="39" spans="1:7" ht="13.5">
      <c r="A39" s="3" t="s">
        <v>94</v>
      </c>
      <c r="B39" s="22">
        <v>70240</v>
      </c>
      <c r="C39" s="22">
        <v>4434</v>
      </c>
      <c r="D39" s="22">
        <v>242308</v>
      </c>
      <c r="E39" s="22">
        <v>136210</v>
      </c>
      <c r="F39" s="22">
        <v>149248</v>
      </c>
      <c r="G39" s="22">
        <v>19878</v>
      </c>
    </row>
    <row r="40" spans="1:7" ht="13.5">
      <c r="A40" s="3" t="s">
        <v>90</v>
      </c>
      <c r="B40" s="22">
        <v>22207</v>
      </c>
      <c r="C40" s="22">
        <v>26443</v>
      </c>
      <c r="D40" s="22">
        <v>6979</v>
      </c>
      <c r="E40" s="22">
        <v>4408</v>
      </c>
      <c r="F40" s="22">
        <v>5730</v>
      </c>
      <c r="G40" s="22"/>
    </row>
    <row r="41" spans="1:7" ht="13.5">
      <c r="A41" s="3" t="s">
        <v>80</v>
      </c>
      <c r="B41" s="22">
        <v>26260</v>
      </c>
      <c r="C41" s="22">
        <v>26333</v>
      </c>
      <c r="D41" s="22">
        <v>26440</v>
      </c>
      <c r="E41" s="22">
        <v>26573</v>
      </c>
      <c r="F41" s="22">
        <v>26750</v>
      </c>
      <c r="G41" s="22">
        <v>58800</v>
      </c>
    </row>
    <row r="42" spans="1:7" ht="13.5">
      <c r="A42" s="3" t="s">
        <v>95</v>
      </c>
      <c r="B42" s="22">
        <v>1242647</v>
      </c>
      <c r="C42" s="22">
        <v>1073621</v>
      </c>
      <c r="D42" s="22">
        <v>980745</v>
      </c>
      <c r="E42" s="22">
        <v>831259</v>
      </c>
      <c r="F42" s="22">
        <v>764765</v>
      </c>
      <c r="G42" s="22">
        <v>840007</v>
      </c>
    </row>
    <row r="43" spans="1:7" ht="13.5">
      <c r="A43" s="3" t="s">
        <v>96</v>
      </c>
      <c r="B43" s="22">
        <v>228497</v>
      </c>
      <c r="C43" s="22">
        <v>211668</v>
      </c>
      <c r="D43" s="22">
        <v>206351</v>
      </c>
      <c r="E43" s="22">
        <v>197015</v>
      </c>
      <c r="F43" s="22">
        <v>146404</v>
      </c>
      <c r="G43" s="22">
        <v>156873</v>
      </c>
    </row>
    <row r="44" spans="1:7" ht="13.5">
      <c r="A44" s="3" t="s">
        <v>97</v>
      </c>
      <c r="B44" s="22">
        <v>4482750</v>
      </c>
      <c r="C44" s="22">
        <v>3862260</v>
      </c>
      <c r="D44" s="22">
        <v>2348385</v>
      </c>
      <c r="E44" s="22">
        <v>2578144</v>
      </c>
      <c r="F44" s="22">
        <v>2602923</v>
      </c>
      <c r="G44" s="22">
        <v>2540097</v>
      </c>
    </row>
    <row r="45" spans="1:7" ht="13.5">
      <c r="A45" s="3" t="s">
        <v>98</v>
      </c>
      <c r="B45" s="22">
        <v>2137070</v>
      </c>
      <c r="C45" s="22">
        <v>2137070</v>
      </c>
      <c r="D45" s="22">
        <v>1134310</v>
      </c>
      <c r="E45" s="22">
        <v>1134310</v>
      </c>
      <c r="F45" s="22">
        <v>107629</v>
      </c>
      <c r="G45" s="22">
        <v>107629</v>
      </c>
    </row>
    <row r="46" spans="1:7" ht="13.5">
      <c r="A46" s="3" t="s">
        <v>99</v>
      </c>
      <c r="B46" s="22">
        <v>12618</v>
      </c>
      <c r="C46" s="22">
        <v>24358</v>
      </c>
      <c r="D46" s="22">
        <v>42513</v>
      </c>
      <c r="E46" s="22">
        <v>45221</v>
      </c>
      <c r="F46" s="22">
        <v>42488</v>
      </c>
      <c r="G46" s="22">
        <v>23659</v>
      </c>
    </row>
    <row r="47" spans="1:7" ht="13.5">
      <c r="A47" s="3" t="s">
        <v>77</v>
      </c>
      <c r="B47" s="22">
        <v>902400</v>
      </c>
      <c r="C47" s="22">
        <v>828555</v>
      </c>
      <c r="D47" s="22">
        <v>833369</v>
      </c>
      <c r="E47" s="22">
        <v>753351</v>
      </c>
      <c r="F47" s="22">
        <v>703044</v>
      </c>
      <c r="G47" s="22">
        <v>783038</v>
      </c>
    </row>
    <row r="48" spans="1:7" ht="13.5">
      <c r="A48" s="3" t="s">
        <v>100</v>
      </c>
      <c r="B48" s="22">
        <v>825410</v>
      </c>
      <c r="C48" s="22">
        <v>820727</v>
      </c>
      <c r="D48" s="22">
        <v>793695</v>
      </c>
      <c r="E48" s="22">
        <v>796498</v>
      </c>
      <c r="F48" s="22">
        <v>798438</v>
      </c>
      <c r="G48" s="22">
        <v>798907</v>
      </c>
    </row>
    <row r="49" spans="1:7" ht="13.5">
      <c r="A49" s="3" t="s">
        <v>101</v>
      </c>
      <c r="B49" s="22">
        <v>11117</v>
      </c>
      <c r="C49" s="22">
        <v>48313</v>
      </c>
      <c r="D49" s="22">
        <v>97842</v>
      </c>
      <c r="E49" s="22">
        <v>142998</v>
      </c>
      <c r="F49" s="22">
        <v>299256</v>
      </c>
      <c r="G49" s="22"/>
    </row>
    <row r="50" spans="1:7" ht="13.5">
      <c r="A50" s="3" t="s">
        <v>80</v>
      </c>
      <c r="B50" s="22">
        <v>14838</v>
      </c>
      <c r="C50" s="22">
        <v>20581</v>
      </c>
      <c r="D50" s="22">
        <v>19072</v>
      </c>
      <c r="E50" s="22">
        <v>17473</v>
      </c>
      <c r="F50" s="22">
        <v>13984</v>
      </c>
      <c r="G50" s="22">
        <v>77835</v>
      </c>
    </row>
    <row r="51" spans="1:7" ht="13.5">
      <c r="A51" s="3" t="s">
        <v>102</v>
      </c>
      <c r="B51" s="22">
        <v>-705164</v>
      </c>
      <c r="C51" s="22"/>
      <c r="D51" s="22"/>
      <c r="E51" s="22"/>
      <c r="F51" s="22"/>
      <c r="G51" s="22"/>
    </row>
    <row r="52" spans="1:7" ht="13.5">
      <c r="A52" s="3" t="s">
        <v>103</v>
      </c>
      <c r="B52" s="22">
        <v>7909540</v>
      </c>
      <c r="C52" s="22">
        <v>7953535</v>
      </c>
      <c r="D52" s="22">
        <v>5475541</v>
      </c>
      <c r="E52" s="22">
        <v>5665014</v>
      </c>
      <c r="F52" s="22">
        <v>4714169</v>
      </c>
      <c r="G52" s="22">
        <v>4479536</v>
      </c>
    </row>
    <row r="53" spans="1:7" ht="13.5">
      <c r="A53" s="2" t="s">
        <v>104</v>
      </c>
      <c r="B53" s="22">
        <v>14028674</v>
      </c>
      <c r="C53" s="22">
        <v>14089420</v>
      </c>
      <c r="D53" s="22">
        <v>11354492</v>
      </c>
      <c r="E53" s="22">
        <v>11599952</v>
      </c>
      <c r="F53" s="22">
        <v>10282578</v>
      </c>
      <c r="G53" s="22">
        <v>9569004</v>
      </c>
    </row>
    <row r="54" spans="1:7" ht="14.25" thickBot="1">
      <c r="A54" s="5" t="s">
        <v>105</v>
      </c>
      <c r="B54" s="23">
        <v>24680208</v>
      </c>
      <c r="C54" s="23">
        <v>24042572</v>
      </c>
      <c r="D54" s="23">
        <v>21110473</v>
      </c>
      <c r="E54" s="23">
        <v>19713009</v>
      </c>
      <c r="F54" s="23">
        <v>18105933</v>
      </c>
      <c r="G54" s="23">
        <v>18168118</v>
      </c>
    </row>
    <row r="55" spans="1:7" ht="14.25" thickTop="1">
      <c r="A55" s="2" t="s">
        <v>106</v>
      </c>
      <c r="B55" s="22">
        <v>1946381</v>
      </c>
      <c r="C55" s="22">
        <v>1853060</v>
      </c>
      <c r="D55" s="22">
        <v>1874363</v>
      </c>
      <c r="E55" s="22">
        <v>2018611</v>
      </c>
      <c r="F55" s="22">
        <v>2000664</v>
      </c>
      <c r="G55" s="22">
        <v>1887693</v>
      </c>
    </row>
    <row r="56" spans="1:7" ht="13.5">
      <c r="A56" s="2" t="s">
        <v>107</v>
      </c>
      <c r="B56" s="22"/>
      <c r="C56" s="22">
        <v>1000000</v>
      </c>
      <c r="D56" s="22"/>
      <c r="E56" s="22"/>
      <c r="F56" s="22">
        <v>1500000</v>
      </c>
      <c r="G56" s="22">
        <v>2400000</v>
      </c>
    </row>
    <row r="57" spans="1:7" ht="13.5">
      <c r="A57" s="2" t="s">
        <v>108</v>
      </c>
      <c r="B57" s="22">
        <v>950000</v>
      </c>
      <c r="C57" s="22">
        <v>760000</v>
      </c>
      <c r="D57" s="22">
        <v>560000</v>
      </c>
      <c r="E57" s="22">
        <v>560000</v>
      </c>
      <c r="F57" s="22"/>
      <c r="G57" s="22"/>
    </row>
    <row r="58" spans="1:7" ht="13.5">
      <c r="A58" s="2" t="s">
        <v>109</v>
      </c>
      <c r="B58" s="22">
        <v>100000</v>
      </c>
      <c r="C58" s="22">
        <v>2100000</v>
      </c>
      <c r="D58" s="22">
        <v>140000</v>
      </c>
      <c r="E58" s="22">
        <v>424000</v>
      </c>
      <c r="F58" s="22">
        <v>424000</v>
      </c>
      <c r="G58" s="22">
        <v>315500</v>
      </c>
    </row>
    <row r="59" spans="1:7" ht="13.5">
      <c r="A59" s="2" t="s">
        <v>110</v>
      </c>
      <c r="B59" s="22">
        <v>340516</v>
      </c>
      <c r="C59" s="22">
        <v>345372</v>
      </c>
      <c r="D59" s="22">
        <v>256443</v>
      </c>
      <c r="E59" s="22">
        <v>185769</v>
      </c>
      <c r="F59" s="22">
        <v>52093</v>
      </c>
      <c r="G59" s="22"/>
    </row>
    <row r="60" spans="1:7" ht="13.5">
      <c r="A60" s="2" t="s">
        <v>111</v>
      </c>
      <c r="B60" s="22">
        <v>297409</v>
      </c>
      <c r="C60" s="22">
        <v>444220</v>
      </c>
      <c r="D60" s="22">
        <v>198875</v>
      </c>
      <c r="E60" s="22">
        <v>91214</v>
      </c>
      <c r="F60" s="22">
        <v>73856</v>
      </c>
      <c r="G60" s="22">
        <v>293746</v>
      </c>
    </row>
    <row r="61" spans="1:7" ht="13.5">
      <c r="A61" s="2" t="s">
        <v>112</v>
      </c>
      <c r="B61" s="22">
        <v>276957</v>
      </c>
      <c r="C61" s="22">
        <v>259974</v>
      </c>
      <c r="D61" s="22">
        <v>191578</v>
      </c>
      <c r="E61" s="22">
        <v>206929</v>
      </c>
      <c r="F61" s="22">
        <v>194258</v>
      </c>
      <c r="G61" s="22">
        <v>210370</v>
      </c>
    </row>
    <row r="62" spans="1:7" ht="13.5">
      <c r="A62" s="2" t="s">
        <v>113</v>
      </c>
      <c r="B62" s="22">
        <v>747172</v>
      </c>
      <c r="C62" s="22">
        <v>751860</v>
      </c>
      <c r="D62" s="22">
        <v>657989</v>
      </c>
      <c r="E62" s="22">
        <v>608108</v>
      </c>
      <c r="F62" s="22">
        <v>540780</v>
      </c>
      <c r="G62" s="22">
        <v>493849</v>
      </c>
    </row>
    <row r="63" spans="1:7" ht="13.5">
      <c r="A63" s="2" t="s">
        <v>114</v>
      </c>
      <c r="B63" s="22">
        <v>160214</v>
      </c>
      <c r="C63" s="22">
        <v>165673</v>
      </c>
      <c r="D63" s="22">
        <v>155958</v>
      </c>
      <c r="E63" s="22">
        <v>78095</v>
      </c>
      <c r="F63" s="22">
        <v>103879</v>
      </c>
      <c r="G63" s="22">
        <v>110928</v>
      </c>
    </row>
    <row r="64" spans="1:7" ht="13.5">
      <c r="A64" s="2" t="s">
        <v>115</v>
      </c>
      <c r="B64" s="22">
        <v>35663</v>
      </c>
      <c r="C64" s="22">
        <v>36008</v>
      </c>
      <c r="D64" s="22">
        <v>16003</v>
      </c>
      <c r="E64" s="22">
        <v>23987</v>
      </c>
      <c r="F64" s="22">
        <v>37760</v>
      </c>
      <c r="G64" s="22">
        <v>39739</v>
      </c>
    </row>
    <row r="65" spans="1:7" ht="13.5">
      <c r="A65" s="2" t="s">
        <v>116</v>
      </c>
      <c r="B65" s="22">
        <v>150834</v>
      </c>
      <c r="C65" s="22">
        <v>117093</v>
      </c>
      <c r="D65" s="22">
        <v>85172</v>
      </c>
      <c r="E65" s="22">
        <v>86127</v>
      </c>
      <c r="F65" s="22">
        <v>95302</v>
      </c>
      <c r="G65" s="22">
        <v>96448</v>
      </c>
    </row>
    <row r="66" spans="1:7" ht="13.5">
      <c r="A66" s="2" t="s">
        <v>117</v>
      </c>
      <c r="B66" s="22">
        <v>1122877</v>
      </c>
      <c r="C66" s="22">
        <v>1104702</v>
      </c>
      <c r="D66" s="22">
        <v>1098326</v>
      </c>
      <c r="E66" s="22">
        <v>1113566</v>
      </c>
      <c r="F66" s="22">
        <v>1141840</v>
      </c>
      <c r="G66" s="22">
        <v>1167145</v>
      </c>
    </row>
    <row r="67" spans="1:7" ht="13.5">
      <c r="A67" s="2" t="s">
        <v>118</v>
      </c>
      <c r="B67" s="22">
        <v>595394</v>
      </c>
      <c r="C67" s="22">
        <v>456226</v>
      </c>
      <c r="D67" s="22">
        <v>278152</v>
      </c>
      <c r="E67" s="22"/>
      <c r="F67" s="22"/>
      <c r="G67" s="22"/>
    </row>
    <row r="68" spans="1:7" ht="13.5">
      <c r="A68" s="2" t="s">
        <v>119</v>
      </c>
      <c r="B68" s="22">
        <v>6723420</v>
      </c>
      <c r="C68" s="22">
        <v>9394192</v>
      </c>
      <c r="D68" s="22">
        <v>5532864</v>
      </c>
      <c r="E68" s="22">
        <v>5416409</v>
      </c>
      <c r="F68" s="22">
        <v>6184730</v>
      </c>
      <c r="G68" s="22">
        <v>8045421</v>
      </c>
    </row>
    <row r="69" spans="1:7" ht="13.5">
      <c r="A69" s="2" t="s">
        <v>120</v>
      </c>
      <c r="B69" s="22">
        <v>3100000</v>
      </c>
      <c r="C69" s="22">
        <v>200000</v>
      </c>
      <c r="D69" s="22">
        <v>2000000</v>
      </c>
      <c r="E69" s="22">
        <v>2140000</v>
      </c>
      <c r="F69" s="22">
        <v>564000</v>
      </c>
      <c r="G69" s="22"/>
    </row>
    <row r="70" spans="1:7" ht="13.5">
      <c r="A70" s="2" t="s">
        <v>110</v>
      </c>
      <c r="B70" s="22">
        <v>447017</v>
      </c>
      <c r="C70" s="22">
        <v>530236</v>
      </c>
      <c r="D70" s="22">
        <v>533904</v>
      </c>
      <c r="E70" s="22">
        <v>548404</v>
      </c>
      <c r="F70" s="22">
        <v>192625</v>
      </c>
      <c r="G70" s="22"/>
    </row>
    <row r="71" spans="1:7" ht="13.5">
      <c r="A71" s="2" t="s">
        <v>121</v>
      </c>
      <c r="B71" s="22">
        <v>2029140</v>
      </c>
      <c r="C71" s="22">
        <v>1875716</v>
      </c>
      <c r="D71" s="22">
        <v>1753439</v>
      </c>
      <c r="E71" s="22">
        <v>1698119</v>
      </c>
      <c r="F71" s="22">
        <v>1777563</v>
      </c>
      <c r="G71" s="22">
        <v>1760125</v>
      </c>
    </row>
    <row r="72" spans="1:7" ht="13.5">
      <c r="A72" s="2" t="s">
        <v>122</v>
      </c>
      <c r="B72" s="22">
        <v>29000</v>
      </c>
      <c r="C72" s="22">
        <v>29000</v>
      </c>
      <c r="D72" s="22">
        <v>29000</v>
      </c>
      <c r="E72" s="22">
        <v>29000</v>
      </c>
      <c r="F72" s="22">
        <v>29000</v>
      </c>
      <c r="G72" s="22">
        <v>29000</v>
      </c>
    </row>
    <row r="73" spans="1:7" ht="13.5">
      <c r="A73" s="2" t="s">
        <v>123</v>
      </c>
      <c r="B73" s="22">
        <v>232716</v>
      </c>
      <c r="C73" s="22">
        <v>188439</v>
      </c>
      <c r="D73" s="22">
        <v>230478</v>
      </c>
      <c r="E73" s="22">
        <v>254858</v>
      </c>
      <c r="F73" s="22">
        <v>256500</v>
      </c>
      <c r="G73" s="22"/>
    </row>
    <row r="74" spans="1:7" ht="13.5">
      <c r="A74" s="2" t="s">
        <v>124</v>
      </c>
      <c r="B74" s="22"/>
      <c r="C74" s="22">
        <v>3333</v>
      </c>
      <c r="D74" s="22">
        <v>6666</v>
      </c>
      <c r="E74" s="22"/>
      <c r="F74" s="22"/>
      <c r="G74" s="22"/>
    </row>
    <row r="75" spans="1:7" ht="13.5">
      <c r="A75" s="2" t="s">
        <v>125</v>
      </c>
      <c r="B75" s="22">
        <v>5837874</v>
      </c>
      <c r="C75" s="22">
        <v>2826725</v>
      </c>
      <c r="D75" s="22">
        <v>4553489</v>
      </c>
      <c r="E75" s="22">
        <v>4670382</v>
      </c>
      <c r="F75" s="22">
        <v>2819688</v>
      </c>
      <c r="G75" s="22">
        <v>2025035</v>
      </c>
    </row>
    <row r="76" spans="1:7" ht="14.25" thickBot="1">
      <c r="A76" s="5" t="s">
        <v>126</v>
      </c>
      <c r="B76" s="23">
        <v>12561295</v>
      </c>
      <c r="C76" s="23">
        <v>12220917</v>
      </c>
      <c r="D76" s="23">
        <v>10086354</v>
      </c>
      <c r="E76" s="23">
        <v>10086791</v>
      </c>
      <c r="F76" s="23">
        <v>9004419</v>
      </c>
      <c r="G76" s="23">
        <v>10070456</v>
      </c>
    </row>
    <row r="77" spans="1:7" ht="14.25" thickTop="1">
      <c r="A77" s="2" t="s">
        <v>127</v>
      </c>
      <c r="B77" s="22">
        <v>1681400</v>
      </c>
      <c r="C77" s="22">
        <v>1681400</v>
      </c>
      <c r="D77" s="22">
        <v>1681400</v>
      </c>
      <c r="E77" s="22">
        <v>1681400</v>
      </c>
      <c r="F77" s="22">
        <v>1681400</v>
      </c>
      <c r="G77" s="22">
        <v>1681400</v>
      </c>
    </row>
    <row r="78" spans="1:7" ht="13.5">
      <c r="A78" s="3" t="s">
        <v>128</v>
      </c>
      <c r="B78" s="22">
        <v>1336688</v>
      </c>
      <c r="C78" s="22">
        <v>1336688</v>
      </c>
      <c r="D78" s="22">
        <v>1336688</v>
      </c>
      <c r="E78" s="22">
        <v>1336688</v>
      </c>
      <c r="F78" s="22">
        <v>1336688</v>
      </c>
      <c r="G78" s="22">
        <v>1336688</v>
      </c>
    </row>
    <row r="79" spans="1:7" ht="13.5">
      <c r="A79" s="3" t="s">
        <v>129</v>
      </c>
      <c r="B79" s="22">
        <v>1336688</v>
      </c>
      <c r="C79" s="22">
        <v>1336688</v>
      </c>
      <c r="D79" s="22">
        <v>1336688</v>
      </c>
      <c r="E79" s="22">
        <v>1336688</v>
      </c>
      <c r="F79" s="22">
        <v>1336688</v>
      </c>
      <c r="G79" s="22">
        <v>1336688</v>
      </c>
    </row>
    <row r="80" spans="1:7" ht="13.5">
      <c r="A80" s="3" t="s">
        <v>130</v>
      </c>
      <c r="B80" s="22">
        <v>40100</v>
      </c>
      <c r="C80" s="22">
        <v>40100</v>
      </c>
      <c r="D80" s="22">
        <v>40100</v>
      </c>
      <c r="E80" s="22">
        <v>40100</v>
      </c>
      <c r="F80" s="22">
        <v>40100</v>
      </c>
      <c r="G80" s="22">
        <v>40100</v>
      </c>
    </row>
    <row r="81" spans="1:7" ht="13.5">
      <c r="A81" s="4" t="s">
        <v>131</v>
      </c>
      <c r="B81" s="22">
        <v>8000000</v>
      </c>
      <c r="C81" s="22">
        <v>7000000</v>
      </c>
      <c r="D81" s="22">
        <v>6000000</v>
      </c>
      <c r="E81" s="22">
        <v>5000000</v>
      </c>
      <c r="F81" s="22">
        <v>4000000</v>
      </c>
      <c r="G81" s="22">
        <v>3000000</v>
      </c>
    </row>
    <row r="82" spans="1:7" ht="13.5">
      <c r="A82" s="4" t="s">
        <v>132</v>
      </c>
      <c r="B82" s="22">
        <v>1571435</v>
      </c>
      <c r="C82" s="22">
        <v>2283777</v>
      </c>
      <c r="D82" s="22">
        <v>2489302</v>
      </c>
      <c r="E82" s="22">
        <v>2086875</v>
      </c>
      <c r="F82" s="22">
        <v>2278365</v>
      </c>
      <c r="G82" s="22">
        <v>2273470</v>
      </c>
    </row>
    <row r="83" spans="1:7" ht="13.5">
      <c r="A83" s="3" t="s">
        <v>133</v>
      </c>
      <c r="B83" s="22">
        <v>9611535</v>
      </c>
      <c r="C83" s="22">
        <v>9323877</v>
      </c>
      <c r="D83" s="22">
        <v>8529402</v>
      </c>
      <c r="E83" s="22">
        <v>7126975</v>
      </c>
      <c r="F83" s="22">
        <v>6318465</v>
      </c>
      <c r="G83" s="22">
        <v>5313570</v>
      </c>
    </row>
    <row r="84" spans="1:7" ht="13.5">
      <c r="A84" s="2" t="s">
        <v>134</v>
      </c>
      <c r="B84" s="22">
        <v>-533056</v>
      </c>
      <c r="C84" s="22">
        <v>-532923</v>
      </c>
      <c r="D84" s="22">
        <v>-532923</v>
      </c>
      <c r="E84" s="22">
        <v>-532556</v>
      </c>
      <c r="F84" s="22">
        <v>-247406</v>
      </c>
      <c r="G84" s="22">
        <v>-247406</v>
      </c>
    </row>
    <row r="85" spans="1:7" ht="13.5">
      <c r="A85" s="2" t="s">
        <v>135</v>
      </c>
      <c r="B85" s="22">
        <v>12096567</v>
      </c>
      <c r="C85" s="22">
        <v>11809042</v>
      </c>
      <c r="D85" s="22">
        <v>11014567</v>
      </c>
      <c r="E85" s="22">
        <v>9612507</v>
      </c>
      <c r="F85" s="22">
        <v>9089147</v>
      </c>
      <c r="G85" s="22">
        <v>8084252</v>
      </c>
    </row>
    <row r="86" spans="1:7" ht="13.5">
      <c r="A86" s="2" t="s">
        <v>136</v>
      </c>
      <c r="B86" s="22">
        <v>22346</v>
      </c>
      <c r="C86" s="22">
        <v>12612</v>
      </c>
      <c r="D86" s="22">
        <v>9552</v>
      </c>
      <c r="E86" s="22">
        <v>13710</v>
      </c>
      <c r="F86" s="22">
        <v>10418</v>
      </c>
      <c r="G86" s="22">
        <v>13409</v>
      </c>
    </row>
    <row r="87" spans="1:7" ht="13.5">
      <c r="A87" s="2" t="s">
        <v>137</v>
      </c>
      <c r="B87" s="22">
        <v>22346</v>
      </c>
      <c r="C87" s="22">
        <v>12612</v>
      </c>
      <c r="D87" s="22">
        <v>9552</v>
      </c>
      <c r="E87" s="22">
        <v>13710</v>
      </c>
      <c r="F87" s="22">
        <v>12366</v>
      </c>
      <c r="G87" s="22">
        <v>13409</v>
      </c>
    </row>
    <row r="88" spans="1:7" ht="13.5">
      <c r="A88" s="6" t="s">
        <v>138</v>
      </c>
      <c r="B88" s="22">
        <v>12118913</v>
      </c>
      <c r="C88" s="22">
        <v>11821654</v>
      </c>
      <c r="D88" s="22">
        <v>11024119</v>
      </c>
      <c r="E88" s="22">
        <v>9626217</v>
      </c>
      <c r="F88" s="22">
        <v>9101514</v>
      </c>
      <c r="G88" s="22">
        <v>8097661</v>
      </c>
    </row>
    <row r="89" spans="1:7" ht="14.25" thickBot="1">
      <c r="A89" s="7" t="s">
        <v>139</v>
      </c>
      <c r="B89" s="22">
        <v>24680208</v>
      </c>
      <c r="C89" s="22">
        <v>24042572</v>
      </c>
      <c r="D89" s="22">
        <v>21110473</v>
      </c>
      <c r="E89" s="22">
        <v>19713009</v>
      </c>
      <c r="F89" s="22">
        <v>18105933</v>
      </c>
      <c r="G89" s="22">
        <v>18168118</v>
      </c>
    </row>
    <row r="90" spans="1:7" ht="14.25" thickTop="1">
      <c r="A90" s="8"/>
      <c r="B90" s="24"/>
      <c r="C90" s="24"/>
      <c r="D90" s="24"/>
      <c r="E90" s="24"/>
      <c r="F90" s="24"/>
      <c r="G90" s="24"/>
    </row>
    <row r="92" ht="13.5">
      <c r="A92" s="20" t="s">
        <v>144</v>
      </c>
    </row>
    <row r="93" ht="13.5">
      <c r="A93" s="20" t="s">
        <v>145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2014-02-14T15:48:50Z</dcterms:created>
  <dcterms:modified xsi:type="dcterms:W3CDTF">2014-02-14T15:48:57Z</dcterms:modified>
  <cp:category/>
  <cp:version/>
  <cp:contentType/>
  <cp:contentStatus/>
</cp:coreProperties>
</file>