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75" windowWidth="20340" windowHeight="11025" activeTab="0"/>
  </bookViews>
  <sheets>
    <sheet name="連結・損益計算書" sheetId="1" r:id="rId1"/>
    <sheet name="連結・キャッシュフロー計算書" sheetId="2" r:id="rId2"/>
    <sheet name="個別・損益計算書" sheetId="3" r:id="rId3"/>
    <sheet name="個別・キャッシュフロー計算書" sheetId="4" r:id="rId4"/>
    <sheet name="個別・貸借対照表" sheetId="5" r:id="rId5"/>
    <sheet name="Sheet2" sheetId="6" r:id="rId6"/>
    <sheet name="Sheet3" sheetId="7" r:id="rId7"/>
  </sheets>
  <definedNames/>
  <calcPr fullCalcOnLoad="1"/>
</workbook>
</file>

<file path=xl/sharedStrings.xml><?xml version="1.0" encoding="utf-8"?>
<sst xmlns="http://schemas.openxmlformats.org/spreadsheetml/2006/main" count="556" uniqueCount="169">
  <si>
    <t>株式交付費</t>
  </si>
  <si>
    <t>社葬関連費用</t>
  </si>
  <si>
    <t>役員退職慰労引当金繰入額</t>
  </si>
  <si>
    <t>法人税、住民税及び事業税</t>
  </si>
  <si>
    <t>法人税等調整額</t>
  </si>
  <si>
    <t>連結・損益計算書</t>
  </si>
  <si>
    <t>掲載元書類名</t>
  </si>
  <si>
    <t>元書類公開日</t>
  </si>
  <si>
    <t>財務諸表種目</t>
  </si>
  <si>
    <t>決算種目</t>
  </si>
  <si>
    <t>期首</t>
  </si>
  <si>
    <t>期末</t>
  </si>
  <si>
    <t>勘定科目　/　単位</t>
  </si>
  <si>
    <t>2014/08/14</t>
  </si>
  <si>
    <t>四半期</t>
  </si>
  <si>
    <t>2014/06/30</t>
  </si>
  <si>
    <t>2014/05/15</t>
  </si>
  <si>
    <t>2014/03/31</t>
  </si>
  <si>
    <t>2014/02/14</t>
  </si>
  <si>
    <t>2013/12/31</t>
  </si>
  <si>
    <t>通期</t>
  </si>
  <si>
    <t>2013/09/30</t>
  </si>
  <si>
    <t>2013/08/14</t>
  </si>
  <si>
    <t>2013/06/30</t>
  </si>
  <si>
    <t>2013/05/15</t>
  </si>
  <si>
    <t>2013/03/31</t>
  </si>
  <si>
    <t>2013/02/14</t>
  </si>
  <si>
    <t>2012/12/31</t>
  </si>
  <si>
    <t>2013/12/25</t>
  </si>
  <si>
    <t>2012/09/30</t>
  </si>
  <si>
    <t>2012/08/14</t>
  </si>
  <si>
    <t>2012/06/30</t>
  </si>
  <si>
    <t>2012/05/15</t>
  </si>
  <si>
    <t>2012/03/31</t>
  </si>
  <si>
    <t>2012/02/14</t>
  </si>
  <si>
    <t>2011/12/31</t>
  </si>
  <si>
    <t>2012/12/26</t>
  </si>
  <si>
    <t>2011/09/30</t>
  </si>
  <si>
    <t>2011/08/15</t>
  </si>
  <si>
    <t>2011/06/30</t>
  </si>
  <si>
    <t>2011/05/16</t>
  </si>
  <si>
    <t>2011/03/31</t>
  </si>
  <si>
    <t>2011/02/14</t>
  </si>
  <si>
    <t>2010/12/31</t>
  </si>
  <si>
    <t>2011/12/21</t>
  </si>
  <si>
    <t>2010/09/30</t>
  </si>
  <si>
    <t>2010/08/16</t>
  </si>
  <si>
    <t>2010/06/30</t>
  </si>
  <si>
    <t>2010/05/17</t>
  </si>
  <si>
    <t>2010/03/31</t>
  </si>
  <si>
    <t>2010/02/15</t>
  </si>
  <si>
    <t>2009/12/31</t>
  </si>
  <si>
    <t>2010/12/27</t>
  </si>
  <si>
    <t>2009/09/30</t>
  </si>
  <si>
    <t>2009/08/14</t>
  </si>
  <si>
    <t>2009/06/30</t>
  </si>
  <si>
    <t>2009/05/15</t>
  </si>
  <si>
    <t>2009/03/31</t>
  </si>
  <si>
    <t>2009/02/13</t>
  </si>
  <si>
    <t>2008/12/31</t>
  </si>
  <si>
    <t>2009/12/28</t>
  </si>
  <si>
    <t>2008/09/30</t>
  </si>
  <si>
    <t>現金及び預金</t>
  </si>
  <si>
    <t>千円</t>
  </si>
  <si>
    <t>受取手形及び営業未収入金</t>
  </si>
  <si>
    <t>商品及び製品</t>
  </si>
  <si>
    <t>仕掛品</t>
  </si>
  <si>
    <t>原材料及び貯蔵品</t>
  </si>
  <si>
    <t>その他</t>
  </si>
  <si>
    <t>流動資産</t>
  </si>
  <si>
    <t>建物（純額）</t>
  </si>
  <si>
    <t>工具、器具及び備品（純額）</t>
  </si>
  <si>
    <t>有形固定資産</t>
  </si>
  <si>
    <t>製品マスター</t>
  </si>
  <si>
    <t>製品マスター仮勘定</t>
  </si>
  <si>
    <t>無形固定資産</t>
  </si>
  <si>
    <t>投資有価証券</t>
  </si>
  <si>
    <t>投資その他の資産</t>
  </si>
  <si>
    <t>固定資産</t>
  </si>
  <si>
    <t>資産</t>
  </si>
  <si>
    <t>支払手形及び買掛金</t>
  </si>
  <si>
    <t>未払金</t>
  </si>
  <si>
    <t>未払費用</t>
  </si>
  <si>
    <t>未払法人税等</t>
  </si>
  <si>
    <t>流動負債</t>
  </si>
  <si>
    <t>退職給付引当金</t>
  </si>
  <si>
    <t>役員退職慰労引当金</t>
  </si>
  <si>
    <t>固定負債</t>
  </si>
  <si>
    <t>負債</t>
  </si>
  <si>
    <t>資本金</t>
  </si>
  <si>
    <t>資本剰余金</t>
  </si>
  <si>
    <t>利益剰余金</t>
  </si>
  <si>
    <t>自己株式</t>
  </si>
  <si>
    <t>株主資本</t>
  </si>
  <si>
    <t>その他有価証券評価差額金</t>
  </si>
  <si>
    <t>評価・換算差額等</t>
  </si>
  <si>
    <t>新株予約権</t>
  </si>
  <si>
    <t>純資産</t>
  </si>
  <si>
    <t>負債純資産</t>
  </si>
  <si>
    <t>証券コード</t>
  </si>
  <si>
    <t>企業名</t>
  </si>
  <si>
    <t>日本エス・エイチ・エル株式会社</t>
  </si>
  <si>
    <t>個別・貸借対照表</t>
  </si>
  <si>
    <t>※　表は、XBRLで遡れる全ての決算期を表示しています。（過去にEDINETで公開された全てのXBRLファイルから最新データを選択し作成しています）</t>
  </si>
  <si>
    <t>※　直近決算期の勘定科目を元に一覧しています。（過去の勘定科目表記が異なる場合、一部データが表示されない場合があります）</t>
  </si>
  <si>
    <t>累積四半期</t>
  </si>
  <si>
    <t>2013/10/01</t>
  </si>
  <si>
    <t>2012/10/01</t>
  </si>
  <si>
    <t>2011/10/01</t>
  </si>
  <si>
    <t>2010/10/01</t>
  </si>
  <si>
    <t>2009/10/01</t>
  </si>
  <si>
    <t>2008/10/01</t>
  </si>
  <si>
    <t>税引前四半期純利益</t>
  </si>
  <si>
    <t>減価償却費</t>
  </si>
  <si>
    <t>貸倒引当金の増減額（△は減少）</t>
  </si>
  <si>
    <t>減損損失</t>
  </si>
  <si>
    <t>受取利息</t>
  </si>
  <si>
    <t>株式報酬費用</t>
  </si>
  <si>
    <t>退職給付引当金の増減額（△は減少）</t>
  </si>
  <si>
    <t>役員退職慰労引当金の増減額（△は減少）</t>
  </si>
  <si>
    <t>売上債権の増減額（△は増加）</t>
  </si>
  <si>
    <t>たな卸資産の増減額（△は増加）</t>
  </si>
  <si>
    <t>その他の流動資産の増減額（△は増加）</t>
  </si>
  <si>
    <t>仕入債務の増減額（△は減少）</t>
  </si>
  <si>
    <t>受取保険金</t>
  </si>
  <si>
    <t>小計</t>
  </si>
  <si>
    <t>利息の受取額</t>
  </si>
  <si>
    <t>保険金の受取額</t>
  </si>
  <si>
    <t>法人税等の支払額</t>
  </si>
  <si>
    <t>法人税等の還付額</t>
  </si>
  <si>
    <t>営業活動によるキャッシュ・フロー</t>
  </si>
  <si>
    <t>定期預金の預入による支出</t>
  </si>
  <si>
    <t>定期預金の払戻による収入</t>
  </si>
  <si>
    <t>有形固定資産の取得による支出</t>
  </si>
  <si>
    <t>無形固定資産の取得による支出</t>
  </si>
  <si>
    <t>敷金の差入による支出</t>
  </si>
  <si>
    <t>投資有価証券の分配金による収入</t>
  </si>
  <si>
    <t>投資活動によるキャッシュ・フロー</t>
  </si>
  <si>
    <t>配当金の支払額</t>
  </si>
  <si>
    <t>財務活動によるキャッシュ・フロー</t>
  </si>
  <si>
    <t>現金及び現金同等物に係る換算差額</t>
  </si>
  <si>
    <t>現金及び現金同等物の増減額（△は減少）</t>
  </si>
  <si>
    <t>現金及び現金同等物の残高</t>
  </si>
  <si>
    <t>個別・キャッシュフロー計算書</t>
  </si>
  <si>
    <t>2007/10/01</t>
  </si>
  <si>
    <t>売上高</t>
  </si>
  <si>
    <t>売上原価</t>
  </si>
  <si>
    <t>売上総利益</t>
  </si>
  <si>
    <t>販売費・一般管理費</t>
  </si>
  <si>
    <t>営業利益</t>
  </si>
  <si>
    <t>投資事業組合運用益</t>
  </si>
  <si>
    <t>営業外収益</t>
  </si>
  <si>
    <t>為替差損</t>
  </si>
  <si>
    <t>支払手数料</t>
  </si>
  <si>
    <t>投資事業組合運用損</t>
  </si>
  <si>
    <t>営業外費用</t>
  </si>
  <si>
    <t>経常利益</t>
  </si>
  <si>
    <t>貸倒引当金戻入額</t>
  </si>
  <si>
    <t>特別利益</t>
  </si>
  <si>
    <t>役員退職慰労金</t>
  </si>
  <si>
    <t>特別損失</t>
  </si>
  <si>
    <t>法人税等合計</t>
  </si>
  <si>
    <t>四半期純利益</t>
  </si>
  <si>
    <t>個別・損益計算書</t>
  </si>
  <si>
    <t>固定資産除却損</t>
  </si>
  <si>
    <t>連結・キャッシュフロー計算書</t>
  </si>
  <si>
    <t>為替差益</t>
  </si>
  <si>
    <t>助成金収入</t>
  </si>
  <si>
    <t>雑収益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</si>
</sst>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23"/>
      <name val="ＭＳ Ｐゴシック"/>
      <family val="3"/>
    </font>
    <font>
      <sz val="11"/>
      <color indexed="63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double">
        <color indexed="55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 style="double">
        <color indexed="55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>
        <color indexed="63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 style="double">
        <color indexed="55"/>
      </bottom>
    </border>
    <border>
      <left>
        <color indexed="63"/>
      </left>
      <right>
        <color indexed="63"/>
      </right>
      <top>
        <color indexed="63"/>
      </top>
      <bottom style="double">
        <color indexed="55"/>
      </bottom>
    </border>
    <border>
      <left style="double">
        <color indexed="55"/>
      </left>
      <right>
        <color indexed="63"/>
      </right>
      <top>
        <color indexed="63"/>
      </top>
      <bottom style="double">
        <color indexed="55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">
    <xf numFmtId="0" fontId="0" fillId="0" borderId="0" xfId="0" applyAlignment="1">
      <alignment vertical="center"/>
    </xf>
    <xf numFmtId="0" fontId="0" fillId="0" borderId="0" xfId="0" applyAlignment="1">
      <alignment horizontal="left" vertical="center" indent="1"/>
    </xf>
    <xf numFmtId="0" fontId="0" fillId="2" borderId="1" xfId="0" applyFill="1" applyBorder="1" applyAlignment="1">
      <alignment horizontal="left" vertical="center" indent="3"/>
    </xf>
    <xf numFmtId="0" fontId="0" fillId="2" borderId="1" xfId="0" applyFill="1" applyBorder="1" applyAlignment="1">
      <alignment horizontal="left" vertical="center" indent="4"/>
    </xf>
    <xf numFmtId="0" fontId="0" fillId="2" borderId="2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1"/>
    </xf>
    <xf numFmtId="0" fontId="0" fillId="0" borderId="3" xfId="0" applyBorder="1" applyAlignment="1">
      <alignment vertical="center"/>
    </xf>
    <xf numFmtId="0" fontId="0" fillId="2" borderId="4" xfId="0" applyFill="1" applyBorder="1" applyAlignment="1">
      <alignment horizontal="left" vertical="center" indent="3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3" xfId="0" applyBorder="1" applyAlignment="1">
      <alignment horizontal="left" vertical="center" indent="1"/>
    </xf>
    <xf numFmtId="0" fontId="2" fillId="0" borderId="3" xfId="16" applyBorder="1" applyAlignment="1">
      <alignment horizontal="left" vertical="center" indent="1"/>
    </xf>
    <xf numFmtId="0" fontId="0" fillId="0" borderId="7" xfId="0" applyBorder="1" applyAlignment="1">
      <alignment horizontal="left" vertical="center" indent="1"/>
    </xf>
    <xf numFmtId="0" fontId="0" fillId="0" borderId="8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3" fillId="0" borderId="0" xfId="0" applyFont="1" applyAlignment="1">
      <alignment vertical="center"/>
    </xf>
    <xf numFmtId="176" fontId="4" fillId="0" borderId="3" xfId="0" applyNumberFormat="1" applyFont="1" applyBorder="1" applyAlignment="1">
      <alignment horizontal="right" vertical="center"/>
    </xf>
    <xf numFmtId="176" fontId="4" fillId="0" borderId="7" xfId="0" applyNumberFormat="1" applyFont="1" applyBorder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6" fontId="4" fillId="0" borderId="8" xfId="0" applyNumberFormat="1" applyFont="1" applyBorder="1" applyAlignment="1">
      <alignment horizontal="right" vertical="center"/>
    </xf>
    <xf numFmtId="176" fontId="4" fillId="0" borderId="11" xfId="0" applyNumberFormat="1" applyFont="1" applyBorder="1" applyAlignment="1">
      <alignment horizontal="right" vertical="center"/>
    </xf>
    <xf numFmtId="176" fontId="4" fillId="0" borderId="12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0" fillId="2" borderId="4" xfId="0" applyFill="1" applyBorder="1" applyAlignment="1">
      <alignment horizontal="left" vertical="center" indent="2"/>
    </xf>
    <xf numFmtId="0" fontId="0" fillId="2" borderId="2" xfId="0" applyFill="1" applyBorder="1" applyAlignment="1">
      <alignment horizontal="left" vertical="center" indent="1"/>
    </xf>
    <xf numFmtId="0" fontId="0" fillId="2" borderId="4" xfId="0" applyFill="1" applyBorder="1" applyAlignment="1">
      <alignment horizontal="left" vertical="center" indent="1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2:B39"/>
  <sheetViews>
    <sheetView tabSelected="1"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2" width="17.625" style="0" customWidth="1"/>
  </cols>
  <sheetData>
    <row r="1" ht="14.25" thickBot="1"/>
    <row r="2" spans="1:2" ht="14.25" thickTop="1">
      <c r="A2" s="9" t="s">
        <v>99</v>
      </c>
      <c r="B2" s="13">
        <v>4327</v>
      </c>
    </row>
    <row r="3" spans="1:2" ht="14.25" thickBot="1">
      <c r="A3" s="10" t="s">
        <v>100</v>
      </c>
      <c r="B3" s="1" t="s">
        <v>101</v>
      </c>
    </row>
    <row r="4" spans="1:2" ht="14.25" thickTop="1">
      <c r="A4" s="9" t="s">
        <v>6</v>
      </c>
      <c r="B4" s="14" t="str">
        <f>HYPERLINK("http://www.kabupro.jp/mark/20091228/S0004VOA.htm","有価証券報告書")</f>
        <v>有価証券報告書</v>
      </c>
    </row>
    <row r="5" spans="1:2" ht="14.25" thickBot="1">
      <c r="A5" s="10" t="s">
        <v>7</v>
      </c>
      <c r="B5" s="1" t="s">
        <v>60</v>
      </c>
    </row>
    <row r="6" spans="1:2" ht="15" thickBot="1" thickTop="1">
      <c r="A6" s="9" t="s">
        <v>8</v>
      </c>
      <c r="B6" s="13" t="s">
        <v>5</v>
      </c>
    </row>
    <row r="7" spans="1:2" ht="14.25" thickTop="1">
      <c r="A7" s="11" t="s">
        <v>9</v>
      </c>
      <c r="B7" s="15" t="s">
        <v>20</v>
      </c>
    </row>
    <row r="8" spans="1:2" ht="13.5">
      <c r="A8" s="12" t="s">
        <v>10</v>
      </c>
      <c r="B8" s="16" t="s">
        <v>144</v>
      </c>
    </row>
    <row r="9" spans="1:2" ht="13.5">
      <c r="A9" s="12" t="s">
        <v>11</v>
      </c>
      <c r="B9" s="16" t="s">
        <v>61</v>
      </c>
    </row>
    <row r="10" spans="1:2" ht="14.25" thickBot="1">
      <c r="A10" s="12" t="s">
        <v>12</v>
      </c>
      <c r="B10" s="16" t="s">
        <v>63</v>
      </c>
    </row>
    <row r="11" spans="1:2" ht="14.25" thickTop="1">
      <c r="A11" s="29" t="s">
        <v>145</v>
      </c>
      <c r="B11" s="21">
        <v>1677298</v>
      </c>
    </row>
    <row r="12" spans="1:2" ht="13.5">
      <c r="A12" s="6" t="s">
        <v>146</v>
      </c>
      <c r="B12" s="23">
        <v>251077</v>
      </c>
    </row>
    <row r="13" spans="1:2" ht="13.5">
      <c r="A13" s="6" t="s">
        <v>147</v>
      </c>
      <c r="B13" s="23">
        <v>1426220</v>
      </c>
    </row>
    <row r="14" spans="1:2" ht="13.5">
      <c r="A14" s="6" t="s">
        <v>148</v>
      </c>
      <c r="B14" s="23">
        <v>732749</v>
      </c>
    </row>
    <row r="15" spans="1:2" ht="14.25" thickBot="1">
      <c r="A15" s="28" t="s">
        <v>149</v>
      </c>
      <c r="B15" s="25">
        <v>693471</v>
      </c>
    </row>
    <row r="16" spans="1:2" ht="14.25" thickTop="1">
      <c r="A16" s="5" t="s">
        <v>116</v>
      </c>
      <c r="B16" s="23">
        <v>4903</v>
      </c>
    </row>
    <row r="17" spans="1:2" ht="13.5">
      <c r="A17" s="5" t="s">
        <v>166</v>
      </c>
      <c r="B17" s="23">
        <v>23</v>
      </c>
    </row>
    <row r="18" spans="1:2" ht="13.5">
      <c r="A18" s="5" t="s">
        <v>167</v>
      </c>
      <c r="B18" s="23">
        <v>400</v>
      </c>
    </row>
    <row r="19" spans="1:2" ht="13.5">
      <c r="A19" s="5" t="s">
        <v>168</v>
      </c>
      <c r="B19" s="23">
        <v>210</v>
      </c>
    </row>
    <row r="20" spans="1:2" ht="13.5">
      <c r="A20" s="5" t="s">
        <v>151</v>
      </c>
      <c r="B20" s="23">
        <v>5537</v>
      </c>
    </row>
    <row r="21" spans="1:2" ht="13.5">
      <c r="A21" s="5" t="s">
        <v>0</v>
      </c>
      <c r="B21" s="23">
        <v>312</v>
      </c>
    </row>
    <row r="22" spans="1:2" ht="13.5">
      <c r="A22" s="5" t="s">
        <v>154</v>
      </c>
      <c r="B22" s="23">
        <v>5384</v>
      </c>
    </row>
    <row r="23" spans="1:2" ht="13.5">
      <c r="A23" s="5" t="s">
        <v>155</v>
      </c>
      <c r="B23" s="23">
        <v>5696</v>
      </c>
    </row>
    <row r="24" spans="1:2" ht="14.25" thickBot="1">
      <c r="A24" s="28" t="s">
        <v>156</v>
      </c>
      <c r="B24" s="25">
        <v>693312</v>
      </c>
    </row>
    <row r="25" spans="1:2" ht="14.25" thickTop="1">
      <c r="A25" s="5" t="s">
        <v>124</v>
      </c>
      <c r="B25" s="23">
        <v>102000</v>
      </c>
    </row>
    <row r="26" spans="1:2" ht="13.5">
      <c r="A26" s="5" t="s">
        <v>158</v>
      </c>
      <c r="B26" s="23">
        <v>102000</v>
      </c>
    </row>
    <row r="27" spans="1:2" ht="13.5">
      <c r="A27" s="5" t="s">
        <v>164</v>
      </c>
      <c r="B27" s="23">
        <v>2807</v>
      </c>
    </row>
    <row r="28" spans="1:2" ht="13.5">
      <c r="A28" s="5" t="s">
        <v>1</v>
      </c>
      <c r="B28" s="23">
        <v>12708</v>
      </c>
    </row>
    <row r="29" spans="1:2" ht="13.5">
      <c r="A29" s="5" t="s">
        <v>2</v>
      </c>
      <c r="B29" s="23">
        <v>71825</v>
      </c>
    </row>
    <row r="30" spans="1:2" ht="13.5">
      <c r="A30" s="5" t="s">
        <v>160</v>
      </c>
      <c r="B30" s="23">
        <v>87341</v>
      </c>
    </row>
    <row r="31" spans="1:2" ht="13.5">
      <c r="A31" s="6" t="s">
        <v>112</v>
      </c>
      <c r="B31" s="23">
        <v>707971</v>
      </c>
    </row>
    <row r="32" spans="1:2" ht="13.5">
      <c r="A32" s="6" t="s">
        <v>3</v>
      </c>
      <c r="B32" s="23">
        <v>324143</v>
      </c>
    </row>
    <row r="33" spans="1:2" ht="13.5">
      <c r="A33" s="6" t="s">
        <v>4</v>
      </c>
      <c r="B33" s="23">
        <v>-35868</v>
      </c>
    </row>
    <row r="34" spans="1:2" ht="13.5">
      <c r="A34" s="6" t="s">
        <v>161</v>
      </c>
      <c r="B34" s="23">
        <v>288275</v>
      </c>
    </row>
    <row r="35" spans="1:2" ht="14.25" thickBot="1">
      <c r="A35" s="6" t="s">
        <v>162</v>
      </c>
      <c r="B35" s="23">
        <v>419696</v>
      </c>
    </row>
    <row r="36" spans="1:2" ht="14.25" thickTop="1">
      <c r="A36" s="7"/>
      <c r="B36" s="26"/>
    </row>
    <row r="38" ht="13.5">
      <c r="A38" s="19" t="s">
        <v>103</v>
      </c>
    </row>
    <row r="39" ht="13.5">
      <c r="A39" s="19" t="s">
        <v>104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/>
  <dimension ref="A2:B42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2" width="17.625" style="0" customWidth="1"/>
  </cols>
  <sheetData>
    <row r="1" ht="14.25" thickBot="1"/>
    <row r="2" spans="1:2" ht="14.25" thickTop="1">
      <c r="A2" s="9" t="s">
        <v>99</v>
      </c>
      <c r="B2" s="13">
        <v>4327</v>
      </c>
    </row>
    <row r="3" spans="1:2" ht="14.25" thickBot="1">
      <c r="A3" s="10" t="s">
        <v>100</v>
      </c>
      <c r="B3" s="1" t="s">
        <v>101</v>
      </c>
    </row>
    <row r="4" spans="1:2" ht="14.25" thickTop="1">
      <c r="A4" s="9" t="s">
        <v>6</v>
      </c>
      <c r="B4" s="14" t="str">
        <f>HYPERLINK("http://www.kabupro.jp/mark/20091228/S0004VOA.htm","有価証券報告書")</f>
        <v>有価証券報告書</v>
      </c>
    </row>
    <row r="5" spans="1:2" ht="14.25" thickBot="1">
      <c r="A5" s="10" t="s">
        <v>7</v>
      </c>
      <c r="B5" s="1" t="s">
        <v>60</v>
      </c>
    </row>
    <row r="6" spans="1:2" ht="15" thickBot="1" thickTop="1">
      <c r="A6" s="9" t="s">
        <v>8</v>
      </c>
      <c r="B6" s="13" t="s">
        <v>165</v>
      </c>
    </row>
    <row r="7" spans="1:2" ht="14.25" thickTop="1">
      <c r="A7" s="11" t="s">
        <v>9</v>
      </c>
      <c r="B7" s="15" t="s">
        <v>20</v>
      </c>
    </row>
    <row r="8" spans="1:2" ht="13.5">
      <c r="A8" s="12" t="s">
        <v>10</v>
      </c>
      <c r="B8" s="16" t="s">
        <v>144</v>
      </c>
    </row>
    <row r="9" spans="1:2" ht="13.5">
      <c r="A9" s="12" t="s">
        <v>11</v>
      </c>
      <c r="B9" s="16" t="s">
        <v>61</v>
      </c>
    </row>
    <row r="10" spans="1:2" ht="14.25" thickBot="1">
      <c r="A10" s="12" t="s">
        <v>12</v>
      </c>
      <c r="B10" s="16" t="s">
        <v>63</v>
      </c>
    </row>
    <row r="11" spans="1:2" ht="14.25" thickTop="1">
      <c r="A11" s="27" t="s">
        <v>112</v>
      </c>
      <c r="B11" s="21">
        <v>707971</v>
      </c>
    </row>
    <row r="12" spans="1:2" ht="13.5">
      <c r="A12" s="5" t="s">
        <v>113</v>
      </c>
      <c r="B12" s="23">
        <v>36987</v>
      </c>
    </row>
    <row r="13" spans="1:2" ht="13.5">
      <c r="A13" s="5" t="s">
        <v>116</v>
      </c>
      <c r="B13" s="23">
        <v>-4903</v>
      </c>
    </row>
    <row r="14" spans="1:2" ht="13.5">
      <c r="A14" s="5" t="s">
        <v>164</v>
      </c>
      <c r="B14" s="23">
        <v>2807</v>
      </c>
    </row>
    <row r="15" spans="1:2" ht="13.5">
      <c r="A15" s="5" t="s">
        <v>118</v>
      </c>
      <c r="B15" s="23">
        <v>3025</v>
      </c>
    </row>
    <row r="16" spans="1:2" ht="13.5">
      <c r="A16" s="5" t="s">
        <v>119</v>
      </c>
      <c r="B16" s="23">
        <v>82877</v>
      </c>
    </row>
    <row r="17" spans="1:2" ht="13.5">
      <c r="A17" s="5" t="s">
        <v>120</v>
      </c>
      <c r="B17" s="23">
        <v>108992</v>
      </c>
    </row>
    <row r="18" spans="1:2" ht="13.5">
      <c r="A18" s="5" t="s">
        <v>121</v>
      </c>
      <c r="B18" s="23">
        <v>531</v>
      </c>
    </row>
    <row r="19" spans="1:2" ht="13.5">
      <c r="A19" s="5" t="s">
        <v>122</v>
      </c>
      <c r="B19" s="23">
        <v>-457</v>
      </c>
    </row>
    <row r="20" spans="1:2" ht="13.5">
      <c r="A20" s="5" t="s">
        <v>123</v>
      </c>
      <c r="B20" s="23">
        <v>-528</v>
      </c>
    </row>
    <row r="21" spans="1:2" ht="13.5">
      <c r="A21" s="5" t="s">
        <v>124</v>
      </c>
      <c r="B21" s="23">
        <v>-102000</v>
      </c>
    </row>
    <row r="22" spans="1:2" ht="13.5">
      <c r="A22" s="5" t="s">
        <v>68</v>
      </c>
      <c r="B22" s="23">
        <v>5317</v>
      </c>
    </row>
    <row r="23" spans="1:2" ht="13.5">
      <c r="A23" s="5" t="s">
        <v>125</v>
      </c>
      <c r="B23" s="23">
        <v>840620</v>
      </c>
    </row>
    <row r="24" spans="1:2" ht="13.5">
      <c r="A24" s="5" t="s">
        <v>126</v>
      </c>
      <c r="B24" s="23">
        <v>4042</v>
      </c>
    </row>
    <row r="25" spans="1:2" ht="13.5">
      <c r="A25" s="5" t="s">
        <v>127</v>
      </c>
      <c r="B25" s="23">
        <v>102000</v>
      </c>
    </row>
    <row r="26" spans="1:2" ht="13.5">
      <c r="A26" s="5" t="s">
        <v>128</v>
      </c>
      <c r="B26" s="23">
        <v>-342986</v>
      </c>
    </row>
    <row r="27" spans="1:2" ht="13.5">
      <c r="A27" s="5" t="s">
        <v>129</v>
      </c>
      <c r="B27" s="23">
        <v>15</v>
      </c>
    </row>
    <row r="28" spans="1:2" ht="14.25" thickBot="1">
      <c r="A28" s="4" t="s">
        <v>130</v>
      </c>
      <c r="B28" s="25">
        <v>603691</v>
      </c>
    </row>
    <row r="29" spans="1:2" ht="14.25" thickTop="1">
      <c r="A29" s="5" t="s">
        <v>131</v>
      </c>
      <c r="B29" s="23">
        <v>-200000</v>
      </c>
    </row>
    <row r="30" spans="1:2" ht="13.5">
      <c r="A30" s="5" t="s">
        <v>134</v>
      </c>
      <c r="B30" s="23">
        <v>-8736</v>
      </c>
    </row>
    <row r="31" spans="1:2" ht="13.5">
      <c r="A31" s="5" t="s">
        <v>136</v>
      </c>
      <c r="B31" s="23">
        <v>3000</v>
      </c>
    </row>
    <row r="32" spans="1:2" ht="14.25" thickBot="1">
      <c r="A32" s="4" t="s">
        <v>137</v>
      </c>
      <c r="B32" s="25">
        <v>-205736</v>
      </c>
    </row>
    <row r="33" spans="1:2" ht="14.25" thickTop="1">
      <c r="A33" s="5" t="s">
        <v>138</v>
      </c>
      <c r="B33" s="23">
        <v>-229565</v>
      </c>
    </row>
    <row r="34" spans="1:2" ht="14.25" thickBot="1">
      <c r="A34" s="4" t="s">
        <v>139</v>
      </c>
      <c r="B34" s="25">
        <v>-229565</v>
      </c>
    </row>
    <row r="35" spans="1:2" ht="14.25" thickTop="1">
      <c r="A35" s="6" t="s">
        <v>140</v>
      </c>
      <c r="B35" s="23"/>
    </row>
    <row r="36" spans="1:2" ht="13.5">
      <c r="A36" s="6" t="s">
        <v>141</v>
      </c>
      <c r="B36" s="23">
        <v>168389</v>
      </c>
    </row>
    <row r="37" spans="1:2" ht="13.5">
      <c r="A37" s="6" t="s">
        <v>142</v>
      </c>
      <c r="B37" s="23">
        <v>1524270</v>
      </c>
    </row>
    <row r="38" spans="1:2" ht="14.25" thickBot="1">
      <c r="A38" s="6" t="s">
        <v>142</v>
      </c>
      <c r="B38" s="23">
        <v>1692660</v>
      </c>
    </row>
    <row r="39" spans="1:2" ht="14.25" thickTop="1">
      <c r="A39" s="7"/>
      <c r="B39" s="26"/>
    </row>
    <row r="41" ht="13.5">
      <c r="A41" s="19" t="s">
        <v>103</v>
      </c>
    </row>
    <row r="42" ht="13.5">
      <c r="A42" s="19" t="s">
        <v>104</v>
      </c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2:Y38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25" width="17.625" style="0" customWidth="1"/>
  </cols>
  <sheetData>
    <row r="1" ht="14.25" thickBot="1"/>
    <row r="2" spans="1:25" ht="14.25" thickTop="1">
      <c r="A2" s="9" t="s">
        <v>99</v>
      </c>
      <c r="B2" s="13">
        <v>4327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</row>
    <row r="3" spans="1:25" ht="14.25" thickBot="1">
      <c r="A3" s="10" t="s">
        <v>100</v>
      </c>
      <c r="B3" s="1" t="s">
        <v>101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4.25" thickTop="1">
      <c r="A4" s="9" t="s">
        <v>6</v>
      </c>
      <c r="B4" s="14" t="str">
        <f>HYPERLINK("http://www.kabupro.jp/mark/20140814/S1002UU7.htm","四半期報告書")</f>
        <v>四半期報告書</v>
      </c>
      <c r="C4" s="14" t="str">
        <f>HYPERLINK("http://www.kabupro.jp/mark/20140515/S1001SSG.htm","四半期報告書")</f>
        <v>四半期報告書</v>
      </c>
      <c r="D4" s="14" t="str">
        <f>HYPERLINK("http://www.kabupro.jp/mark/20140214/S100180C.htm","四半期報告書")</f>
        <v>四半期報告書</v>
      </c>
      <c r="E4" s="14" t="str">
        <f>HYPERLINK("http://www.kabupro.jp/mark/20131225/S1000TSI.htm","有価証券報告書")</f>
        <v>有価証券報告書</v>
      </c>
      <c r="F4" s="14" t="str">
        <f>HYPERLINK("http://www.kabupro.jp/mark/20140814/S1002UU7.htm","四半期報告書")</f>
        <v>四半期報告書</v>
      </c>
      <c r="G4" s="14" t="str">
        <f>HYPERLINK("http://www.kabupro.jp/mark/20140515/S1001SSG.htm","四半期報告書")</f>
        <v>四半期報告書</v>
      </c>
      <c r="H4" s="14" t="str">
        <f>HYPERLINK("http://www.kabupro.jp/mark/20140214/S100180C.htm","四半期報告書")</f>
        <v>四半期報告書</v>
      </c>
      <c r="I4" s="14" t="str">
        <f>HYPERLINK("http://www.kabupro.jp/mark/20131225/S1000TSI.htm","有価証券報告書")</f>
        <v>有価証券報告書</v>
      </c>
      <c r="J4" s="14" t="str">
        <f>HYPERLINK("http://www.kabupro.jp/mark/20130814/S000EBLW.htm","四半期報告書")</f>
        <v>四半期報告書</v>
      </c>
      <c r="K4" s="14" t="str">
        <f>HYPERLINK("http://www.kabupro.jp/mark/20130515/S000DE7A.htm","四半期報告書")</f>
        <v>四半期報告書</v>
      </c>
      <c r="L4" s="14" t="str">
        <f>HYPERLINK("http://www.kabupro.jp/mark/20130214/S000CW79.htm","四半期報告書")</f>
        <v>四半期報告書</v>
      </c>
      <c r="M4" s="14" t="str">
        <f>HYPERLINK("http://www.kabupro.jp/mark/20121226/S000CJWZ.htm","有価証券報告書")</f>
        <v>有価証券報告書</v>
      </c>
      <c r="N4" s="14" t="str">
        <f>HYPERLINK("http://www.kabupro.jp/mark/20120814/S000BR3S.htm","四半期報告書")</f>
        <v>四半期報告書</v>
      </c>
      <c r="O4" s="14" t="str">
        <f>HYPERLINK("http://www.kabupro.jp/mark/20120515/S000AULX.htm","四半期報告書")</f>
        <v>四半期報告書</v>
      </c>
      <c r="P4" s="14" t="str">
        <f>HYPERLINK("http://www.kabupro.jp/mark/20120214/S000ADAX.htm","四半期報告書")</f>
        <v>四半期報告書</v>
      </c>
      <c r="Q4" s="14" t="str">
        <f>HYPERLINK("http://www.kabupro.jp/mark/20111221/S0009YJ0.htm","有価証券報告書")</f>
        <v>有価証券報告書</v>
      </c>
      <c r="R4" s="14" t="str">
        <f>HYPERLINK("http://www.kabupro.jp/mark/20110815/S000978W.htm","四半期報告書")</f>
        <v>四半期報告書</v>
      </c>
      <c r="S4" s="14" t="str">
        <f>HYPERLINK("http://www.kabupro.jp/mark/20110516/S0008ARZ.htm","四半期報告書")</f>
        <v>四半期報告書</v>
      </c>
      <c r="T4" s="14" t="str">
        <f>HYPERLINK("http://www.kabupro.jp/mark/20110214/S0007QW9.htm","四半期報告書")</f>
        <v>四半期報告書</v>
      </c>
      <c r="U4" s="14" t="str">
        <f>HYPERLINK("http://www.kabupro.jp/mark/20101227/S0007GYA.htm","有価証券報告書")</f>
        <v>有価証券報告書</v>
      </c>
      <c r="V4" s="14" t="str">
        <f>HYPERLINK("http://www.kabupro.jp/mark/20100816/S0006N6M.htm","四半期報告書")</f>
        <v>四半期報告書</v>
      </c>
      <c r="W4" s="14" t="str">
        <f>HYPERLINK("http://www.kabupro.jp/mark/20100517/S0005Q0U.htm","四半期報告書")</f>
        <v>四半期報告書</v>
      </c>
      <c r="X4" s="14" t="str">
        <f>HYPERLINK("http://www.kabupro.jp/mark/20100215/S00057W0.htm","四半期報告書")</f>
        <v>四半期報告書</v>
      </c>
      <c r="Y4" s="14" t="str">
        <f>HYPERLINK("http://www.kabupro.jp/mark/20091228/S0004VOA.htm","有価証券報告書")</f>
        <v>有価証券報告書</v>
      </c>
    </row>
    <row r="5" spans="1:25" ht="14.25" thickBot="1">
      <c r="A5" s="10" t="s">
        <v>7</v>
      </c>
      <c r="B5" s="1" t="s">
        <v>13</v>
      </c>
      <c r="C5" s="1" t="s">
        <v>16</v>
      </c>
      <c r="D5" s="1" t="s">
        <v>18</v>
      </c>
      <c r="E5" s="1" t="s">
        <v>28</v>
      </c>
      <c r="F5" s="1" t="s">
        <v>13</v>
      </c>
      <c r="G5" s="1" t="s">
        <v>16</v>
      </c>
      <c r="H5" s="1" t="s">
        <v>18</v>
      </c>
      <c r="I5" s="1" t="s">
        <v>28</v>
      </c>
      <c r="J5" s="1" t="s">
        <v>22</v>
      </c>
      <c r="K5" s="1" t="s">
        <v>24</v>
      </c>
      <c r="L5" s="1" t="s">
        <v>26</v>
      </c>
      <c r="M5" s="1" t="s">
        <v>36</v>
      </c>
      <c r="N5" s="1" t="s">
        <v>30</v>
      </c>
      <c r="O5" s="1" t="s">
        <v>32</v>
      </c>
      <c r="P5" s="1" t="s">
        <v>34</v>
      </c>
      <c r="Q5" s="1" t="s">
        <v>44</v>
      </c>
      <c r="R5" s="1" t="s">
        <v>38</v>
      </c>
      <c r="S5" s="1" t="s">
        <v>40</v>
      </c>
      <c r="T5" s="1" t="s">
        <v>42</v>
      </c>
      <c r="U5" s="1" t="s">
        <v>52</v>
      </c>
      <c r="V5" s="1" t="s">
        <v>46</v>
      </c>
      <c r="W5" s="1" t="s">
        <v>48</v>
      </c>
      <c r="X5" s="1" t="s">
        <v>50</v>
      </c>
      <c r="Y5" s="1" t="s">
        <v>60</v>
      </c>
    </row>
    <row r="6" spans="1:25" ht="15" thickBot="1" thickTop="1">
      <c r="A6" s="9" t="s">
        <v>8</v>
      </c>
      <c r="B6" s="17" t="s">
        <v>163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</row>
    <row r="7" spans="1:25" ht="14.25" thickTop="1">
      <c r="A7" s="11" t="s">
        <v>9</v>
      </c>
      <c r="B7" s="13" t="s">
        <v>105</v>
      </c>
      <c r="C7" s="13" t="s">
        <v>105</v>
      </c>
      <c r="D7" s="13" t="s">
        <v>105</v>
      </c>
      <c r="E7" s="15" t="s">
        <v>20</v>
      </c>
      <c r="F7" s="13" t="s">
        <v>105</v>
      </c>
      <c r="G7" s="13" t="s">
        <v>105</v>
      </c>
      <c r="H7" s="13" t="s">
        <v>105</v>
      </c>
      <c r="I7" s="15" t="s">
        <v>20</v>
      </c>
      <c r="J7" s="13" t="s">
        <v>105</v>
      </c>
      <c r="K7" s="13" t="s">
        <v>105</v>
      </c>
      <c r="L7" s="13" t="s">
        <v>105</v>
      </c>
      <c r="M7" s="15" t="s">
        <v>20</v>
      </c>
      <c r="N7" s="13" t="s">
        <v>105</v>
      </c>
      <c r="O7" s="13" t="s">
        <v>105</v>
      </c>
      <c r="P7" s="13" t="s">
        <v>105</v>
      </c>
      <c r="Q7" s="15" t="s">
        <v>20</v>
      </c>
      <c r="R7" s="13" t="s">
        <v>105</v>
      </c>
      <c r="S7" s="13" t="s">
        <v>105</v>
      </c>
      <c r="T7" s="13" t="s">
        <v>105</v>
      </c>
      <c r="U7" s="15" t="s">
        <v>20</v>
      </c>
      <c r="V7" s="13" t="s">
        <v>105</v>
      </c>
      <c r="W7" s="13" t="s">
        <v>105</v>
      </c>
      <c r="X7" s="13" t="s">
        <v>105</v>
      </c>
      <c r="Y7" s="15" t="s">
        <v>20</v>
      </c>
    </row>
    <row r="8" spans="1:25" ht="13.5">
      <c r="A8" s="12" t="s">
        <v>10</v>
      </c>
      <c r="B8" s="1" t="s">
        <v>106</v>
      </c>
      <c r="C8" s="1" t="s">
        <v>106</v>
      </c>
      <c r="D8" s="1" t="s">
        <v>106</v>
      </c>
      <c r="E8" s="16" t="s">
        <v>107</v>
      </c>
      <c r="F8" s="1" t="s">
        <v>107</v>
      </c>
      <c r="G8" s="1" t="s">
        <v>107</v>
      </c>
      <c r="H8" s="1" t="s">
        <v>107</v>
      </c>
      <c r="I8" s="16" t="s">
        <v>108</v>
      </c>
      <c r="J8" s="1" t="s">
        <v>108</v>
      </c>
      <c r="K8" s="1" t="s">
        <v>108</v>
      </c>
      <c r="L8" s="1" t="s">
        <v>108</v>
      </c>
      <c r="M8" s="16" t="s">
        <v>109</v>
      </c>
      <c r="N8" s="1" t="s">
        <v>109</v>
      </c>
      <c r="O8" s="1" t="s">
        <v>109</v>
      </c>
      <c r="P8" s="1" t="s">
        <v>109</v>
      </c>
      <c r="Q8" s="16" t="s">
        <v>110</v>
      </c>
      <c r="R8" s="1" t="s">
        <v>110</v>
      </c>
      <c r="S8" s="1" t="s">
        <v>110</v>
      </c>
      <c r="T8" s="1" t="s">
        <v>110</v>
      </c>
      <c r="U8" s="16" t="s">
        <v>111</v>
      </c>
      <c r="V8" s="1" t="s">
        <v>111</v>
      </c>
      <c r="W8" s="1" t="s">
        <v>111</v>
      </c>
      <c r="X8" s="1" t="s">
        <v>111</v>
      </c>
      <c r="Y8" s="16" t="s">
        <v>144</v>
      </c>
    </row>
    <row r="9" spans="1:25" ht="13.5">
      <c r="A9" s="12" t="s">
        <v>11</v>
      </c>
      <c r="B9" s="1" t="s">
        <v>15</v>
      </c>
      <c r="C9" s="1" t="s">
        <v>17</v>
      </c>
      <c r="D9" s="1" t="s">
        <v>19</v>
      </c>
      <c r="E9" s="16" t="s">
        <v>21</v>
      </c>
      <c r="F9" s="1" t="s">
        <v>23</v>
      </c>
      <c r="G9" s="1" t="s">
        <v>25</v>
      </c>
      <c r="H9" s="1" t="s">
        <v>27</v>
      </c>
      <c r="I9" s="16" t="s">
        <v>29</v>
      </c>
      <c r="J9" s="1" t="s">
        <v>31</v>
      </c>
      <c r="K9" s="1" t="s">
        <v>33</v>
      </c>
      <c r="L9" s="1" t="s">
        <v>35</v>
      </c>
      <c r="M9" s="16" t="s">
        <v>37</v>
      </c>
      <c r="N9" s="1" t="s">
        <v>39</v>
      </c>
      <c r="O9" s="1" t="s">
        <v>41</v>
      </c>
      <c r="P9" s="1" t="s">
        <v>43</v>
      </c>
      <c r="Q9" s="16" t="s">
        <v>45</v>
      </c>
      <c r="R9" s="1" t="s">
        <v>47</v>
      </c>
      <c r="S9" s="1" t="s">
        <v>49</v>
      </c>
      <c r="T9" s="1" t="s">
        <v>51</v>
      </c>
      <c r="U9" s="16" t="s">
        <v>53</v>
      </c>
      <c r="V9" s="1" t="s">
        <v>55</v>
      </c>
      <c r="W9" s="1" t="s">
        <v>57</v>
      </c>
      <c r="X9" s="1" t="s">
        <v>59</v>
      </c>
      <c r="Y9" s="16" t="s">
        <v>61</v>
      </c>
    </row>
    <row r="10" spans="1:25" ht="14.25" thickBot="1">
      <c r="A10" s="12" t="s">
        <v>12</v>
      </c>
      <c r="B10" s="1" t="s">
        <v>63</v>
      </c>
      <c r="C10" s="1" t="s">
        <v>63</v>
      </c>
      <c r="D10" s="1" t="s">
        <v>63</v>
      </c>
      <c r="E10" s="16" t="s">
        <v>63</v>
      </c>
      <c r="F10" s="1" t="s">
        <v>63</v>
      </c>
      <c r="G10" s="1" t="s">
        <v>63</v>
      </c>
      <c r="H10" s="1" t="s">
        <v>63</v>
      </c>
      <c r="I10" s="16" t="s">
        <v>63</v>
      </c>
      <c r="J10" s="1" t="s">
        <v>63</v>
      </c>
      <c r="K10" s="1" t="s">
        <v>63</v>
      </c>
      <c r="L10" s="1" t="s">
        <v>63</v>
      </c>
      <c r="M10" s="16" t="s">
        <v>63</v>
      </c>
      <c r="N10" s="1" t="s">
        <v>63</v>
      </c>
      <c r="O10" s="1" t="s">
        <v>63</v>
      </c>
      <c r="P10" s="1" t="s">
        <v>63</v>
      </c>
      <c r="Q10" s="16" t="s">
        <v>63</v>
      </c>
      <c r="R10" s="1" t="s">
        <v>63</v>
      </c>
      <c r="S10" s="1" t="s">
        <v>63</v>
      </c>
      <c r="T10" s="1" t="s">
        <v>63</v>
      </c>
      <c r="U10" s="16" t="s">
        <v>63</v>
      </c>
      <c r="V10" s="1" t="s">
        <v>63</v>
      </c>
      <c r="W10" s="1" t="s">
        <v>63</v>
      </c>
      <c r="X10" s="1" t="s">
        <v>63</v>
      </c>
      <c r="Y10" s="16" t="s">
        <v>63</v>
      </c>
    </row>
    <row r="11" spans="1:25" ht="14.25" thickTop="1">
      <c r="A11" s="29" t="s">
        <v>145</v>
      </c>
      <c r="B11" s="20">
        <v>1729673</v>
      </c>
      <c r="C11" s="20">
        <v>1280148</v>
      </c>
      <c r="D11" s="20">
        <v>313264</v>
      </c>
      <c r="E11" s="21">
        <v>1967520</v>
      </c>
      <c r="F11" s="20">
        <v>1631103</v>
      </c>
      <c r="G11" s="20">
        <v>1176019</v>
      </c>
      <c r="H11" s="20">
        <v>282118</v>
      </c>
      <c r="I11" s="21">
        <v>1839248</v>
      </c>
      <c r="J11" s="20">
        <v>1465379</v>
      </c>
      <c r="K11" s="20">
        <v>1050300</v>
      </c>
      <c r="L11" s="20">
        <v>266334</v>
      </c>
      <c r="M11" s="21">
        <v>1753189</v>
      </c>
      <c r="N11" s="20">
        <v>1319356</v>
      </c>
      <c r="O11" s="20">
        <v>930187</v>
      </c>
      <c r="P11" s="20">
        <v>231258</v>
      </c>
      <c r="Q11" s="21">
        <v>1724024</v>
      </c>
      <c r="R11" s="20">
        <v>1300555</v>
      </c>
      <c r="S11" s="20">
        <v>914883</v>
      </c>
      <c r="T11" s="20">
        <v>195728</v>
      </c>
      <c r="U11" s="21">
        <v>1622827</v>
      </c>
      <c r="V11" s="20">
        <v>1188979</v>
      </c>
      <c r="W11" s="20">
        <v>848790</v>
      </c>
      <c r="X11" s="20">
        <v>243139</v>
      </c>
      <c r="Y11" s="21">
        <v>1668654</v>
      </c>
    </row>
    <row r="12" spans="1:25" ht="13.5">
      <c r="A12" s="6" t="s">
        <v>146</v>
      </c>
      <c r="B12" s="22">
        <v>238805</v>
      </c>
      <c r="C12" s="22">
        <v>152106</v>
      </c>
      <c r="D12" s="22">
        <v>55769</v>
      </c>
      <c r="E12" s="23">
        <v>239196</v>
      </c>
      <c r="F12" s="22">
        <v>184270</v>
      </c>
      <c r="G12" s="22">
        <v>112840</v>
      </c>
      <c r="H12" s="22">
        <v>44285</v>
      </c>
      <c r="I12" s="23">
        <v>237892</v>
      </c>
      <c r="J12" s="22">
        <v>184054</v>
      </c>
      <c r="K12" s="22">
        <v>125498</v>
      </c>
      <c r="L12" s="22">
        <v>55102</v>
      </c>
      <c r="M12" s="23">
        <v>211743</v>
      </c>
      <c r="N12" s="22">
        <v>167427</v>
      </c>
      <c r="O12" s="22">
        <v>114662</v>
      </c>
      <c r="P12" s="22">
        <v>39971</v>
      </c>
      <c r="Q12" s="23">
        <v>209567</v>
      </c>
      <c r="R12" s="22">
        <v>164454</v>
      </c>
      <c r="S12" s="22">
        <v>113481</v>
      </c>
      <c r="T12" s="22">
        <v>39122</v>
      </c>
      <c r="U12" s="23">
        <v>226692</v>
      </c>
      <c r="V12" s="22">
        <v>181933</v>
      </c>
      <c r="W12" s="22">
        <v>117905</v>
      </c>
      <c r="X12" s="22">
        <v>45055</v>
      </c>
      <c r="Y12" s="23">
        <v>252418</v>
      </c>
    </row>
    <row r="13" spans="1:25" ht="13.5">
      <c r="A13" s="6" t="s">
        <v>147</v>
      </c>
      <c r="B13" s="22">
        <v>1490867</v>
      </c>
      <c r="C13" s="22">
        <v>1128041</v>
      </c>
      <c r="D13" s="22">
        <v>257495</v>
      </c>
      <c r="E13" s="23">
        <v>1728323</v>
      </c>
      <c r="F13" s="22">
        <v>1446832</v>
      </c>
      <c r="G13" s="22">
        <v>1063178</v>
      </c>
      <c r="H13" s="22">
        <v>237832</v>
      </c>
      <c r="I13" s="23">
        <v>1601355</v>
      </c>
      <c r="J13" s="22">
        <v>1281324</v>
      </c>
      <c r="K13" s="22">
        <v>924801</v>
      </c>
      <c r="L13" s="22">
        <v>211232</v>
      </c>
      <c r="M13" s="23">
        <v>1541445</v>
      </c>
      <c r="N13" s="22">
        <v>1151929</v>
      </c>
      <c r="O13" s="22">
        <v>815524</v>
      </c>
      <c r="P13" s="22">
        <v>191287</v>
      </c>
      <c r="Q13" s="23">
        <v>1514456</v>
      </c>
      <c r="R13" s="22">
        <v>1136101</v>
      </c>
      <c r="S13" s="22">
        <v>801401</v>
      </c>
      <c r="T13" s="22">
        <v>156605</v>
      </c>
      <c r="U13" s="23">
        <v>1396135</v>
      </c>
      <c r="V13" s="22">
        <v>1007046</v>
      </c>
      <c r="W13" s="22">
        <v>730885</v>
      </c>
      <c r="X13" s="22">
        <v>198084</v>
      </c>
      <c r="Y13" s="23">
        <v>1416236</v>
      </c>
    </row>
    <row r="14" spans="1:25" ht="13.5">
      <c r="A14" s="6" t="s">
        <v>148</v>
      </c>
      <c r="B14" s="22">
        <v>671646</v>
      </c>
      <c r="C14" s="22">
        <v>445268</v>
      </c>
      <c r="D14" s="22">
        <v>209328</v>
      </c>
      <c r="E14" s="23">
        <v>870083</v>
      </c>
      <c r="F14" s="22">
        <v>644743</v>
      </c>
      <c r="G14" s="22">
        <v>428139</v>
      </c>
      <c r="H14" s="22">
        <v>200593</v>
      </c>
      <c r="I14" s="23">
        <v>826447</v>
      </c>
      <c r="J14" s="22">
        <v>614878</v>
      </c>
      <c r="K14" s="22">
        <v>414716</v>
      </c>
      <c r="L14" s="22">
        <v>193847</v>
      </c>
      <c r="M14" s="23">
        <v>797484</v>
      </c>
      <c r="N14" s="22">
        <v>602128</v>
      </c>
      <c r="O14" s="22">
        <v>403179</v>
      </c>
      <c r="P14" s="22">
        <v>193987</v>
      </c>
      <c r="Q14" s="23">
        <v>787472</v>
      </c>
      <c r="R14" s="22">
        <v>588314</v>
      </c>
      <c r="S14" s="22">
        <v>386809</v>
      </c>
      <c r="T14" s="22">
        <v>180933</v>
      </c>
      <c r="U14" s="23">
        <v>748104</v>
      </c>
      <c r="V14" s="22">
        <v>562601</v>
      </c>
      <c r="W14" s="22">
        <v>369797</v>
      </c>
      <c r="X14" s="22">
        <v>174093</v>
      </c>
      <c r="Y14" s="23">
        <v>726980</v>
      </c>
    </row>
    <row r="15" spans="1:25" ht="14.25" thickBot="1">
      <c r="A15" s="28" t="s">
        <v>149</v>
      </c>
      <c r="B15" s="24">
        <v>819221</v>
      </c>
      <c r="C15" s="24">
        <v>682773</v>
      </c>
      <c r="D15" s="24">
        <v>48167</v>
      </c>
      <c r="E15" s="25">
        <v>858240</v>
      </c>
      <c r="F15" s="24">
        <v>802089</v>
      </c>
      <c r="G15" s="24">
        <v>635039</v>
      </c>
      <c r="H15" s="24">
        <v>37239</v>
      </c>
      <c r="I15" s="25">
        <v>774908</v>
      </c>
      <c r="J15" s="24">
        <v>666445</v>
      </c>
      <c r="K15" s="24">
        <v>510084</v>
      </c>
      <c r="L15" s="24">
        <v>17384</v>
      </c>
      <c r="M15" s="25">
        <v>743960</v>
      </c>
      <c r="N15" s="24">
        <v>549800</v>
      </c>
      <c r="O15" s="24">
        <v>412344</v>
      </c>
      <c r="P15" s="24">
        <v>-2699</v>
      </c>
      <c r="Q15" s="25">
        <v>726983</v>
      </c>
      <c r="R15" s="24">
        <v>547786</v>
      </c>
      <c r="S15" s="24">
        <v>414592</v>
      </c>
      <c r="T15" s="24">
        <v>-24328</v>
      </c>
      <c r="U15" s="25">
        <v>648030</v>
      </c>
      <c r="V15" s="24">
        <v>444445</v>
      </c>
      <c r="W15" s="24">
        <v>361088</v>
      </c>
      <c r="X15" s="24">
        <v>23990</v>
      </c>
      <c r="Y15" s="25">
        <v>689255</v>
      </c>
    </row>
    <row r="16" spans="1:25" ht="14.25" thickTop="1">
      <c r="A16" s="5" t="s">
        <v>116</v>
      </c>
      <c r="B16" s="22">
        <v>440</v>
      </c>
      <c r="C16" s="22">
        <v>333</v>
      </c>
      <c r="D16" s="22">
        <v>50</v>
      </c>
      <c r="E16" s="23">
        <v>830</v>
      </c>
      <c r="F16" s="22">
        <v>538</v>
      </c>
      <c r="G16" s="22">
        <v>422</v>
      </c>
      <c r="H16" s="22">
        <v>112</v>
      </c>
      <c r="I16" s="23">
        <v>728</v>
      </c>
      <c r="J16" s="22">
        <v>477</v>
      </c>
      <c r="K16" s="22">
        <v>393</v>
      </c>
      <c r="L16" s="22">
        <v>99</v>
      </c>
      <c r="M16" s="23">
        <v>942</v>
      </c>
      <c r="N16" s="22">
        <v>659</v>
      </c>
      <c r="O16" s="22">
        <v>504</v>
      </c>
      <c r="P16" s="22">
        <v>218</v>
      </c>
      <c r="Q16" s="23">
        <v>1411</v>
      </c>
      <c r="R16" s="22">
        <v>909</v>
      </c>
      <c r="S16" s="22">
        <v>748</v>
      </c>
      <c r="T16" s="22">
        <v>219</v>
      </c>
      <c r="U16" s="23">
        <v>2944</v>
      </c>
      <c r="V16" s="22">
        <v>2349</v>
      </c>
      <c r="W16" s="22">
        <v>1873</v>
      </c>
      <c r="X16" s="22">
        <v>391</v>
      </c>
      <c r="Y16" s="23">
        <v>4903</v>
      </c>
    </row>
    <row r="17" spans="1:25" ht="13.5">
      <c r="A17" s="5" t="s">
        <v>150</v>
      </c>
      <c r="B17" s="22"/>
      <c r="C17" s="22"/>
      <c r="D17" s="22"/>
      <c r="E17" s="23">
        <v>4708</v>
      </c>
      <c r="F17" s="22">
        <v>2421</v>
      </c>
      <c r="G17" s="22">
        <v>2421</v>
      </c>
      <c r="H17" s="22"/>
      <c r="I17" s="23">
        <v>1829</v>
      </c>
      <c r="J17" s="22">
        <v>1060</v>
      </c>
      <c r="K17" s="22">
        <v>1060</v>
      </c>
      <c r="L17" s="22"/>
      <c r="M17" s="23">
        <v>6816</v>
      </c>
      <c r="N17" s="22">
        <v>2797</v>
      </c>
      <c r="O17" s="22">
        <v>2797</v>
      </c>
      <c r="P17" s="22"/>
      <c r="Q17" s="23"/>
      <c r="R17" s="22"/>
      <c r="S17" s="22"/>
      <c r="T17" s="22"/>
      <c r="U17" s="23"/>
      <c r="V17" s="22"/>
      <c r="W17" s="22"/>
      <c r="X17" s="22"/>
      <c r="Y17" s="23"/>
    </row>
    <row r="18" spans="1:25" ht="13.5">
      <c r="A18" s="5" t="s">
        <v>68</v>
      </c>
      <c r="B18" s="22">
        <v>214</v>
      </c>
      <c r="C18" s="22">
        <v>141</v>
      </c>
      <c r="D18" s="22"/>
      <c r="E18" s="23"/>
      <c r="F18" s="22">
        <v>280</v>
      </c>
      <c r="G18" s="22">
        <v>141</v>
      </c>
      <c r="H18" s="22"/>
      <c r="I18" s="23"/>
      <c r="J18" s="22">
        <v>341</v>
      </c>
      <c r="K18" s="22">
        <v>147</v>
      </c>
      <c r="L18" s="22">
        <v>0</v>
      </c>
      <c r="M18" s="23"/>
      <c r="N18" s="22">
        <v>195</v>
      </c>
      <c r="O18" s="22">
        <v>140</v>
      </c>
      <c r="P18" s="22">
        <v>0</v>
      </c>
      <c r="Q18" s="23"/>
      <c r="R18" s="22">
        <v>203</v>
      </c>
      <c r="S18" s="22">
        <v>156</v>
      </c>
      <c r="T18" s="22">
        <v>0</v>
      </c>
      <c r="U18" s="23"/>
      <c r="V18" s="22">
        <v>408</v>
      </c>
      <c r="W18" s="22">
        <v>377</v>
      </c>
      <c r="X18" s="22">
        <v>100</v>
      </c>
      <c r="Y18" s="23"/>
    </row>
    <row r="19" spans="1:25" ht="13.5">
      <c r="A19" s="5" t="s">
        <v>151</v>
      </c>
      <c r="B19" s="22">
        <v>654</v>
      </c>
      <c r="C19" s="22">
        <v>475</v>
      </c>
      <c r="D19" s="22">
        <v>50</v>
      </c>
      <c r="E19" s="23">
        <v>5819</v>
      </c>
      <c r="F19" s="22">
        <v>3241</v>
      </c>
      <c r="G19" s="22">
        <v>2986</v>
      </c>
      <c r="H19" s="22">
        <v>112</v>
      </c>
      <c r="I19" s="23">
        <v>2898</v>
      </c>
      <c r="J19" s="22">
        <v>1880</v>
      </c>
      <c r="K19" s="22">
        <v>1601</v>
      </c>
      <c r="L19" s="22">
        <v>99</v>
      </c>
      <c r="M19" s="23">
        <v>8057</v>
      </c>
      <c r="N19" s="22">
        <v>3652</v>
      </c>
      <c r="O19" s="22">
        <v>3442</v>
      </c>
      <c r="P19" s="22">
        <v>218</v>
      </c>
      <c r="Q19" s="23">
        <v>1754</v>
      </c>
      <c r="R19" s="22">
        <v>1113</v>
      </c>
      <c r="S19" s="22">
        <v>904</v>
      </c>
      <c r="T19" s="22">
        <v>219</v>
      </c>
      <c r="U19" s="23">
        <v>11180</v>
      </c>
      <c r="V19" s="22">
        <v>10356</v>
      </c>
      <c r="W19" s="22">
        <v>9849</v>
      </c>
      <c r="X19" s="22">
        <v>492</v>
      </c>
      <c r="Y19" s="23">
        <v>7562</v>
      </c>
    </row>
    <row r="20" spans="1:25" ht="13.5">
      <c r="A20" s="5" t="s">
        <v>152</v>
      </c>
      <c r="B20" s="22">
        <v>120</v>
      </c>
      <c r="C20" s="22">
        <v>76</v>
      </c>
      <c r="D20" s="22">
        <v>50</v>
      </c>
      <c r="E20" s="23">
        <v>162</v>
      </c>
      <c r="F20" s="22">
        <v>110</v>
      </c>
      <c r="G20" s="22">
        <v>15</v>
      </c>
      <c r="H20" s="22">
        <v>4</v>
      </c>
      <c r="I20" s="23">
        <v>98</v>
      </c>
      <c r="J20" s="22">
        <v>81</v>
      </c>
      <c r="K20" s="22">
        <v>72</v>
      </c>
      <c r="L20" s="22">
        <v>21</v>
      </c>
      <c r="M20" s="23">
        <v>63</v>
      </c>
      <c r="N20" s="22">
        <v>67</v>
      </c>
      <c r="O20" s="22">
        <v>60</v>
      </c>
      <c r="P20" s="22">
        <v>29</v>
      </c>
      <c r="Q20" s="23">
        <v>92</v>
      </c>
      <c r="R20" s="22">
        <v>63</v>
      </c>
      <c r="S20" s="22">
        <v>58</v>
      </c>
      <c r="T20" s="22">
        <v>33</v>
      </c>
      <c r="U20" s="23"/>
      <c r="V20" s="22"/>
      <c r="W20" s="22"/>
      <c r="X20" s="22"/>
      <c r="Y20" s="23"/>
    </row>
    <row r="21" spans="1:25" ht="13.5">
      <c r="A21" s="5" t="s">
        <v>153</v>
      </c>
      <c r="B21" s="22">
        <v>294</v>
      </c>
      <c r="C21" s="22">
        <v>196</v>
      </c>
      <c r="D21" s="22">
        <v>100</v>
      </c>
      <c r="E21" s="23">
        <v>265</v>
      </c>
      <c r="F21" s="22">
        <v>300</v>
      </c>
      <c r="G21" s="22">
        <v>199</v>
      </c>
      <c r="H21" s="22">
        <v>101</v>
      </c>
      <c r="I21" s="23">
        <v>133</v>
      </c>
      <c r="J21" s="22">
        <v>169</v>
      </c>
      <c r="K21" s="22">
        <v>69</v>
      </c>
      <c r="L21" s="22"/>
      <c r="M21" s="23"/>
      <c r="N21" s="22"/>
      <c r="O21" s="22"/>
      <c r="P21" s="22"/>
      <c r="Q21" s="23"/>
      <c r="R21" s="22"/>
      <c r="S21" s="22"/>
      <c r="T21" s="22"/>
      <c r="U21" s="23"/>
      <c r="V21" s="22"/>
      <c r="W21" s="22"/>
      <c r="X21" s="22"/>
      <c r="Y21" s="23"/>
    </row>
    <row r="22" spans="1:25" ht="13.5">
      <c r="A22" s="5" t="s">
        <v>154</v>
      </c>
      <c r="B22" s="22">
        <v>230</v>
      </c>
      <c r="C22" s="22">
        <v>230</v>
      </c>
      <c r="D22" s="22"/>
      <c r="E22" s="23"/>
      <c r="F22" s="22"/>
      <c r="G22" s="22"/>
      <c r="H22" s="22"/>
      <c r="I22" s="23"/>
      <c r="J22" s="22"/>
      <c r="K22" s="22"/>
      <c r="L22" s="22"/>
      <c r="M22" s="23"/>
      <c r="N22" s="22"/>
      <c r="O22" s="22"/>
      <c r="P22" s="22"/>
      <c r="Q22" s="23">
        <v>4433</v>
      </c>
      <c r="R22" s="22">
        <v>664</v>
      </c>
      <c r="S22" s="22">
        <v>664</v>
      </c>
      <c r="T22" s="22"/>
      <c r="U22" s="23">
        <v>8289</v>
      </c>
      <c r="V22" s="22">
        <v>6524</v>
      </c>
      <c r="W22" s="22">
        <v>6524</v>
      </c>
      <c r="X22" s="22"/>
      <c r="Y22" s="23">
        <v>5384</v>
      </c>
    </row>
    <row r="23" spans="1:25" ht="13.5">
      <c r="A23" s="5" t="s">
        <v>68</v>
      </c>
      <c r="B23" s="22">
        <v>52</v>
      </c>
      <c r="C23" s="22">
        <v>52</v>
      </c>
      <c r="D23" s="22">
        <v>52</v>
      </c>
      <c r="E23" s="23">
        <v>3</v>
      </c>
      <c r="F23" s="22">
        <v>3</v>
      </c>
      <c r="G23" s="22">
        <v>3</v>
      </c>
      <c r="H23" s="22">
        <v>3</v>
      </c>
      <c r="I23" s="23"/>
      <c r="J23" s="22"/>
      <c r="K23" s="22"/>
      <c r="L23" s="22"/>
      <c r="M23" s="23"/>
      <c r="N23" s="22"/>
      <c r="O23" s="22"/>
      <c r="P23" s="22"/>
      <c r="Q23" s="23"/>
      <c r="R23" s="22"/>
      <c r="S23" s="22"/>
      <c r="T23" s="22"/>
      <c r="U23" s="23"/>
      <c r="V23" s="22"/>
      <c r="W23" s="22"/>
      <c r="X23" s="22"/>
      <c r="Y23" s="23"/>
    </row>
    <row r="24" spans="1:25" ht="13.5">
      <c r="A24" s="5" t="s">
        <v>155</v>
      </c>
      <c r="B24" s="22">
        <v>697</v>
      </c>
      <c r="C24" s="22">
        <v>555</v>
      </c>
      <c r="D24" s="22">
        <v>203</v>
      </c>
      <c r="E24" s="23">
        <v>431</v>
      </c>
      <c r="F24" s="22">
        <v>414</v>
      </c>
      <c r="G24" s="22">
        <v>218</v>
      </c>
      <c r="H24" s="22">
        <v>109</v>
      </c>
      <c r="I24" s="23">
        <v>232</v>
      </c>
      <c r="J24" s="22">
        <v>251</v>
      </c>
      <c r="K24" s="22">
        <v>141</v>
      </c>
      <c r="L24" s="22">
        <v>21</v>
      </c>
      <c r="M24" s="23">
        <v>1701</v>
      </c>
      <c r="N24" s="22">
        <v>1705</v>
      </c>
      <c r="O24" s="22">
        <v>1698</v>
      </c>
      <c r="P24" s="22">
        <v>779</v>
      </c>
      <c r="Q24" s="23">
        <v>4525</v>
      </c>
      <c r="R24" s="22">
        <v>727</v>
      </c>
      <c r="S24" s="22">
        <v>722</v>
      </c>
      <c r="T24" s="22">
        <v>33</v>
      </c>
      <c r="U24" s="23">
        <v>8676</v>
      </c>
      <c r="V24" s="22">
        <v>6911</v>
      </c>
      <c r="W24" s="22">
        <v>6911</v>
      </c>
      <c r="X24" s="22">
        <v>386</v>
      </c>
      <c r="Y24" s="23">
        <v>5696</v>
      </c>
    </row>
    <row r="25" spans="1:25" ht="14.25" thickBot="1">
      <c r="A25" s="28" t="s">
        <v>156</v>
      </c>
      <c r="B25" s="24">
        <v>819178</v>
      </c>
      <c r="C25" s="24">
        <v>682693</v>
      </c>
      <c r="D25" s="24">
        <v>48014</v>
      </c>
      <c r="E25" s="25">
        <v>863629</v>
      </c>
      <c r="F25" s="24">
        <v>804916</v>
      </c>
      <c r="G25" s="24">
        <v>637806</v>
      </c>
      <c r="H25" s="24">
        <v>37242</v>
      </c>
      <c r="I25" s="25">
        <v>777574</v>
      </c>
      <c r="J25" s="24">
        <v>668074</v>
      </c>
      <c r="K25" s="24">
        <v>511545</v>
      </c>
      <c r="L25" s="24">
        <v>17462</v>
      </c>
      <c r="M25" s="25">
        <v>750316</v>
      </c>
      <c r="N25" s="24">
        <v>551747</v>
      </c>
      <c r="O25" s="24">
        <v>414088</v>
      </c>
      <c r="P25" s="24">
        <v>-3260</v>
      </c>
      <c r="Q25" s="25">
        <v>724212</v>
      </c>
      <c r="R25" s="24">
        <v>548172</v>
      </c>
      <c r="S25" s="24">
        <v>414774</v>
      </c>
      <c r="T25" s="24">
        <v>-24142</v>
      </c>
      <c r="U25" s="25">
        <v>650534</v>
      </c>
      <c r="V25" s="24">
        <v>447890</v>
      </c>
      <c r="W25" s="24">
        <v>364026</v>
      </c>
      <c r="X25" s="24">
        <v>24095</v>
      </c>
      <c r="Y25" s="25">
        <v>691121</v>
      </c>
    </row>
    <row r="26" spans="1:25" ht="14.25" thickTop="1">
      <c r="A26" s="5" t="s">
        <v>124</v>
      </c>
      <c r="B26" s="22"/>
      <c r="C26" s="22"/>
      <c r="D26" s="22"/>
      <c r="E26" s="23">
        <v>52000</v>
      </c>
      <c r="F26" s="22">
        <v>52000</v>
      </c>
      <c r="G26" s="22">
        <v>52000</v>
      </c>
      <c r="H26" s="22">
        <v>52000</v>
      </c>
      <c r="I26" s="23"/>
      <c r="J26" s="22"/>
      <c r="K26" s="22"/>
      <c r="L26" s="22"/>
      <c r="M26" s="23"/>
      <c r="N26" s="22"/>
      <c r="O26" s="22"/>
      <c r="P26" s="22"/>
      <c r="Q26" s="23"/>
      <c r="R26" s="22"/>
      <c r="S26" s="22"/>
      <c r="T26" s="22"/>
      <c r="U26" s="23"/>
      <c r="V26" s="22"/>
      <c r="W26" s="22"/>
      <c r="X26" s="22"/>
      <c r="Y26" s="23">
        <v>102000</v>
      </c>
    </row>
    <row r="27" spans="1:25" ht="13.5">
      <c r="A27" s="5" t="s">
        <v>157</v>
      </c>
      <c r="B27" s="22">
        <v>1122</v>
      </c>
      <c r="C27" s="22">
        <v>1122</v>
      </c>
      <c r="D27" s="22">
        <v>1122</v>
      </c>
      <c r="E27" s="23"/>
      <c r="F27" s="22"/>
      <c r="G27" s="22"/>
      <c r="H27" s="22"/>
      <c r="I27" s="23"/>
      <c r="J27" s="22"/>
      <c r="K27" s="22"/>
      <c r="L27" s="22"/>
      <c r="M27" s="23"/>
      <c r="N27" s="22"/>
      <c r="O27" s="22"/>
      <c r="P27" s="22"/>
      <c r="Q27" s="23"/>
      <c r="R27" s="22"/>
      <c r="S27" s="22"/>
      <c r="T27" s="22"/>
      <c r="U27" s="23"/>
      <c r="V27" s="22"/>
      <c r="W27" s="22"/>
      <c r="X27" s="22"/>
      <c r="Y27" s="23"/>
    </row>
    <row r="28" spans="1:25" ht="13.5">
      <c r="A28" s="5" t="s">
        <v>158</v>
      </c>
      <c r="B28" s="22">
        <v>1122</v>
      </c>
      <c r="C28" s="22">
        <v>1122</v>
      </c>
      <c r="D28" s="22">
        <v>1122</v>
      </c>
      <c r="E28" s="23">
        <v>52000</v>
      </c>
      <c r="F28" s="22">
        <v>52000</v>
      </c>
      <c r="G28" s="22">
        <v>52000</v>
      </c>
      <c r="H28" s="22">
        <v>52000</v>
      </c>
      <c r="I28" s="23">
        <v>1692</v>
      </c>
      <c r="J28" s="22">
        <v>1692</v>
      </c>
      <c r="K28" s="22"/>
      <c r="L28" s="22"/>
      <c r="M28" s="23"/>
      <c r="N28" s="22"/>
      <c r="O28" s="22"/>
      <c r="P28" s="22"/>
      <c r="Q28" s="23"/>
      <c r="R28" s="22"/>
      <c r="S28" s="22"/>
      <c r="T28" s="22"/>
      <c r="U28" s="23"/>
      <c r="V28" s="22"/>
      <c r="W28" s="22"/>
      <c r="X28" s="22"/>
      <c r="Y28" s="23">
        <v>156508</v>
      </c>
    </row>
    <row r="29" spans="1:25" ht="13.5">
      <c r="A29" s="5" t="s">
        <v>159</v>
      </c>
      <c r="B29" s="22"/>
      <c r="C29" s="22"/>
      <c r="D29" s="22"/>
      <c r="E29" s="23">
        <v>7880</v>
      </c>
      <c r="F29" s="22">
        <v>7880</v>
      </c>
      <c r="G29" s="22">
        <v>7880</v>
      </c>
      <c r="H29" s="22">
        <v>7880</v>
      </c>
      <c r="I29" s="23"/>
      <c r="J29" s="22"/>
      <c r="K29" s="22"/>
      <c r="L29" s="22"/>
      <c r="M29" s="23"/>
      <c r="N29" s="22"/>
      <c r="O29" s="22"/>
      <c r="P29" s="22"/>
      <c r="Q29" s="23"/>
      <c r="R29" s="22"/>
      <c r="S29" s="22"/>
      <c r="T29" s="22"/>
      <c r="U29" s="23"/>
      <c r="V29" s="22"/>
      <c r="W29" s="22"/>
      <c r="X29" s="22"/>
      <c r="Y29" s="23"/>
    </row>
    <row r="30" spans="1:25" ht="13.5">
      <c r="A30" s="5" t="s">
        <v>115</v>
      </c>
      <c r="B30" s="22"/>
      <c r="C30" s="22"/>
      <c r="D30" s="22"/>
      <c r="E30" s="23">
        <v>1038</v>
      </c>
      <c r="F30" s="22">
        <v>1038</v>
      </c>
      <c r="G30" s="22"/>
      <c r="H30" s="22"/>
      <c r="I30" s="23">
        <v>3917</v>
      </c>
      <c r="J30" s="22"/>
      <c r="K30" s="22"/>
      <c r="L30" s="22"/>
      <c r="M30" s="23"/>
      <c r="N30" s="22"/>
      <c r="O30" s="22"/>
      <c r="P30" s="22"/>
      <c r="Q30" s="23">
        <v>8128</v>
      </c>
      <c r="R30" s="22"/>
      <c r="S30" s="22"/>
      <c r="T30" s="22"/>
      <c r="U30" s="23"/>
      <c r="V30" s="22"/>
      <c r="W30" s="22"/>
      <c r="X30" s="22"/>
      <c r="Y30" s="23"/>
    </row>
    <row r="31" spans="1:25" ht="13.5">
      <c r="A31" s="5" t="s">
        <v>160</v>
      </c>
      <c r="B31" s="22"/>
      <c r="C31" s="22"/>
      <c r="D31" s="22"/>
      <c r="E31" s="23">
        <v>10133</v>
      </c>
      <c r="F31" s="22">
        <v>8919</v>
      </c>
      <c r="G31" s="22">
        <v>7880</v>
      </c>
      <c r="H31" s="22">
        <v>7880</v>
      </c>
      <c r="I31" s="23">
        <v>14932</v>
      </c>
      <c r="J31" s="22">
        <v>11014</v>
      </c>
      <c r="K31" s="22">
        <v>11014</v>
      </c>
      <c r="L31" s="22">
        <v>10999</v>
      </c>
      <c r="M31" s="23">
        <v>3214</v>
      </c>
      <c r="N31" s="22">
        <v>3214</v>
      </c>
      <c r="O31" s="22">
        <v>3214</v>
      </c>
      <c r="P31" s="22">
        <v>3201</v>
      </c>
      <c r="Q31" s="23">
        <v>8128</v>
      </c>
      <c r="R31" s="22"/>
      <c r="S31" s="22"/>
      <c r="T31" s="22"/>
      <c r="U31" s="23">
        <v>42639</v>
      </c>
      <c r="V31" s="22">
        <v>42639</v>
      </c>
      <c r="W31" s="22">
        <v>28580</v>
      </c>
      <c r="X31" s="22"/>
      <c r="Y31" s="23">
        <v>87341</v>
      </c>
    </row>
    <row r="32" spans="1:25" ht="13.5">
      <c r="A32" s="6" t="s">
        <v>112</v>
      </c>
      <c r="B32" s="22">
        <v>820301</v>
      </c>
      <c r="C32" s="22">
        <v>683816</v>
      </c>
      <c r="D32" s="22">
        <v>49137</v>
      </c>
      <c r="E32" s="23">
        <v>905495</v>
      </c>
      <c r="F32" s="22">
        <v>847996</v>
      </c>
      <c r="G32" s="22">
        <v>681926</v>
      </c>
      <c r="H32" s="22">
        <v>81362</v>
      </c>
      <c r="I32" s="23">
        <v>764334</v>
      </c>
      <c r="J32" s="22">
        <v>658752</v>
      </c>
      <c r="K32" s="22">
        <v>500531</v>
      </c>
      <c r="L32" s="22">
        <v>6462</v>
      </c>
      <c r="M32" s="23">
        <v>747102</v>
      </c>
      <c r="N32" s="22">
        <v>548533</v>
      </c>
      <c r="O32" s="22">
        <v>410874</v>
      </c>
      <c r="P32" s="22">
        <v>-6462</v>
      </c>
      <c r="Q32" s="23">
        <v>716084</v>
      </c>
      <c r="R32" s="22">
        <v>548172</v>
      </c>
      <c r="S32" s="22">
        <v>414774</v>
      </c>
      <c r="T32" s="22">
        <v>-24142</v>
      </c>
      <c r="U32" s="23">
        <v>607894</v>
      </c>
      <c r="V32" s="22">
        <v>405251</v>
      </c>
      <c r="W32" s="22">
        <v>335446</v>
      </c>
      <c r="X32" s="22">
        <v>24095</v>
      </c>
      <c r="Y32" s="23">
        <v>760288</v>
      </c>
    </row>
    <row r="33" spans="1:25" ht="13.5">
      <c r="A33" s="6" t="s">
        <v>161</v>
      </c>
      <c r="B33" s="22">
        <v>317784</v>
      </c>
      <c r="C33" s="22">
        <v>264910</v>
      </c>
      <c r="D33" s="22">
        <v>18917</v>
      </c>
      <c r="E33" s="23">
        <v>352728</v>
      </c>
      <c r="F33" s="22">
        <v>326848</v>
      </c>
      <c r="G33" s="22">
        <v>284363</v>
      </c>
      <c r="H33" s="22">
        <v>32544</v>
      </c>
      <c r="I33" s="23">
        <v>325033</v>
      </c>
      <c r="J33" s="22">
        <v>274370</v>
      </c>
      <c r="K33" s="22">
        <v>208471</v>
      </c>
      <c r="L33" s="22">
        <v>2691</v>
      </c>
      <c r="M33" s="23">
        <v>305334</v>
      </c>
      <c r="N33" s="22">
        <v>223555</v>
      </c>
      <c r="O33" s="22">
        <v>167452</v>
      </c>
      <c r="P33" s="22">
        <v>-2633</v>
      </c>
      <c r="Q33" s="23">
        <v>291179</v>
      </c>
      <c r="R33" s="22">
        <v>223476</v>
      </c>
      <c r="S33" s="22">
        <v>169092</v>
      </c>
      <c r="T33" s="22">
        <v>-9842</v>
      </c>
      <c r="U33" s="23">
        <v>247639</v>
      </c>
      <c r="V33" s="22">
        <v>165192</v>
      </c>
      <c r="W33" s="22">
        <v>138284</v>
      </c>
      <c r="X33" s="22">
        <v>10297</v>
      </c>
      <c r="Y33" s="23">
        <v>286535</v>
      </c>
    </row>
    <row r="34" spans="1:25" ht="14.25" thickBot="1">
      <c r="A34" s="6" t="s">
        <v>162</v>
      </c>
      <c r="B34" s="22">
        <v>502516</v>
      </c>
      <c r="C34" s="22">
        <v>418905</v>
      </c>
      <c r="D34" s="22">
        <v>30219</v>
      </c>
      <c r="E34" s="23">
        <v>552766</v>
      </c>
      <c r="F34" s="22">
        <v>521148</v>
      </c>
      <c r="G34" s="22">
        <v>397562</v>
      </c>
      <c r="H34" s="22">
        <v>48817</v>
      </c>
      <c r="I34" s="23">
        <v>439300</v>
      </c>
      <c r="J34" s="22">
        <v>384382</v>
      </c>
      <c r="K34" s="22">
        <v>292059</v>
      </c>
      <c r="L34" s="22">
        <v>3771</v>
      </c>
      <c r="M34" s="23">
        <v>441767</v>
      </c>
      <c r="N34" s="22">
        <v>324977</v>
      </c>
      <c r="O34" s="22">
        <v>243421</v>
      </c>
      <c r="P34" s="22">
        <v>-3828</v>
      </c>
      <c r="Q34" s="23">
        <v>424905</v>
      </c>
      <c r="R34" s="22">
        <v>324696</v>
      </c>
      <c r="S34" s="22">
        <v>245681</v>
      </c>
      <c r="T34" s="22">
        <v>-14300</v>
      </c>
      <c r="U34" s="23">
        <v>360255</v>
      </c>
      <c r="V34" s="22">
        <v>240059</v>
      </c>
      <c r="W34" s="22">
        <v>197162</v>
      </c>
      <c r="X34" s="22">
        <v>13798</v>
      </c>
      <c r="Y34" s="23">
        <v>473753</v>
      </c>
    </row>
    <row r="35" spans="1:25" ht="14.25" thickTop="1">
      <c r="A35" s="7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</row>
    <row r="37" ht="13.5">
      <c r="A37" s="19" t="s">
        <v>103</v>
      </c>
    </row>
    <row r="38" ht="13.5">
      <c r="A38" s="19" t="s">
        <v>104</v>
      </c>
    </row>
  </sheetData>
  <mergeCells count="1">
    <mergeCell ref="B6:Y6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2:X47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24" width="17.625" style="0" customWidth="1"/>
  </cols>
  <sheetData>
    <row r="1" ht="14.25" thickBot="1"/>
    <row r="2" spans="1:24" ht="14.25" thickTop="1">
      <c r="A2" s="9" t="s">
        <v>99</v>
      </c>
      <c r="B2" s="13">
        <v>4327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</row>
    <row r="3" spans="1:24" ht="14.25" thickBot="1">
      <c r="A3" s="10" t="s">
        <v>100</v>
      </c>
      <c r="B3" s="1" t="s">
        <v>101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4.25" thickTop="1">
      <c r="A4" s="9" t="s">
        <v>6</v>
      </c>
      <c r="B4" s="14" t="str">
        <f>HYPERLINK("http://www.kabupro.jp/mark/20140814/S1002UU7.htm","四半期報告書")</f>
        <v>四半期報告書</v>
      </c>
      <c r="C4" s="14" t="str">
        <f>HYPERLINK("http://www.kabupro.jp/mark/20140515/S1001SSG.htm","四半期報告書")</f>
        <v>四半期報告書</v>
      </c>
      <c r="D4" s="14" t="str">
        <f>HYPERLINK("http://www.kabupro.jp/mark/20140214/S100180C.htm","四半期報告書")</f>
        <v>四半期報告書</v>
      </c>
      <c r="E4" s="14" t="str">
        <f>HYPERLINK("http://www.kabupro.jp/mark/20131225/S1000TSI.htm","有価証券報告書")</f>
        <v>有価証券報告書</v>
      </c>
      <c r="F4" s="14" t="str">
        <f>HYPERLINK("http://www.kabupro.jp/mark/20140814/S1002UU7.htm","四半期報告書")</f>
        <v>四半期報告書</v>
      </c>
      <c r="G4" s="14" t="str">
        <f>HYPERLINK("http://www.kabupro.jp/mark/20140515/S1001SSG.htm","四半期報告書")</f>
        <v>四半期報告書</v>
      </c>
      <c r="H4" s="14" t="str">
        <f>HYPERLINK("http://www.kabupro.jp/mark/20140214/S100180C.htm","四半期報告書")</f>
        <v>四半期報告書</v>
      </c>
      <c r="I4" s="14" t="str">
        <f>HYPERLINK("http://www.kabupro.jp/mark/20131225/S1000TSI.htm","有価証券報告書")</f>
        <v>有価証券報告書</v>
      </c>
      <c r="J4" s="14" t="str">
        <f>HYPERLINK("http://www.kabupro.jp/mark/20130814/S000EBLW.htm","四半期報告書")</f>
        <v>四半期報告書</v>
      </c>
      <c r="K4" s="14" t="str">
        <f>HYPERLINK("http://www.kabupro.jp/mark/20130515/S000DE7A.htm","四半期報告書")</f>
        <v>四半期報告書</v>
      </c>
      <c r="L4" s="14" t="str">
        <f>HYPERLINK("http://www.kabupro.jp/mark/20130214/S000CW79.htm","四半期報告書")</f>
        <v>四半期報告書</v>
      </c>
      <c r="M4" s="14" t="str">
        <f>HYPERLINK("http://www.kabupro.jp/mark/20121226/S000CJWZ.htm","有価証券報告書")</f>
        <v>有価証券報告書</v>
      </c>
      <c r="N4" s="14" t="str">
        <f>HYPERLINK("http://www.kabupro.jp/mark/20120814/S000BR3S.htm","四半期報告書")</f>
        <v>四半期報告書</v>
      </c>
      <c r="O4" s="14" t="str">
        <f>HYPERLINK("http://www.kabupro.jp/mark/20120515/S000AULX.htm","四半期報告書")</f>
        <v>四半期報告書</v>
      </c>
      <c r="P4" s="14" t="str">
        <f>HYPERLINK("http://www.kabupro.jp/mark/20120214/S000ADAX.htm","四半期報告書")</f>
        <v>四半期報告書</v>
      </c>
      <c r="Q4" s="14" t="str">
        <f>HYPERLINK("http://www.kabupro.jp/mark/20111221/S0009YJ0.htm","有価証券報告書")</f>
        <v>有価証券報告書</v>
      </c>
      <c r="R4" s="14" t="str">
        <f>HYPERLINK("http://www.kabupro.jp/mark/20110815/S000978W.htm","四半期報告書")</f>
        <v>四半期報告書</v>
      </c>
      <c r="S4" s="14" t="str">
        <f>HYPERLINK("http://www.kabupro.jp/mark/20110516/S0008ARZ.htm","四半期報告書")</f>
        <v>四半期報告書</v>
      </c>
      <c r="T4" s="14" t="str">
        <f>HYPERLINK("http://www.kabupro.jp/mark/20110214/S0007QW9.htm","四半期報告書")</f>
        <v>四半期報告書</v>
      </c>
      <c r="U4" s="14" t="str">
        <f>HYPERLINK("http://www.kabupro.jp/mark/20101227/S0007GYA.htm","有価証券報告書")</f>
        <v>有価証券報告書</v>
      </c>
      <c r="V4" s="14" t="str">
        <f>HYPERLINK("http://www.kabupro.jp/mark/20100816/S0006N6M.htm","四半期報告書")</f>
        <v>四半期報告書</v>
      </c>
      <c r="W4" s="14" t="str">
        <f>HYPERLINK("http://www.kabupro.jp/mark/20100517/S0005Q0U.htm","四半期報告書")</f>
        <v>四半期報告書</v>
      </c>
      <c r="X4" s="14" t="str">
        <f>HYPERLINK("http://www.kabupro.jp/mark/20100215/S00057W0.htm","四半期報告書")</f>
        <v>四半期報告書</v>
      </c>
    </row>
    <row r="5" spans="1:24" ht="14.25" thickBot="1">
      <c r="A5" s="10" t="s">
        <v>7</v>
      </c>
      <c r="B5" s="1" t="s">
        <v>13</v>
      </c>
      <c r="C5" s="1" t="s">
        <v>16</v>
      </c>
      <c r="D5" s="1" t="s">
        <v>18</v>
      </c>
      <c r="E5" s="1" t="s">
        <v>28</v>
      </c>
      <c r="F5" s="1" t="s">
        <v>13</v>
      </c>
      <c r="G5" s="1" t="s">
        <v>16</v>
      </c>
      <c r="H5" s="1" t="s">
        <v>18</v>
      </c>
      <c r="I5" s="1" t="s">
        <v>28</v>
      </c>
      <c r="J5" s="1" t="s">
        <v>22</v>
      </c>
      <c r="K5" s="1" t="s">
        <v>24</v>
      </c>
      <c r="L5" s="1" t="s">
        <v>26</v>
      </c>
      <c r="M5" s="1" t="s">
        <v>36</v>
      </c>
      <c r="N5" s="1" t="s">
        <v>30</v>
      </c>
      <c r="O5" s="1" t="s">
        <v>32</v>
      </c>
      <c r="P5" s="1" t="s">
        <v>34</v>
      </c>
      <c r="Q5" s="1" t="s">
        <v>44</v>
      </c>
      <c r="R5" s="1" t="s">
        <v>38</v>
      </c>
      <c r="S5" s="1" t="s">
        <v>40</v>
      </c>
      <c r="T5" s="1" t="s">
        <v>42</v>
      </c>
      <c r="U5" s="1" t="s">
        <v>52</v>
      </c>
      <c r="V5" s="1" t="s">
        <v>46</v>
      </c>
      <c r="W5" s="1" t="s">
        <v>48</v>
      </c>
      <c r="X5" s="1" t="s">
        <v>50</v>
      </c>
    </row>
    <row r="6" spans="1:24" ht="15" thickBot="1" thickTop="1">
      <c r="A6" s="9" t="s">
        <v>8</v>
      </c>
      <c r="B6" s="17" t="s">
        <v>143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</row>
    <row r="7" spans="1:24" ht="14.25" thickTop="1">
      <c r="A7" s="11" t="s">
        <v>9</v>
      </c>
      <c r="B7" s="13" t="s">
        <v>105</v>
      </c>
      <c r="C7" s="13" t="s">
        <v>105</v>
      </c>
      <c r="D7" s="13" t="s">
        <v>105</v>
      </c>
      <c r="E7" s="15" t="s">
        <v>20</v>
      </c>
      <c r="F7" s="13" t="s">
        <v>105</v>
      </c>
      <c r="G7" s="13" t="s">
        <v>105</v>
      </c>
      <c r="H7" s="13" t="s">
        <v>105</v>
      </c>
      <c r="I7" s="15" t="s">
        <v>20</v>
      </c>
      <c r="J7" s="13" t="s">
        <v>105</v>
      </c>
      <c r="K7" s="13" t="s">
        <v>105</v>
      </c>
      <c r="L7" s="13" t="s">
        <v>105</v>
      </c>
      <c r="M7" s="15" t="s">
        <v>20</v>
      </c>
      <c r="N7" s="13" t="s">
        <v>105</v>
      </c>
      <c r="O7" s="13" t="s">
        <v>105</v>
      </c>
      <c r="P7" s="13" t="s">
        <v>105</v>
      </c>
      <c r="Q7" s="15" t="s">
        <v>20</v>
      </c>
      <c r="R7" s="13" t="s">
        <v>105</v>
      </c>
      <c r="S7" s="13" t="s">
        <v>105</v>
      </c>
      <c r="T7" s="13" t="s">
        <v>105</v>
      </c>
      <c r="U7" s="15" t="s">
        <v>20</v>
      </c>
      <c r="V7" s="13" t="s">
        <v>105</v>
      </c>
      <c r="W7" s="13" t="s">
        <v>105</v>
      </c>
      <c r="X7" s="13" t="s">
        <v>105</v>
      </c>
    </row>
    <row r="8" spans="1:24" ht="13.5">
      <c r="A8" s="12" t="s">
        <v>10</v>
      </c>
      <c r="B8" s="1" t="s">
        <v>106</v>
      </c>
      <c r="C8" s="1" t="s">
        <v>106</v>
      </c>
      <c r="D8" s="1" t="s">
        <v>106</v>
      </c>
      <c r="E8" s="16" t="s">
        <v>107</v>
      </c>
      <c r="F8" s="1" t="s">
        <v>107</v>
      </c>
      <c r="G8" s="1" t="s">
        <v>107</v>
      </c>
      <c r="H8" s="1" t="s">
        <v>107</v>
      </c>
      <c r="I8" s="16" t="s">
        <v>108</v>
      </c>
      <c r="J8" s="1" t="s">
        <v>108</v>
      </c>
      <c r="K8" s="1" t="s">
        <v>108</v>
      </c>
      <c r="L8" s="1" t="s">
        <v>108</v>
      </c>
      <c r="M8" s="16" t="s">
        <v>109</v>
      </c>
      <c r="N8" s="1" t="s">
        <v>109</v>
      </c>
      <c r="O8" s="1" t="s">
        <v>109</v>
      </c>
      <c r="P8" s="1" t="s">
        <v>109</v>
      </c>
      <c r="Q8" s="16" t="s">
        <v>110</v>
      </c>
      <c r="R8" s="1" t="s">
        <v>110</v>
      </c>
      <c r="S8" s="1" t="s">
        <v>110</v>
      </c>
      <c r="T8" s="1" t="s">
        <v>110</v>
      </c>
      <c r="U8" s="16" t="s">
        <v>111</v>
      </c>
      <c r="V8" s="1" t="s">
        <v>111</v>
      </c>
      <c r="W8" s="1" t="s">
        <v>111</v>
      </c>
      <c r="X8" s="1" t="s">
        <v>111</v>
      </c>
    </row>
    <row r="9" spans="1:24" ht="13.5">
      <c r="A9" s="12" t="s">
        <v>11</v>
      </c>
      <c r="B9" s="1" t="s">
        <v>15</v>
      </c>
      <c r="C9" s="1" t="s">
        <v>17</v>
      </c>
      <c r="D9" s="1" t="s">
        <v>19</v>
      </c>
      <c r="E9" s="16" t="s">
        <v>21</v>
      </c>
      <c r="F9" s="1" t="s">
        <v>23</v>
      </c>
      <c r="G9" s="1" t="s">
        <v>25</v>
      </c>
      <c r="H9" s="1" t="s">
        <v>27</v>
      </c>
      <c r="I9" s="16" t="s">
        <v>29</v>
      </c>
      <c r="J9" s="1" t="s">
        <v>31</v>
      </c>
      <c r="K9" s="1" t="s">
        <v>33</v>
      </c>
      <c r="L9" s="1" t="s">
        <v>35</v>
      </c>
      <c r="M9" s="16" t="s">
        <v>37</v>
      </c>
      <c r="N9" s="1" t="s">
        <v>39</v>
      </c>
      <c r="O9" s="1" t="s">
        <v>41</v>
      </c>
      <c r="P9" s="1" t="s">
        <v>43</v>
      </c>
      <c r="Q9" s="16" t="s">
        <v>45</v>
      </c>
      <c r="R9" s="1" t="s">
        <v>47</v>
      </c>
      <c r="S9" s="1" t="s">
        <v>49</v>
      </c>
      <c r="T9" s="1" t="s">
        <v>51</v>
      </c>
      <c r="U9" s="16" t="s">
        <v>53</v>
      </c>
      <c r="V9" s="1" t="s">
        <v>55</v>
      </c>
      <c r="W9" s="1" t="s">
        <v>57</v>
      </c>
      <c r="X9" s="1" t="s">
        <v>59</v>
      </c>
    </row>
    <row r="10" spans="1:24" ht="14.25" thickBot="1">
      <c r="A10" s="12" t="s">
        <v>12</v>
      </c>
      <c r="B10" s="1" t="s">
        <v>63</v>
      </c>
      <c r="C10" s="1" t="s">
        <v>63</v>
      </c>
      <c r="D10" s="1" t="s">
        <v>63</v>
      </c>
      <c r="E10" s="16" t="s">
        <v>63</v>
      </c>
      <c r="F10" s="1" t="s">
        <v>63</v>
      </c>
      <c r="G10" s="1" t="s">
        <v>63</v>
      </c>
      <c r="H10" s="1" t="s">
        <v>63</v>
      </c>
      <c r="I10" s="16" t="s">
        <v>63</v>
      </c>
      <c r="J10" s="1" t="s">
        <v>63</v>
      </c>
      <c r="K10" s="1" t="s">
        <v>63</v>
      </c>
      <c r="L10" s="1" t="s">
        <v>63</v>
      </c>
      <c r="M10" s="16" t="s">
        <v>63</v>
      </c>
      <c r="N10" s="1" t="s">
        <v>63</v>
      </c>
      <c r="O10" s="1" t="s">
        <v>63</v>
      </c>
      <c r="P10" s="1" t="s">
        <v>63</v>
      </c>
      <c r="Q10" s="16" t="s">
        <v>63</v>
      </c>
      <c r="R10" s="1" t="s">
        <v>63</v>
      </c>
      <c r="S10" s="1" t="s">
        <v>63</v>
      </c>
      <c r="T10" s="1" t="s">
        <v>63</v>
      </c>
      <c r="U10" s="16" t="s">
        <v>63</v>
      </c>
      <c r="V10" s="1" t="s">
        <v>63</v>
      </c>
      <c r="W10" s="1" t="s">
        <v>63</v>
      </c>
      <c r="X10" s="1" t="s">
        <v>63</v>
      </c>
    </row>
    <row r="11" spans="1:24" ht="14.25" thickTop="1">
      <c r="A11" s="27" t="s">
        <v>112</v>
      </c>
      <c r="B11" s="20">
        <v>820301</v>
      </c>
      <c r="C11" s="20">
        <v>683816</v>
      </c>
      <c r="D11" s="20">
        <v>49137</v>
      </c>
      <c r="E11" s="21">
        <v>905495</v>
      </c>
      <c r="F11" s="20">
        <v>847996</v>
      </c>
      <c r="G11" s="20">
        <v>681926</v>
      </c>
      <c r="H11" s="20">
        <v>81362</v>
      </c>
      <c r="I11" s="21">
        <v>764334</v>
      </c>
      <c r="J11" s="20">
        <v>658752</v>
      </c>
      <c r="K11" s="20">
        <v>500531</v>
      </c>
      <c r="L11" s="20">
        <v>6462</v>
      </c>
      <c r="M11" s="21">
        <v>747102</v>
      </c>
      <c r="N11" s="20">
        <v>548533</v>
      </c>
      <c r="O11" s="20">
        <v>410874</v>
      </c>
      <c r="P11" s="20">
        <v>-6462</v>
      </c>
      <c r="Q11" s="21">
        <v>716084</v>
      </c>
      <c r="R11" s="20">
        <v>548172</v>
      </c>
      <c r="S11" s="20">
        <v>414774</v>
      </c>
      <c r="T11" s="20">
        <v>-24142</v>
      </c>
      <c r="U11" s="21">
        <v>607894</v>
      </c>
      <c r="V11" s="20">
        <v>405251</v>
      </c>
      <c r="W11" s="20">
        <v>335446</v>
      </c>
      <c r="X11" s="20">
        <v>24095</v>
      </c>
    </row>
    <row r="12" spans="1:24" ht="13.5">
      <c r="A12" s="5" t="s">
        <v>113</v>
      </c>
      <c r="B12" s="22">
        <v>30934</v>
      </c>
      <c r="C12" s="22">
        <v>19630</v>
      </c>
      <c r="D12" s="22">
        <v>10162</v>
      </c>
      <c r="E12" s="23">
        <v>30160</v>
      </c>
      <c r="F12" s="22">
        <v>21271</v>
      </c>
      <c r="G12" s="22">
        <v>14144</v>
      </c>
      <c r="H12" s="22">
        <v>7039</v>
      </c>
      <c r="I12" s="23">
        <v>30446</v>
      </c>
      <c r="J12" s="22">
        <v>22488</v>
      </c>
      <c r="K12" s="22">
        <v>14466</v>
      </c>
      <c r="L12" s="22">
        <v>6433</v>
      </c>
      <c r="M12" s="23">
        <v>24851</v>
      </c>
      <c r="N12" s="22">
        <v>18405</v>
      </c>
      <c r="O12" s="22">
        <v>12133</v>
      </c>
      <c r="P12" s="22">
        <v>6068</v>
      </c>
      <c r="Q12" s="23">
        <v>25950</v>
      </c>
      <c r="R12" s="22">
        <v>19789</v>
      </c>
      <c r="S12" s="22">
        <v>13889</v>
      </c>
      <c r="T12" s="22">
        <v>7219</v>
      </c>
      <c r="U12" s="23">
        <v>33188</v>
      </c>
      <c r="V12" s="22">
        <v>24620</v>
      </c>
      <c r="W12" s="22">
        <v>16277</v>
      </c>
      <c r="X12" s="22">
        <v>8370</v>
      </c>
    </row>
    <row r="13" spans="1:24" ht="13.5">
      <c r="A13" s="5" t="s">
        <v>114</v>
      </c>
      <c r="B13" s="22">
        <v>-1038</v>
      </c>
      <c r="C13" s="22"/>
      <c r="D13" s="22"/>
      <c r="E13" s="23"/>
      <c r="F13" s="22"/>
      <c r="G13" s="22"/>
      <c r="H13" s="22"/>
      <c r="I13" s="23">
        <v>9499</v>
      </c>
      <c r="J13" s="22">
        <v>9499</v>
      </c>
      <c r="K13" s="22">
        <v>9499</v>
      </c>
      <c r="L13" s="22">
        <v>9499</v>
      </c>
      <c r="M13" s="23"/>
      <c r="N13" s="22"/>
      <c r="O13" s="22"/>
      <c r="P13" s="22"/>
      <c r="Q13" s="23"/>
      <c r="R13" s="22"/>
      <c r="S13" s="22"/>
      <c r="T13" s="22"/>
      <c r="U13" s="23"/>
      <c r="V13" s="22"/>
      <c r="W13" s="22"/>
      <c r="X13" s="22"/>
    </row>
    <row r="14" spans="1:24" ht="13.5">
      <c r="A14" s="5" t="s">
        <v>115</v>
      </c>
      <c r="B14" s="22"/>
      <c r="C14" s="22"/>
      <c r="D14" s="22"/>
      <c r="E14" s="23">
        <v>1038</v>
      </c>
      <c r="F14" s="22">
        <v>1038</v>
      </c>
      <c r="G14" s="22"/>
      <c r="H14" s="22"/>
      <c r="I14" s="23">
        <v>3917</v>
      </c>
      <c r="J14" s="22"/>
      <c r="K14" s="22"/>
      <c r="L14" s="22"/>
      <c r="M14" s="23"/>
      <c r="N14" s="22"/>
      <c r="O14" s="22"/>
      <c r="P14" s="22"/>
      <c r="Q14" s="23">
        <v>8128</v>
      </c>
      <c r="R14" s="22"/>
      <c r="S14" s="22"/>
      <c r="T14" s="22"/>
      <c r="U14" s="23"/>
      <c r="V14" s="22"/>
      <c r="W14" s="22"/>
      <c r="X14" s="22"/>
    </row>
    <row r="15" spans="1:24" ht="13.5">
      <c r="A15" s="5" t="s">
        <v>116</v>
      </c>
      <c r="B15" s="22">
        <v>-440</v>
      </c>
      <c r="C15" s="22">
        <v>-333</v>
      </c>
      <c r="D15" s="22">
        <v>-50</v>
      </c>
      <c r="E15" s="23">
        <v>-830</v>
      </c>
      <c r="F15" s="22">
        <v>-538</v>
      </c>
      <c r="G15" s="22">
        <v>-422</v>
      </c>
      <c r="H15" s="22">
        <v>-112</v>
      </c>
      <c r="I15" s="23">
        <v>-728</v>
      </c>
      <c r="J15" s="22">
        <v>-477</v>
      </c>
      <c r="K15" s="22">
        <v>-393</v>
      </c>
      <c r="L15" s="22">
        <v>-99</v>
      </c>
      <c r="M15" s="23">
        <v>-942</v>
      </c>
      <c r="N15" s="22">
        <v>-659</v>
      </c>
      <c r="O15" s="22">
        <v>-504</v>
      </c>
      <c r="P15" s="22">
        <v>-218</v>
      </c>
      <c r="Q15" s="23">
        <v>-1411</v>
      </c>
      <c r="R15" s="22">
        <v>-909</v>
      </c>
      <c r="S15" s="22">
        <v>-748</v>
      </c>
      <c r="T15" s="22">
        <v>-219</v>
      </c>
      <c r="U15" s="23">
        <v>-2944</v>
      </c>
      <c r="V15" s="22">
        <v>-2349</v>
      </c>
      <c r="W15" s="22">
        <v>-1873</v>
      </c>
      <c r="X15" s="22">
        <v>-391</v>
      </c>
    </row>
    <row r="16" spans="1:24" ht="13.5">
      <c r="A16" s="5" t="s">
        <v>117</v>
      </c>
      <c r="B16" s="22">
        <v>4771</v>
      </c>
      <c r="C16" s="22">
        <v>3131</v>
      </c>
      <c r="D16" s="22">
        <v>1507</v>
      </c>
      <c r="E16" s="23">
        <v>6162</v>
      </c>
      <c r="F16" s="22">
        <v>4504</v>
      </c>
      <c r="G16" s="22">
        <v>2815</v>
      </c>
      <c r="H16" s="22">
        <v>1126</v>
      </c>
      <c r="I16" s="23"/>
      <c r="J16" s="22"/>
      <c r="K16" s="22"/>
      <c r="L16" s="22"/>
      <c r="M16" s="23"/>
      <c r="N16" s="22"/>
      <c r="O16" s="22"/>
      <c r="P16" s="22"/>
      <c r="Q16" s="23"/>
      <c r="R16" s="22"/>
      <c r="S16" s="22"/>
      <c r="T16" s="22"/>
      <c r="U16" s="23"/>
      <c r="V16" s="22"/>
      <c r="W16" s="22"/>
      <c r="X16" s="22"/>
    </row>
    <row r="17" spans="1:24" ht="13.5">
      <c r="A17" s="5" t="s">
        <v>118</v>
      </c>
      <c r="B17" s="22">
        <v>11457</v>
      </c>
      <c r="C17" s="22">
        <v>8878</v>
      </c>
      <c r="D17" s="22">
        <v>3104</v>
      </c>
      <c r="E17" s="23">
        <v>14403</v>
      </c>
      <c r="F17" s="22">
        <v>10633</v>
      </c>
      <c r="G17" s="22">
        <v>8333</v>
      </c>
      <c r="H17" s="22">
        <v>2128</v>
      </c>
      <c r="I17" s="23">
        <v>8947</v>
      </c>
      <c r="J17" s="22">
        <v>9796</v>
      </c>
      <c r="K17" s="22">
        <v>8892</v>
      </c>
      <c r="L17" s="22">
        <v>2006</v>
      </c>
      <c r="M17" s="23">
        <v>9205</v>
      </c>
      <c r="N17" s="22">
        <v>7081</v>
      </c>
      <c r="O17" s="22">
        <v>5384</v>
      </c>
      <c r="P17" s="22">
        <v>879</v>
      </c>
      <c r="Q17" s="23">
        <v>7074</v>
      </c>
      <c r="R17" s="22">
        <v>3826</v>
      </c>
      <c r="S17" s="22">
        <v>2856</v>
      </c>
      <c r="T17" s="22">
        <v>-600</v>
      </c>
      <c r="U17" s="23">
        <v>10281</v>
      </c>
      <c r="V17" s="22">
        <v>9209</v>
      </c>
      <c r="W17" s="22">
        <v>7655</v>
      </c>
      <c r="X17" s="22">
        <v>2172</v>
      </c>
    </row>
    <row r="18" spans="1:24" ht="13.5">
      <c r="A18" s="5" t="s">
        <v>119</v>
      </c>
      <c r="B18" s="22">
        <v>8836</v>
      </c>
      <c r="C18" s="22">
        <v>5973</v>
      </c>
      <c r="D18" s="22">
        <v>2822</v>
      </c>
      <c r="E18" s="23">
        <v>11376</v>
      </c>
      <c r="F18" s="22">
        <v>8554</v>
      </c>
      <c r="G18" s="22">
        <v>5731</v>
      </c>
      <c r="H18" s="22">
        <v>2599</v>
      </c>
      <c r="I18" s="23">
        <v>7269</v>
      </c>
      <c r="J18" s="22">
        <v>4550</v>
      </c>
      <c r="K18" s="22">
        <v>1832</v>
      </c>
      <c r="L18" s="22">
        <v>789</v>
      </c>
      <c r="M18" s="23">
        <v>3109</v>
      </c>
      <c r="N18" s="22">
        <v>2378</v>
      </c>
      <c r="O18" s="22">
        <v>1647</v>
      </c>
      <c r="P18" s="22">
        <v>718</v>
      </c>
      <c r="Q18" s="23">
        <v>2874</v>
      </c>
      <c r="R18" s="22">
        <v>2155</v>
      </c>
      <c r="S18" s="22">
        <v>1437</v>
      </c>
      <c r="T18" s="22">
        <v>718</v>
      </c>
      <c r="U18" s="23">
        <v>-97003</v>
      </c>
      <c r="V18" s="22">
        <v>-97721</v>
      </c>
      <c r="W18" s="22">
        <v>-98440</v>
      </c>
      <c r="X18" s="22">
        <v>-99369</v>
      </c>
    </row>
    <row r="19" spans="1:24" ht="13.5">
      <c r="A19" s="5" t="s">
        <v>120</v>
      </c>
      <c r="B19" s="22">
        <v>-7384</v>
      </c>
      <c r="C19" s="22">
        <v>-412261</v>
      </c>
      <c r="D19" s="22">
        <v>25524</v>
      </c>
      <c r="E19" s="23">
        <v>51374</v>
      </c>
      <c r="F19" s="22">
        <v>74854</v>
      </c>
      <c r="G19" s="22">
        <v>-308914</v>
      </c>
      <c r="H19" s="22">
        <v>97031</v>
      </c>
      <c r="I19" s="23">
        <v>73460</v>
      </c>
      <c r="J19" s="22">
        <v>150930</v>
      </c>
      <c r="K19" s="22">
        <v>-190836</v>
      </c>
      <c r="L19" s="22">
        <v>137806</v>
      </c>
      <c r="M19" s="23">
        <v>-10020</v>
      </c>
      <c r="N19" s="22">
        <v>133851</v>
      </c>
      <c r="O19" s="22">
        <v>-113186</v>
      </c>
      <c r="P19" s="22">
        <v>188175</v>
      </c>
      <c r="Q19" s="23">
        <v>8707</v>
      </c>
      <c r="R19" s="22">
        <v>163277</v>
      </c>
      <c r="S19" s="22">
        <v>-136722</v>
      </c>
      <c r="T19" s="22">
        <v>199391</v>
      </c>
      <c r="U19" s="23">
        <v>68143</v>
      </c>
      <c r="V19" s="22">
        <v>253183</v>
      </c>
      <c r="W19" s="22">
        <v>-36659</v>
      </c>
      <c r="X19" s="22">
        <v>175619</v>
      </c>
    </row>
    <row r="20" spans="1:24" ht="13.5">
      <c r="A20" s="5" t="s">
        <v>121</v>
      </c>
      <c r="B20" s="22">
        <v>-4189</v>
      </c>
      <c r="C20" s="22">
        <v>-5379</v>
      </c>
      <c r="D20" s="22">
        <v>-9733</v>
      </c>
      <c r="E20" s="23">
        <v>1974</v>
      </c>
      <c r="F20" s="22">
        <v>-6699</v>
      </c>
      <c r="G20" s="22">
        <v>-10348</v>
      </c>
      <c r="H20" s="22">
        <v>-7144</v>
      </c>
      <c r="I20" s="23">
        <v>1697</v>
      </c>
      <c r="J20" s="22">
        <v>-766</v>
      </c>
      <c r="K20" s="22">
        <v>-2213</v>
      </c>
      <c r="L20" s="22">
        <v>-2603</v>
      </c>
      <c r="M20" s="23">
        <v>4555</v>
      </c>
      <c r="N20" s="22">
        <v>6564</v>
      </c>
      <c r="O20" s="22">
        <v>2749</v>
      </c>
      <c r="P20" s="22">
        <v>-9151</v>
      </c>
      <c r="Q20" s="23">
        <v>-14199</v>
      </c>
      <c r="R20" s="22">
        <v>-15528</v>
      </c>
      <c r="S20" s="22">
        <v>-9211</v>
      </c>
      <c r="T20" s="22">
        <v>-11709</v>
      </c>
      <c r="U20" s="23">
        <v>542</v>
      </c>
      <c r="V20" s="22">
        <v>-584</v>
      </c>
      <c r="W20" s="22">
        <v>-4163</v>
      </c>
      <c r="X20" s="22">
        <v>-3679</v>
      </c>
    </row>
    <row r="21" spans="1:24" ht="13.5">
      <c r="A21" s="5" t="s">
        <v>122</v>
      </c>
      <c r="B21" s="22">
        <v>-415</v>
      </c>
      <c r="C21" s="22">
        <v>986</v>
      </c>
      <c r="D21" s="22">
        <v>176</v>
      </c>
      <c r="E21" s="23">
        <v>-419</v>
      </c>
      <c r="F21" s="22">
        <v>547</v>
      </c>
      <c r="G21" s="22">
        <v>-82</v>
      </c>
      <c r="H21" s="22">
        <v>169</v>
      </c>
      <c r="I21" s="23">
        <v>-741</v>
      </c>
      <c r="J21" s="22">
        <v>-791</v>
      </c>
      <c r="K21" s="22">
        <v>-76</v>
      </c>
      <c r="L21" s="22">
        <v>-69</v>
      </c>
      <c r="M21" s="23">
        <v>167</v>
      </c>
      <c r="N21" s="22">
        <v>392</v>
      </c>
      <c r="O21" s="22">
        <v>626</v>
      </c>
      <c r="P21" s="22">
        <v>337</v>
      </c>
      <c r="Q21" s="23">
        <v>-664</v>
      </c>
      <c r="R21" s="22">
        <v>-408</v>
      </c>
      <c r="S21" s="22">
        <v>-321</v>
      </c>
      <c r="T21" s="22">
        <v>-308</v>
      </c>
      <c r="U21" s="23">
        <v>-3046</v>
      </c>
      <c r="V21" s="22">
        <v>-3632</v>
      </c>
      <c r="W21" s="22">
        <v>-10188</v>
      </c>
      <c r="X21" s="22">
        <v>659</v>
      </c>
    </row>
    <row r="22" spans="1:24" ht="13.5">
      <c r="A22" s="5" t="s">
        <v>123</v>
      </c>
      <c r="B22" s="22">
        <v>9561</v>
      </c>
      <c r="C22" s="22">
        <v>24371</v>
      </c>
      <c r="D22" s="22">
        <v>6308</v>
      </c>
      <c r="E22" s="23">
        <v>-40</v>
      </c>
      <c r="F22" s="22">
        <v>2657</v>
      </c>
      <c r="G22" s="22">
        <v>10957</v>
      </c>
      <c r="H22" s="22">
        <v>2001</v>
      </c>
      <c r="I22" s="23">
        <v>1140</v>
      </c>
      <c r="J22" s="22">
        <v>2355</v>
      </c>
      <c r="K22" s="22">
        <v>9176</v>
      </c>
      <c r="L22" s="22">
        <v>4025</v>
      </c>
      <c r="M22" s="23">
        <v>-2313</v>
      </c>
      <c r="N22" s="22">
        <v>573</v>
      </c>
      <c r="O22" s="22">
        <v>3737</v>
      </c>
      <c r="P22" s="22">
        <v>3095</v>
      </c>
      <c r="Q22" s="23">
        <v>2581</v>
      </c>
      <c r="R22" s="22">
        <v>3449</v>
      </c>
      <c r="S22" s="22">
        <v>16970</v>
      </c>
      <c r="T22" s="22">
        <v>5556</v>
      </c>
      <c r="U22" s="23">
        <v>-4029</v>
      </c>
      <c r="V22" s="22">
        <v>-161</v>
      </c>
      <c r="W22" s="22">
        <v>12641</v>
      </c>
      <c r="X22" s="22">
        <v>-1582</v>
      </c>
    </row>
    <row r="23" spans="1:24" ht="13.5">
      <c r="A23" s="5" t="s">
        <v>124</v>
      </c>
      <c r="B23" s="22"/>
      <c r="C23" s="22"/>
      <c r="D23" s="22"/>
      <c r="E23" s="23">
        <v>-52000</v>
      </c>
      <c r="F23" s="22">
        <v>-52000</v>
      </c>
      <c r="G23" s="22">
        <v>-52000</v>
      </c>
      <c r="H23" s="22">
        <v>-52000</v>
      </c>
      <c r="I23" s="23"/>
      <c r="J23" s="22"/>
      <c r="K23" s="22"/>
      <c r="L23" s="22"/>
      <c r="M23" s="23"/>
      <c r="N23" s="22"/>
      <c r="O23" s="22"/>
      <c r="P23" s="22"/>
      <c r="Q23" s="23"/>
      <c r="R23" s="22"/>
      <c r="S23" s="22"/>
      <c r="T23" s="22"/>
      <c r="U23" s="23"/>
      <c r="V23" s="22"/>
      <c r="W23" s="22"/>
      <c r="X23" s="22"/>
    </row>
    <row r="24" spans="1:24" ht="13.5">
      <c r="A24" s="5" t="s">
        <v>68</v>
      </c>
      <c r="B24" s="22">
        <v>-15842</v>
      </c>
      <c r="C24" s="22">
        <v>-19278</v>
      </c>
      <c r="D24" s="22">
        <v>-40655</v>
      </c>
      <c r="E24" s="23">
        <v>6562</v>
      </c>
      <c r="F24" s="22">
        <v>-12159</v>
      </c>
      <c r="G24" s="22">
        <v>15857</v>
      </c>
      <c r="H24" s="22">
        <v>-31030</v>
      </c>
      <c r="I24" s="23">
        <v>31115</v>
      </c>
      <c r="J24" s="22">
        <v>11636</v>
      </c>
      <c r="K24" s="22">
        <v>11604</v>
      </c>
      <c r="L24" s="22">
        <v>-16789</v>
      </c>
      <c r="M24" s="23">
        <v>-6350</v>
      </c>
      <c r="N24" s="22">
        <v>-11669</v>
      </c>
      <c r="O24" s="22">
        <v>-8282</v>
      </c>
      <c r="P24" s="22">
        <v>-19089</v>
      </c>
      <c r="Q24" s="23">
        <v>6949</v>
      </c>
      <c r="R24" s="22">
        <v>10</v>
      </c>
      <c r="S24" s="22">
        <v>5700</v>
      </c>
      <c r="T24" s="22">
        <v>-30313</v>
      </c>
      <c r="U24" s="23">
        <v>3719</v>
      </c>
      <c r="V24" s="22">
        <v>-18187</v>
      </c>
      <c r="W24" s="22">
        <v>4361</v>
      </c>
      <c r="X24" s="22">
        <v>-21677</v>
      </c>
    </row>
    <row r="25" spans="1:24" ht="13.5">
      <c r="A25" s="5" t="s">
        <v>125</v>
      </c>
      <c r="B25" s="22">
        <v>856551</v>
      </c>
      <c r="C25" s="22">
        <v>308411</v>
      </c>
      <c r="D25" s="22">
        <v>47180</v>
      </c>
      <c r="E25" s="23">
        <v>975257</v>
      </c>
      <c r="F25" s="22">
        <v>900660</v>
      </c>
      <c r="G25" s="22">
        <v>367997</v>
      </c>
      <c r="H25" s="22">
        <v>103169</v>
      </c>
      <c r="I25" s="23">
        <v>930180</v>
      </c>
      <c r="J25" s="22">
        <v>867795</v>
      </c>
      <c r="K25" s="22">
        <v>363997</v>
      </c>
      <c r="L25" s="22">
        <v>148962</v>
      </c>
      <c r="M25" s="23">
        <v>774218</v>
      </c>
      <c r="N25" s="22">
        <v>710304</v>
      </c>
      <c r="O25" s="22">
        <v>320031</v>
      </c>
      <c r="P25" s="22">
        <v>168303</v>
      </c>
      <c r="Q25" s="23">
        <v>762074</v>
      </c>
      <c r="R25" s="22">
        <v>724207</v>
      </c>
      <c r="S25" s="22">
        <v>308826</v>
      </c>
      <c r="T25" s="22">
        <v>145832</v>
      </c>
      <c r="U25" s="23">
        <v>641594</v>
      </c>
      <c r="V25" s="22">
        <v>596790</v>
      </c>
      <c r="W25" s="22">
        <v>253608</v>
      </c>
      <c r="X25" s="22">
        <v>184238</v>
      </c>
    </row>
    <row r="26" spans="1:24" ht="13.5">
      <c r="A26" s="5" t="s">
        <v>126</v>
      </c>
      <c r="B26" s="22">
        <v>390</v>
      </c>
      <c r="C26" s="22">
        <v>358</v>
      </c>
      <c r="D26" s="22">
        <v>122</v>
      </c>
      <c r="E26" s="23">
        <v>873</v>
      </c>
      <c r="F26" s="22">
        <v>401</v>
      </c>
      <c r="G26" s="22">
        <v>349</v>
      </c>
      <c r="H26" s="22">
        <v>158</v>
      </c>
      <c r="I26" s="23">
        <v>718</v>
      </c>
      <c r="J26" s="22">
        <v>527</v>
      </c>
      <c r="K26" s="22">
        <v>195</v>
      </c>
      <c r="L26" s="22">
        <v>7</v>
      </c>
      <c r="M26" s="23">
        <v>1055</v>
      </c>
      <c r="N26" s="22">
        <v>649</v>
      </c>
      <c r="O26" s="22">
        <v>644</v>
      </c>
      <c r="P26" s="22">
        <v>235</v>
      </c>
      <c r="Q26" s="23">
        <v>1259</v>
      </c>
      <c r="R26" s="22">
        <v>929</v>
      </c>
      <c r="S26" s="22">
        <v>639</v>
      </c>
      <c r="T26" s="22">
        <v>52</v>
      </c>
      <c r="U26" s="23">
        <v>3732</v>
      </c>
      <c r="V26" s="22">
        <v>2633</v>
      </c>
      <c r="W26" s="22">
        <v>1441</v>
      </c>
      <c r="X26" s="22">
        <v>229</v>
      </c>
    </row>
    <row r="27" spans="1:24" ht="13.5">
      <c r="A27" s="5" t="s">
        <v>127</v>
      </c>
      <c r="B27" s="22"/>
      <c r="C27" s="22"/>
      <c r="D27" s="22"/>
      <c r="E27" s="23">
        <v>52000</v>
      </c>
      <c r="F27" s="22">
        <v>52000</v>
      </c>
      <c r="G27" s="22">
        <v>52000</v>
      </c>
      <c r="H27" s="22">
        <v>52000</v>
      </c>
      <c r="I27" s="23"/>
      <c r="J27" s="22"/>
      <c r="K27" s="22"/>
      <c r="L27" s="22"/>
      <c r="M27" s="23"/>
      <c r="N27" s="22"/>
      <c r="O27" s="22"/>
      <c r="P27" s="22"/>
      <c r="Q27" s="23"/>
      <c r="R27" s="22"/>
      <c r="S27" s="22"/>
      <c r="T27" s="22"/>
      <c r="U27" s="23"/>
      <c r="V27" s="22"/>
      <c r="W27" s="22"/>
      <c r="X27" s="22"/>
    </row>
    <row r="28" spans="1:24" ht="13.5">
      <c r="A28" s="5" t="s">
        <v>128</v>
      </c>
      <c r="B28" s="22">
        <v>-368334</v>
      </c>
      <c r="C28" s="22">
        <v>-198307</v>
      </c>
      <c r="D28" s="22">
        <v>-198307</v>
      </c>
      <c r="E28" s="23">
        <v>-339976</v>
      </c>
      <c r="F28" s="22">
        <v>-339790</v>
      </c>
      <c r="G28" s="22">
        <v>-175362</v>
      </c>
      <c r="H28" s="22">
        <v>-175362</v>
      </c>
      <c r="I28" s="23">
        <v>-307845</v>
      </c>
      <c r="J28" s="22">
        <v>-307692</v>
      </c>
      <c r="K28" s="22">
        <v>-154022</v>
      </c>
      <c r="L28" s="22">
        <v>-154022</v>
      </c>
      <c r="M28" s="23">
        <v>-355360</v>
      </c>
      <c r="N28" s="22">
        <v>-355149</v>
      </c>
      <c r="O28" s="22">
        <v>-201705</v>
      </c>
      <c r="P28" s="22">
        <v>-201705</v>
      </c>
      <c r="Q28" s="23">
        <v>-226572</v>
      </c>
      <c r="R28" s="22">
        <v>-226320</v>
      </c>
      <c r="S28" s="22">
        <v>-120116</v>
      </c>
      <c r="T28" s="22">
        <v>-120534</v>
      </c>
      <c r="U28" s="23">
        <v>-276004</v>
      </c>
      <c r="V28" s="22">
        <v>-275257</v>
      </c>
      <c r="W28" s="22">
        <v>-182798</v>
      </c>
      <c r="X28" s="22">
        <v>-182796</v>
      </c>
    </row>
    <row r="29" spans="1:24" ht="13.5">
      <c r="A29" s="5" t="s">
        <v>129</v>
      </c>
      <c r="B29" s="22">
        <v>100</v>
      </c>
      <c r="C29" s="22">
        <v>100</v>
      </c>
      <c r="D29" s="22"/>
      <c r="E29" s="23">
        <v>174</v>
      </c>
      <c r="F29" s="22">
        <v>174</v>
      </c>
      <c r="G29" s="22">
        <v>174</v>
      </c>
      <c r="H29" s="22"/>
      <c r="I29" s="23">
        <v>124</v>
      </c>
      <c r="J29" s="22">
        <v>124</v>
      </c>
      <c r="K29" s="22">
        <v>124</v>
      </c>
      <c r="L29" s="22"/>
      <c r="M29" s="23">
        <v>1206</v>
      </c>
      <c r="N29" s="22">
        <v>1206</v>
      </c>
      <c r="O29" s="22">
        <v>1206</v>
      </c>
      <c r="P29" s="22"/>
      <c r="Q29" s="23"/>
      <c r="R29" s="22"/>
      <c r="S29" s="22"/>
      <c r="T29" s="22"/>
      <c r="U29" s="23"/>
      <c r="V29" s="22"/>
      <c r="W29" s="22"/>
      <c r="X29" s="22"/>
    </row>
    <row r="30" spans="1:24" ht="14.25" thickBot="1">
      <c r="A30" s="4" t="s">
        <v>130</v>
      </c>
      <c r="B30" s="24">
        <v>488708</v>
      </c>
      <c r="C30" s="24">
        <v>110563</v>
      </c>
      <c r="D30" s="24">
        <v>-151004</v>
      </c>
      <c r="E30" s="25">
        <v>688329</v>
      </c>
      <c r="F30" s="24">
        <v>613447</v>
      </c>
      <c r="G30" s="24">
        <v>245160</v>
      </c>
      <c r="H30" s="24">
        <v>-20034</v>
      </c>
      <c r="I30" s="25">
        <v>623177</v>
      </c>
      <c r="J30" s="24">
        <v>560755</v>
      </c>
      <c r="K30" s="24">
        <v>210295</v>
      </c>
      <c r="L30" s="24">
        <v>-5052</v>
      </c>
      <c r="M30" s="25">
        <v>421120</v>
      </c>
      <c r="N30" s="24">
        <v>357011</v>
      </c>
      <c r="O30" s="24">
        <v>120176</v>
      </c>
      <c r="P30" s="24">
        <v>-33166</v>
      </c>
      <c r="Q30" s="25">
        <v>536761</v>
      </c>
      <c r="R30" s="24">
        <v>498816</v>
      </c>
      <c r="S30" s="24">
        <v>189348</v>
      </c>
      <c r="T30" s="24">
        <v>25351</v>
      </c>
      <c r="U30" s="25">
        <v>369322</v>
      </c>
      <c r="V30" s="24">
        <v>324167</v>
      </c>
      <c r="W30" s="24">
        <v>72251</v>
      </c>
      <c r="X30" s="24">
        <v>1671</v>
      </c>
    </row>
    <row r="31" spans="1:24" ht="14.25" thickTop="1">
      <c r="A31" s="5" t="s">
        <v>131</v>
      </c>
      <c r="B31" s="22">
        <v>-450000</v>
      </c>
      <c r="C31" s="22">
        <v>-400000</v>
      </c>
      <c r="D31" s="22">
        <v>-100000</v>
      </c>
      <c r="E31" s="23">
        <v>-150000</v>
      </c>
      <c r="F31" s="22">
        <v>-150000</v>
      </c>
      <c r="G31" s="22">
        <v>-110000</v>
      </c>
      <c r="H31" s="22">
        <v>-100000</v>
      </c>
      <c r="I31" s="23">
        <v>-300000</v>
      </c>
      <c r="J31" s="22">
        <v>-100000</v>
      </c>
      <c r="K31" s="22">
        <v>-50000</v>
      </c>
      <c r="L31" s="22">
        <v>-50000</v>
      </c>
      <c r="M31" s="23">
        <v>-500000</v>
      </c>
      <c r="N31" s="22">
        <v>-500000</v>
      </c>
      <c r="O31" s="22">
        <v>-300000</v>
      </c>
      <c r="P31" s="22"/>
      <c r="Q31" s="23">
        <v>-900000</v>
      </c>
      <c r="R31" s="22">
        <v>-600000</v>
      </c>
      <c r="S31" s="22">
        <v>-300000</v>
      </c>
      <c r="T31" s="22">
        <v>-200000</v>
      </c>
      <c r="U31" s="23">
        <v>-200000</v>
      </c>
      <c r="V31" s="22"/>
      <c r="W31" s="22"/>
      <c r="X31" s="22"/>
    </row>
    <row r="32" spans="1:24" ht="13.5">
      <c r="A32" s="5" t="s">
        <v>132</v>
      </c>
      <c r="B32" s="22">
        <v>150000</v>
      </c>
      <c r="C32" s="22">
        <v>100000</v>
      </c>
      <c r="D32" s="22">
        <v>100000</v>
      </c>
      <c r="E32" s="23">
        <v>350000</v>
      </c>
      <c r="F32" s="22">
        <v>150000</v>
      </c>
      <c r="G32" s="22">
        <v>110000</v>
      </c>
      <c r="H32" s="22">
        <v>100000</v>
      </c>
      <c r="I32" s="23">
        <v>200000</v>
      </c>
      <c r="J32" s="22">
        <v>200000</v>
      </c>
      <c r="K32" s="22"/>
      <c r="L32" s="22"/>
      <c r="M32" s="23">
        <v>900000</v>
      </c>
      <c r="N32" s="22">
        <v>600000</v>
      </c>
      <c r="O32" s="22">
        <v>600000</v>
      </c>
      <c r="P32" s="22">
        <v>300000</v>
      </c>
      <c r="Q32" s="23">
        <v>500000</v>
      </c>
      <c r="R32" s="22">
        <v>400000</v>
      </c>
      <c r="S32" s="22">
        <v>200000</v>
      </c>
      <c r="T32" s="22"/>
      <c r="U32" s="23">
        <v>200000</v>
      </c>
      <c r="V32" s="22">
        <v>100000</v>
      </c>
      <c r="W32" s="22">
        <v>100000</v>
      </c>
      <c r="X32" s="22">
        <v>100000</v>
      </c>
    </row>
    <row r="33" spans="1:24" ht="13.5">
      <c r="A33" s="5" t="s">
        <v>133</v>
      </c>
      <c r="B33" s="22">
        <v>-23721</v>
      </c>
      <c r="C33" s="22"/>
      <c r="D33" s="22"/>
      <c r="E33" s="23">
        <v>-7935</v>
      </c>
      <c r="F33" s="22">
        <v>-7542</v>
      </c>
      <c r="G33" s="22">
        <v>-6101</v>
      </c>
      <c r="H33" s="22">
        <v>-4858</v>
      </c>
      <c r="I33" s="23">
        <v>-3446</v>
      </c>
      <c r="J33" s="22">
        <v>-340</v>
      </c>
      <c r="K33" s="22"/>
      <c r="L33" s="22"/>
      <c r="M33" s="23">
        <v>-8604</v>
      </c>
      <c r="N33" s="22">
        <v>-6806</v>
      </c>
      <c r="O33" s="22">
        <v>-320</v>
      </c>
      <c r="P33" s="22">
        <v>-320</v>
      </c>
      <c r="Q33" s="23">
        <v>-1196</v>
      </c>
      <c r="R33" s="22">
        <v>-1196</v>
      </c>
      <c r="S33" s="22"/>
      <c r="T33" s="22"/>
      <c r="U33" s="23">
        <v>-39677</v>
      </c>
      <c r="V33" s="22">
        <v>-38877</v>
      </c>
      <c r="W33" s="22"/>
      <c r="X33" s="22"/>
    </row>
    <row r="34" spans="1:24" ht="13.5">
      <c r="A34" s="5" t="s">
        <v>134</v>
      </c>
      <c r="B34" s="22">
        <v>-16468</v>
      </c>
      <c r="C34" s="22">
        <v>-7947</v>
      </c>
      <c r="D34" s="22">
        <v>-3805</v>
      </c>
      <c r="E34" s="23">
        <v>-32052</v>
      </c>
      <c r="F34" s="22">
        <v>-12179</v>
      </c>
      <c r="G34" s="22">
        <v>-7332</v>
      </c>
      <c r="H34" s="22">
        <v>-5552</v>
      </c>
      <c r="I34" s="23">
        <v>-23581</v>
      </c>
      <c r="J34" s="22">
        <v>-12933</v>
      </c>
      <c r="K34" s="22">
        <v>-7586</v>
      </c>
      <c r="L34" s="22">
        <v>-6343</v>
      </c>
      <c r="M34" s="23">
        <v>-31392</v>
      </c>
      <c r="N34" s="22">
        <v>-21986</v>
      </c>
      <c r="O34" s="22">
        <v>-8887</v>
      </c>
      <c r="P34" s="22">
        <v>-4403</v>
      </c>
      <c r="Q34" s="23">
        <v>-15830</v>
      </c>
      <c r="R34" s="22">
        <v>-6229</v>
      </c>
      <c r="S34" s="22">
        <v>-2116</v>
      </c>
      <c r="T34" s="22">
        <v>-2116</v>
      </c>
      <c r="U34" s="23">
        <v>-19485</v>
      </c>
      <c r="V34" s="22">
        <v>-10578</v>
      </c>
      <c r="W34" s="22">
        <v>-7663</v>
      </c>
      <c r="X34" s="22">
        <v>-3831</v>
      </c>
    </row>
    <row r="35" spans="1:24" ht="13.5">
      <c r="A35" s="5" t="s">
        <v>135</v>
      </c>
      <c r="B35" s="22">
        <v>-18294</v>
      </c>
      <c r="C35" s="22">
        <v>-18294</v>
      </c>
      <c r="D35" s="22"/>
      <c r="E35" s="23"/>
      <c r="F35" s="22"/>
      <c r="G35" s="22"/>
      <c r="H35" s="22"/>
      <c r="I35" s="23"/>
      <c r="J35" s="22"/>
      <c r="K35" s="22"/>
      <c r="L35" s="22"/>
      <c r="M35" s="23">
        <v>-1681</v>
      </c>
      <c r="N35" s="22">
        <v>-1681</v>
      </c>
      <c r="O35" s="22">
        <v>-1681</v>
      </c>
      <c r="P35" s="22"/>
      <c r="Q35" s="23">
        <v>-344</v>
      </c>
      <c r="R35" s="22">
        <v>-344</v>
      </c>
      <c r="S35" s="22"/>
      <c r="T35" s="22"/>
      <c r="U35" s="23">
        <v>-57710</v>
      </c>
      <c r="V35" s="22">
        <v>-57710</v>
      </c>
      <c r="W35" s="22">
        <v>-57710</v>
      </c>
      <c r="X35" s="22"/>
    </row>
    <row r="36" spans="1:24" ht="13.5">
      <c r="A36" s="5" t="s">
        <v>136</v>
      </c>
      <c r="B36" s="22">
        <v>6900</v>
      </c>
      <c r="C36" s="22">
        <v>2750</v>
      </c>
      <c r="D36" s="22">
        <v>1000</v>
      </c>
      <c r="E36" s="23">
        <v>13000</v>
      </c>
      <c r="F36" s="22">
        <v>13000</v>
      </c>
      <c r="G36" s="22">
        <v>8000</v>
      </c>
      <c r="H36" s="22">
        <v>4000</v>
      </c>
      <c r="I36" s="23">
        <v>7100</v>
      </c>
      <c r="J36" s="22">
        <v>7100</v>
      </c>
      <c r="K36" s="22">
        <v>5100</v>
      </c>
      <c r="L36" s="22">
        <v>5100</v>
      </c>
      <c r="M36" s="23">
        <v>15100</v>
      </c>
      <c r="N36" s="22">
        <v>15100</v>
      </c>
      <c r="O36" s="22">
        <v>12000</v>
      </c>
      <c r="P36" s="22"/>
      <c r="Q36" s="23">
        <v>5600</v>
      </c>
      <c r="R36" s="22">
        <v>5600</v>
      </c>
      <c r="S36" s="22">
        <v>4000</v>
      </c>
      <c r="T36" s="22">
        <v>4000</v>
      </c>
      <c r="U36" s="23">
        <v>2700</v>
      </c>
      <c r="V36" s="22">
        <v>2700</v>
      </c>
      <c r="W36" s="22"/>
      <c r="X36" s="22"/>
    </row>
    <row r="37" spans="1:24" ht="14.25" thickBot="1">
      <c r="A37" s="4" t="s">
        <v>137</v>
      </c>
      <c r="B37" s="24">
        <v>-351585</v>
      </c>
      <c r="C37" s="24">
        <v>-323491</v>
      </c>
      <c r="D37" s="24">
        <v>-2805</v>
      </c>
      <c r="E37" s="25">
        <v>175292</v>
      </c>
      <c r="F37" s="24">
        <v>-6721</v>
      </c>
      <c r="G37" s="24">
        <v>-5434</v>
      </c>
      <c r="H37" s="24">
        <v>-6410</v>
      </c>
      <c r="I37" s="25">
        <v>-419822</v>
      </c>
      <c r="J37" s="24">
        <v>-206068</v>
      </c>
      <c r="K37" s="24">
        <v>-352486</v>
      </c>
      <c r="L37" s="24">
        <v>-51243</v>
      </c>
      <c r="M37" s="25">
        <v>373210</v>
      </c>
      <c r="N37" s="24">
        <v>84071</v>
      </c>
      <c r="O37" s="24">
        <v>300556</v>
      </c>
      <c r="P37" s="24">
        <v>294721</v>
      </c>
      <c r="Q37" s="25">
        <v>-411771</v>
      </c>
      <c r="R37" s="24">
        <v>-202170</v>
      </c>
      <c r="S37" s="24">
        <v>-98116</v>
      </c>
      <c r="T37" s="24">
        <v>-198116</v>
      </c>
      <c r="U37" s="25">
        <v>-69656</v>
      </c>
      <c r="V37" s="24">
        <v>31696</v>
      </c>
      <c r="W37" s="24">
        <v>34626</v>
      </c>
      <c r="X37" s="24">
        <v>96168</v>
      </c>
    </row>
    <row r="38" spans="1:24" ht="14.25" thickTop="1">
      <c r="A38" s="5" t="s">
        <v>138</v>
      </c>
      <c r="B38" s="22">
        <v>-301691</v>
      </c>
      <c r="C38" s="22">
        <v>-164249</v>
      </c>
      <c r="D38" s="22">
        <v>-151763</v>
      </c>
      <c r="E38" s="23">
        <v>-269187</v>
      </c>
      <c r="F38" s="22">
        <v>-267007</v>
      </c>
      <c r="G38" s="22">
        <v>-154940</v>
      </c>
      <c r="H38" s="22">
        <v>-141906</v>
      </c>
      <c r="I38" s="23">
        <v>-226919</v>
      </c>
      <c r="J38" s="22">
        <v>-224627</v>
      </c>
      <c r="K38" s="22">
        <v>-116035</v>
      </c>
      <c r="L38" s="22">
        <v>-111107</v>
      </c>
      <c r="M38" s="23">
        <v>-212674</v>
      </c>
      <c r="N38" s="22">
        <v>-210803</v>
      </c>
      <c r="O38" s="22">
        <v>-107097</v>
      </c>
      <c r="P38" s="22">
        <v>-100381</v>
      </c>
      <c r="Q38" s="23">
        <v>-214694</v>
      </c>
      <c r="R38" s="22">
        <v>-212642</v>
      </c>
      <c r="S38" s="22">
        <v>-107247</v>
      </c>
      <c r="T38" s="22">
        <v>-98435</v>
      </c>
      <c r="U38" s="23">
        <v>-214132</v>
      </c>
      <c r="V38" s="22">
        <v>-197899</v>
      </c>
      <c r="W38" s="22">
        <v>-107094</v>
      </c>
      <c r="X38" s="22">
        <v>-97443</v>
      </c>
    </row>
    <row r="39" spans="1:24" ht="14.25" thickBot="1">
      <c r="A39" s="4" t="s">
        <v>139</v>
      </c>
      <c r="B39" s="24">
        <v>-301691</v>
      </c>
      <c r="C39" s="24">
        <v>-164249</v>
      </c>
      <c r="D39" s="24">
        <v>-151763</v>
      </c>
      <c r="E39" s="25">
        <v>-269228</v>
      </c>
      <c r="F39" s="24">
        <v>-267007</v>
      </c>
      <c r="G39" s="24">
        <v>-154940</v>
      </c>
      <c r="H39" s="24">
        <v>-141906</v>
      </c>
      <c r="I39" s="25">
        <v>-226919</v>
      </c>
      <c r="J39" s="24">
        <v>-224627</v>
      </c>
      <c r="K39" s="24">
        <v>-116035</v>
      </c>
      <c r="L39" s="24">
        <v>-111107</v>
      </c>
      <c r="M39" s="25">
        <v>-284304</v>
      </c>
      <c r="N39" s="24">
        <v>-282433</v>
      </c>
      <c r="O39" s="24">
        <v>-178728</v>
      </c>
      <c r="P39" s="24">
        <v>-170369</v>
      </c>
      <c r="Q39" s="25">
        <v>-214694</v>
      </c>
      <c r="R39" s="24">
        <v>-212642</v>
      </c>
      <c r="S39" s="24">
        <v>-107247</v>
      </c>
      <c r="T39" s="24">
        <v>-98435</v>
      </c>
      <c r="U39" s="25">
        <v>-424632</v>
      </c>
      <c r="V39" s="24">
        <v>-408399</v>
      </c>
      <c r="W39" s="24">
        <v>-317594</v>
      </c>
      <c r="X39" s="24">
        <v>-307943</v>
      </c>
    </row>
    <row r="40" spans="1:24" ht="14.25" thickTop="1">
      <c r="A40" s="6" t="s">
        <v>140</v>
      </c>
      <c r="B40" s="22"/>
      <c r="C40" s="22"/>
      <c r="D40" s="22"/>
      <c r="E40" s="23"/>
      <c r="F40" s="22"/>
      <c r="G40" s="22"/>
      <c r="H40" s="22"/>
      <c r="I40" s="23"/>
      <c r="J40" s="22"/>
      <c r="K40" s="22"/>
      <c r="L40" s="22"/>
      <c r="M40" s="23"/>
      <c r="N40" s="22"/>
      <c r="O40" s="22"/>
      <c r="P40" s="22"/>
      <c r="Q40" s="23"/>
      <c r="R40" s="22"/>
      <c r="S40" s="22"/>
      <c r="T40" s="22"/>
      <c r="U40" s="23"/>
      <c r="V40" s="22"/>
      <c r="W40" s="22"/>
      <c r="X40" s="22"/>
    </row>
    <row r="41" spans="1:24" ht="13.5">
      <c r="A41" s="6" t="s">
        <v>141</v>
      </c>
      <c r="B41" s="22">
        <v>-164568</v>
      </c>
      <c r="C41" s="22">
        <v>-377177</v>
      </c>
      <c r="D41" s="22">
        <v>-305573</v>
      </c>
      <c r="E41" s="23">
        <v>594393</v>
      </c>
      <c r="F41" s="22">
        <v>339718</v>
      </c>
      <c r="G41" s="22">
        <v>84785</v>
      </c>
      <c r="H41" s="22">
        <v>-168351</v>
      </c>
      <c r="I41" s="23">
        <v>-23564</v>
      </c>
      <c r="J41" s="22">
        <v>130059</v>
      </c>
      <c r="K41" s="22">
        <v>-258226</v>
      </c>
      <c r="L41" s="22">
        <v>-167402</v>
      </c>
      <c r="M41" s="23">
        <v>510026</v>
      </c>
      <c r="N41" s="22">
        <v>158648</v>
      </c>
      <c r="O41" s="22">
        <v>242005</v>
      </c>
      <c r="P41" s="22">
        <v>91185</v>
      </c>
      <c r="Q41" s="23">
        <v>-89704</v>
      </c>
      <c r="R41" s="22">
        <v>84004</v>
      </c>
      <c r="S41" s="22">
        <v>-16015</v>
      </c>
      <c r="T41" s="22">
        <v>-271200</v>
      </c>
      <c r="U41" s="23">
        <v>-124966</v>
      </c>
      <c r="V41" s="22">
        <v>-52535</v>
      </c>
      <c r="W41" s="22">
        <v>-210716</v>
      </c>
      <c r="X41" s="22">
        <v>-210103</v>
      </c>
    </row>
    <row r="42" spans="1:24" ht="13.5">
      <c r="A42" s="6" t="s">
        <v>142</v>
      </c>
      <c r="B42" s="22">
        <v>2558844</v>
      </c>
      <c r="C42" s="22">
        <v>2558844</v>
      </c>
      <c r="D42" s="22">
        <v>2558844</v>
      </c>
      <c r="E42" s="23">
        <v>1964450</v>
      </c>
      <c r="F42" s="22">
        <v>1964450</v>
      </c>
      <c r="G42" s="22">
        <v>1964450</v>
      </c>
      <c r="H42" s="22">
        <v>1964450</v>
      </c>
      <c r="I42" s="23">
        <v>1988015</v>
      </c>
      <c r="J42" s="22">
        <v>1988015</v>
      </c>
      <c r="K42" s="22">
        <v>1988015</v>
      </c>
      <c r="L42" s="22">
        <v>1988015</v>
      </c>
      <c r="M42" s="23">
        <v>1477989</v>
      </c>
      <c r="N42" s="22">
        <v>1477989</v>
      </c>
      <c r="O42" s="22">
        <v>1477989</v>
      </c>
      <c r="P42" s="22">
        <v>1477989</v>
      </c>
      <c r="Q42" s="23">
        <v>1567693</v>
      </c>
      <c r="R42" s="22">
        <v>1567693</v>
      </c>
      <c r="S42" s="22">
        <v>1567693</v>
      </c>
      <c r="T42" s="22">
        <v>1567693</v>
      </c>
      <c r="U42" s="23">
        <v>1692660</v>
      </c>
      <c r="V42" s="22">
        <v>1692660</v>
      </c>
      <c r="W42" s="22">
        <v>1692660</v>
      </c>
      <c r="X42" s="22">
        <v>1692660</v>
      </c>
    </row>
    <row r="43" spans="1:24" ht="14.25" thickBot="1">
      <c r="A43" s="6" t="s">
        <v>142</v>
      </c>
      <c r="B43" s="22">
        <v>2394275</v>
      </c>
      <c r="C43" s="22">
        <v>2181666</v>
      </c>
      <c r="D43" s="22">
        <v>2253270</v>
      </c>
      <c r="E43" s="23">
        <v>2558844</v>
      </c>
      <c r="F43" s="22">
        <v>2304168</v>
      </c>
      <c r="G43" s="22">
        <v>2049235</v>
      </c>
      <c r="H43" s="22">
        <v>1796099</v>
      </c>
      <c r="I43" s="23">
        <v>1964450</v>
      </c>
      <c r="J43" s="22">
        <v>2118074</v>
      </c>
      <c r="K43" s="22">
        <v>1729789</v>
      </c>
      <c r="L43" s="22">
        <v>1820612</v>
      </c>
      <c r="M43" s="23">
        <v>1988015</v>
      </c>
      <c r="N43" s="22">
        <v>1636638</v>
      </c>
      <c r="O43" s="22">
        <v>1719994</v>
      </c>
      <c r="P43" s="22">
        <v>1569175</v>
      </c>
      <c r="Q43" s="23">
        <v>1477989</v>
      </c>
      <c r="R43" s="22">
        <v>1651698</v>
      </c>
      <c r="S43" s="22">
        <v>1551678</v>
      </c>
      <c r="T43" s="22">
        <v>1296493</v>
      </c>
      <c r="U43" s="23">
        <v>1567693</v>
      </c>
      <c r="V43" s="22">
        <v>1640124</v>
      </c>
      <c r="W43" s="22">
        <v>1481943</v>
      </c>
      <c r="X43" s="22">
        <v>1482556</v>
      </c>
    </row>
    <row r="44" spans="1:24" ht="14.25" thickTop="1">
      <c r="A44" s="7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</row>
    <row r="46" ht="13.5">
      <c r="A46" s="19" t="s">
        <v>103</v>
      </c>
    </row>
    <row r="47" ht="13.5">
      <c r="A47" s="19" t="s">
        <v>104</v>
      </c>
    </row>
  </sheetData>
  <mergeCells count="1">
    <mergeCell ref="B6:X6"/>
  </mergeCells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2:Y54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25" width="17.625" style="0" customWidth="1"/>
  </cols>
  <sheetData>
    <row r="1" ht="14.25" thickBot="1"/>
    <row r="2" spans="1:25" ht="14.25" thickTop="1">
      <c r="A2" s="9" t="s">
        <v>99</v>
      </c>
      <c r="B2" s="13">
        <v>4327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</row>
    <row r="3" spans="1:25" ht="14.25" thickBot="1">
      <c r="A3" s="10" t="s">
        <v>100</v>
      </c>
      <c r="B3" s="1" t="s">
        <v>101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4.25" thickTop="1">
      <c r="A4" s="9" t="s">
        <v>6</v>
      </c>
      <c r="B4" s="14" t="str">
        <f>HYPERLINK("http://www.kabupro.jp/mark/20140814/S1002UU7.htm","四半期報告書")</f>
        <v>四半期報告書</v>
      </c>
      <c r="C4" s="14" t="str">
        <f>HYPERLINK("http://www.kabupro.jp/mark/20140515/S1001SSG.htm","四半期報告書")</f>
        <v>四半期報告書</v>
      </c>
      <c r="D4" s="14" t="str">
        <f>HYPERLINK("http://www.kabupro.jp/mark/20140214/S100180C.htm","四半期報告書")</f>
        <v>四半期報告書</v>
      </c>
      <c r="E4" s="14" t="str">
        <f>HYPERLINK("http://www.kabupro.jp/mark/20140814/S1002UU7.htm","四半期報告書")</f>
        <v>四半期報告書</v>
      </c>
      <c r="F4" s="14" t="str">
        <f>HYPERLINK("http://www.kabupro.jp/mark/20130814/S000EBLW.htm","四半期報告書")</f>
        <v>四半期報告書</v>
      </c>
      <c r="G4" s="14" t="str">
        <f>HYPERLINK("http://www.kabupro.jp/mark/20130515/S000DE7A.htm","四半期報告書")</f>
        <v>四半期報告書</v>
      </c>
      <c r="H4" s="14" t="str">
        <f>HYPERLINK("http://www.kabupro.jp/mark/20130214/S000CW79.htm","四半期報告書")</f>
        <v>四半期報告書</v>
      </c>
      <c r="I4" s="14" t="str">
        <f>HYPERLINK("http://www.kabupro.jp/mark/20131225/S1000TSI.htm","有価証券報告書")</f>
        <v>有価証券報告書</v>
      </c>
      <c r="J4" s="14" t="str">
        <f>HYPERLINK("http://www.kabupro.jp/mark/20120814/S000BR3S.htm","四半期報告書")</f>
        <v>四半期報告書</v>
      </c>
      <c r="K4" s="14" t="str">
        <f>HYPERLINK("http://www.kabupro.jp/mark/20120515/S000AULX.htm","四半期報告書")</f>
        <v>四半期報告書</v>
      </c>
      <c r="L4" s="14" t="str">
        <f>HYPERLINK("http://www.kabupro.jp/mark/20120214/S000ADAX.htm","四半期報告書")</f>
        <v>四半期報告書</v>
      </c>
      <c r="M4" s="14" t="str">
        <f>HYPERLINK("http://www.kabupro.jp/mark/20121226/S000CJWZ.htm","有価証券報告書")</f>
        <v>有価証券報告書</v>
      </c>
      <c r="N4" s="14" t="str">
        <f>HYPERLINK("http://www.kabupro.jp/mark/20110815/S000978W.htm","四半期報告書")</f>
        <v>四半期報告書</v>
      </c>
      <c r="O4" s="14" t="str">
        <f>HYPERLINK("http://www.kabupro.jp/mark/20110516/S0008ARZ.htm","四半期報告書")</f>
        <v>四半期報告書</v>
      </c>
      <c r="P4" s="14" t="str">
        <f>HYPERLINK("http://www.kabupro.jp/mark/20110214/S0007QW9.htm","四半期報告書")</f>
        <v>四半期報告書</v>
      </c>
      <c r="Q4" s="14" t="str">
        <f>HYPERLINK("http://www.kabupro.jp/mark/20111221/S0009YJ0.htm","有価証券報告書")</f>
        <v>有価証券報告書</v>
      </c>
      <c r="R4" s="14" t="str">
        <f>HYPERLINK("http://www.kabupro.jp/mark/20100816/S0006N6M.htm","四半期報告書")</f>
        <v>四半期報告書</v>
      </c>
      <c r="S4" s="14" t="str">
        <f>HYPERLINK("http://www.kabupro.jp/mark/20100517/S0005Q0U.htm","四半期報告書")</f>
        <v>四半期報告書</v>
      </c>
      <c r="T4" s="14" t="str">
        <f>HYPERLINK("http://www.kabupro.jp/mark/20100215/S00057W0.htm","四半期報告書")</f>
        <v>四半期報告書</v>
      </c>
      <c r="U4" s="14" t="str">
        <f>HYPERLINK("http://www.kabupro.jp/mark/20101227/S0007GYA.htm","有価証券報告書")</f>
        <v>有価証券報告書</v>
      </c>
      <c r="V4" s="14" t="str">
        <f>HYPERLINK("http://www.kabupro.jp/mark/20090814/S000406P.htm","四半期報告書")</f>
        <v>四半期報告書</v>
      </c>
      <c r="W4" s="14" t="str">
        <f>HYPERLINK("http://www.kabupro.jp/mark/20090515/S00032HF.htm","四半期報告書")</f>
        <v>四半期報告書</v>
      </c>
      <c r="X4" s="14" t="str">
        <f>HYPERLINK("http://www.kabupro.jp/mark/20090213/S0002INB.htm","四半期報告書")</f>
        <v>四半期報告書</v>
      </c>
      <c r="Y4" s="14" t="str">
        <f>HYPERLINK("http://www.kabupro.jp/mark/20091228/S0004VOA.htm","有価証券報告書")</f>
        <v>有価証券報告書</v>
      </c>
    </row>
    <row r="5" spans="1:25" ht="14.25" thickBot="1">
      <c r="A5" s="10" t="s">
        <v>7</v>
      </c>
      <c r="B5" s="1" t="s">
        <v>13</v>
      </c>
      <c r="C5" s="1" t="s">
        <v>16</v>
      </c>
      <c r="D5" s="1" t="s">
        <v>18</v>
      </c>
      <c r="E5" s="1" t="s">
        <v>13</v>
      </c>
      <c r="F5" s="1" t="s">
        <v>22</v>
      </c>
      <c r="G5" s="1" t="s">
        <v>24</v>
      </c>
      <c r="H5" s="1" t="s">
        <v>26</v>
      </c>
      <c r="I5" s="1" t="s">
        <v>28</v>
      </c>
      <c r="J5" s="1" t="s">
        <v>30</v>
      </c>
      <c r="K5" s="1" t="s">
        <v>32</v>
      </c>
      <c r="L5" s="1" t="s">
        <v>34</v>
      </c>
      <c r="M5" s="1" t="s">
        <v>36</v>
      </c>
      <c r="N5" s="1" t="s">
        <v>38</v>
      </c>
      <c r="O5" s="1" t="s">
        <v>40</v>
      </c>
      <c r="P5" s="1" t="s">
        <v>42</v>
      </c>
      <c r="Q5" s="1" t="s">
        <v>44</v>
      </c>
      <c r="R5" s="1" t="s">
        <v>46</v>
      </c>
      <c r="S5" s="1" t="s">
        <v>48</v>
      </c>
      <c r="T5" s="1" t="s">
        <v>50</v>
      </c>
      <c r="U5" s="1" t="s">
        <v>52</v>
      </c>
      <c r="V5" s="1" t="s">
        <v>54</v>
      </c>
      <c r="W5" s="1" t="s">
        <v>56</v>
      </c>
      <c r="X5" s="1" t="s">
        <v>58</v>
      </c>
      <c r="Y5" s="1" t="s">
        <v>60</v>
      </c>
    </row>
    <row r="6" spans="1:25" ht="15" thickBot="1" thickTop="1">
      <c r="A6" s="9" t="s">
        <v>8</v>
      </c>
      <c r="B6" s="17" t="s">
        <v>102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</row>
    <row r="7" spans="1:25" ht="14.25" thickTop="1">
      <c r="A7" s="11" t="s">
        <v>9</v>
      </c>
      <c r="B7" s="13" t="s">
        <v>14</v>
      </c>
      <c r="C7" s="13" t="s">
        <v>14</v>
      </c>
      <c r="D7" s="13" t="s">
        <v>14</v>
      </c>
      <c r="E7" s="15" t="s">
        <v>20</v>
      </c>
      <c r="F7" s="13" t="s">
        <v>14</v>
      </c>
      <c r="G7" s="13" t="s">
        <v>14</v>
      </c>
      <c r="H7" s="13" t="s">
        <v>14</v>
      </c>
      <c r="I7" s="15" t="s">
        <v>20</v>
      </c>
      <c r="J7" s="13" t="s">
        <v>14</v>
      </c>
      <c r="K7" s="13" t="s">
        <v>14</v>
      </c>
      <c r="L7" s="13" t="s">
        <v>14</v>
      </c>
      <c r="M7" s="15" t="s">
        <v>20</v>
      </c>
      <c r="N7" s="13" t="s">
        <v>14</v>
      </c>
      <c r="O7" s="13" t="s">
        <v>14</v>
      </c>
      <c r="P7" s="13" t="s">
        <v>14</v>
      </c>
      <c r="Q7" s="15" t="s">
        <v>20</v>
      </c>
      <c r="R7" s="13" t="s">
        <v>14</v>
      </c>
      <c r="S7" s="13" t="s">
        <v>14</v>
      </c>
      <c r="T7" s="13" t="s">
        <v>14</v>
      </c>
      <c r="U7" s="15" t="s">
        <v>20</v>
      </c>
      <c r="V7" s="13" t="s">
        <v>14</v>
      </c>
      <c r="W7" s="13" t="s">
        <v>14</v>
      </c>
      <c r="X7" s="13" t="s">
        <v>14</v>
      </c>
      <c r="Y7" s="15" t="s">
        <v>20</v>
      </c>
    </row>
    <row r="8" spans="1:25" ht="13.5">
      <c r="A8" s="12" t="s">
        <v>10</v>
      </c>
      <c r="B8" s="1"/>
      <c r="C8" s="1"/>
      <c r="D8" s="1"/>
      <c r="E8" s="16"/>
      <c r="F8" s="1"/>
      <c r="G8" s="1"/>
      <c r="H8" s="1"/>
      <c r="I8" s="16"/>
      <c r="J8" s="1"/>
      <c r="K8" s="1"/>
      <c r="L8" s="1"/>
      <c r="M8" s="16"/>
      <c r="N8" s="1"/>
      <c r="O8" s="1"/>
      <c r="P8" s="1"/>
      <c r="Q8" s="16"/>
      <c r="R8" s="1"/>
      <c r="S8" s="1"/>
      <c r="T8" s="1"/>
      <c r="U8" s="16"/>
      <c r="V8" s="1"/>
      <c r="W8" s="1"/>
      <c r="X8" s="1"/>
      <c r="Y8" s="16"/>
    </row>
    <row r="9" spans="1:25" ht="13.5">
      <c r="A9" s="12" t="s">
        <v>11</v>
      </c>
      <c r="B9" s="1" t="s">
        <v>15</v>
      </c>
      <c r="C9" s="1" t="s">
        <v>17</v>
      </c>
      <c r="D9" s="1" t="s">
        <v>19</v>
      </c>
      <c r="E9" s="16" t="s">
        <v>21</v>
      </c>
      <c r="F9" s="1" t="s">
        <v>23</v>
      </c>
      <c r="G9" s="1" t="s">
        <v>25</v>
      </c>
      <c r="H9" s="1" t="s">
        <v>27</v>
      </c>
      <c r="I9" s="16" t="s">
        <v>29</v>
      </c>
      <c r="J9" s="1" t="s">
        <v>31</v>
      </c>
      <c r="K9" s="1" t="s">
        <v>33</v>
      </c>
      <c r="L9" s="1" t="s">
        <v>35</v>
      </c>
      <c r="M9" s="16" t="s">
        <v>37</v>
      </c>
      <c r="N9" s="1" t="s">
        <v>39</v>
      </c>
      <c r="O9" s="1" t="s">
        <v>41</v>
      </c>
      <c r="P9" s="1" t="s">
        <v>43</v>
      </c>
      <c r="Q9" s="16" t="s">
        <v>45</v>
      </c>
      <c r="R9" s="1" t="s">
        <v>47</v>
      </c>
      <c r="S9" s="1" t="s">
        <v>49</v>
      </c>
      <c r="T9" s="1" t="s">
        <v>51</v>
      </c>
      <c r="U9" s="16" t="s">
        <v>53</v>
      </c>
      <c r="V9" s="1" t="s">
        <v>55</v>
      </c>
      <c r="W9" s="1" t="s">
        <v>57</v>
      </c>
      <c r="X9" s="1" t="s">
        <v>59</v>
      </c>
      <c r="Y9" s="16" t="s">
        <v>61</v>
      </c>
    </row>
    <row r="10" spans="1:25" ht="14.25" thickBot="1">
      <c r="A10" s="12" t="s">
        <v>12</v>
      </c>
      <c r="B10" s="1" t="s">
        <v>63</v>
      </c>
      <c r="C10" s="1" t="s">
        <v>63</v>
      </c>
      <c r="D10" s="1" t="s">
        <v>63</v>
      </c>
      <c r="E10" s="16" t="s">
        <v>63</v>
      </c>
      <c r="F10" s="1" t="s">
        <v>63</v>
      </c>
      <c r="G10" s="1" t="s">
        <v>63</v>
      </c>
      <c r="H10" s="1" t="s">
        <v>63</v>
      </c>
      <c r="I10" s="16" t="s">
        <v>63</v>
      </c>
      <c r="J10" s="1" t="s">
        <v>63</v>
      </c>
      <c r="K10" s="1" t="s">
        <v>63</v>
      </c>
      <c r="L10" s="1" t="s">
        <v>63</v>
      </c>
      <c r="M10" s="16" t="s">
        <v>63</v>
      </c>
      <c r="N10" s="1" t="s">
        <v>63</v>
      </c>
      <c r="O10" s="1" t="s">
        <v>63</v>
      </c>
      <c r="P10" s="1" t="s">
        <v>63</v>
      </c>
      <c r="Q10" s="16" t="s">
        <v>63</v>
      </c>
      <c r="R10" s="1" t="s">
        <v>63</v>
      </c>
      <c r="S10" s="1" t="s">
        <v>63</v>
      </c>
      <c r="T10" s="1" t="s">
        <v>63</v>
      </c>
      <c r="U10" s="16" t="s">
        <v>63</v>
      </c>
      <c r="V10" s="1" t="s">
        <v>63</v>
      </c>
      <c r="W10" s="1" t="s">
        <v>63</v>
      </c>
      <c r="X10" s="1" t="s">
        <v>63</v>
      </c>
      <c r="Y10" s="16" t="s">
        <v>63</v>
      </c>
    </row>
    <row r="11" spans="1:25" ht="14.25" thickTop="1">
      <c r="A11" s="8" t="s">
        <v>62</v>
      </c>
      <c r="B11" s="20">
        <v>2794275</v>
      </c>
      <c r="C11" s="20">
        <v>2581666</v>
      </c>
      <c r="D11" s="20">
        <v>2353270</v>
      </c>
      <c r="E11" s="21">
        <v>2658844</v>
      </c>
      <c r="F11" s="20">
        <v>2604168</v>
      </c>
      <c r="G11" s="20">
        <v>2349235</v>
      </c>
      <c r="H11" s="20">
        <v>2096099</v>
      </c>
      <c r="I11" s="21">
        <v>2264450</v>
      </c>
      <c r="J11" s="20">
        <v>2218074</v>
      </c>
      <c r="K11" s="20">
        <v>1979789</v>
      </c>
      <c r="L11" s="20">
        <v>2070612</v>
      </c>
      <c r="M11" s="21">
        <v>2188015</v>
      </c>
      <c r="N11" s="20">
        <v>2136638</v>
      </c>
      <c r="O11" s="20">
        <v>2019994</v>
      </c>
      <c r="P11" s="20">
        <v>1869175</v>
      </c>
      <c r="Q11" s="21">
        <v>2077989</v>
      </c>
      <c r="R11" s="20">
        <v>2051698</v>
      </c>
      <c r="S11" s="20">
        <v>1851678</v>
      </c>
      <c r="T11" s="20">
        <v>1696493</v>
      </c>
      <c r="U11" s="21">
        <v>1767693</v>
      </c>
      <c r="V11" s="20">
        <v>1740124</v>
      </c>
      <c r="W11" s="20">
        <v>1581943</v>
      </c>
      <c r="X11" s="20">
        <v>1582556</v>
      </c>
      <c r="Y11" s="21">
        <v>1892660</v>
      </c>
    </row>
    <row r="12" spans="1:25" ht="13.5">
      <c r="A12" s="2" t="s">
        <v>64</v>
      </c>
      <c r="B12" s="22">
        <v>268409</v>
      </c>
      <c r="C12" s="22">
        <v>673287</v>
      </c>
      <c r="D12" s="22">
        <v>235500</v>
      </c>
      <c r="E12" s="23">
        <v>261025</v>
      </c>
      <c r="F12" s="22">
        <v>237545</v>
      </c>
      <c r="G12" s="22">
        <v>621315</v>
      </c>
      <c r="H12" s="22">
        <v>215368</v>
      </c>
      <c r="I12" s="23"/>
      <c r="J12" s="22">
        <v>234930</v>
      </c>
      <c r="K12" s="22">
        <v>576697</v>
      </c>
      <c r="L12" s="22">
        <v>248054</v>
      </c>
      <c r="M12" s="23"/>
      <c r="N12" s="22">
        <v>241988</v>
      </c>
      <c r="O12" s="22">
        <v>489027</v>
      </c>
      <c r="P12" s="22">
        <v>187664</v>
      </c>
      <c r="Q12" s="23"/>
      <c r="R12" s="22">
        <v>221270</v>
      </c>
      <c r="S12" s="22">
        <v>521270</v>
      </c>
      <c r="T12" s="22">
        <v>185156</v>
      </c>
      <c r="U12" s="23"/>
      <c r="V12" s="22">
        <v>199507</v>
      </c>
      <c r="W12" s="22">
        <v>489350</v>
      </c>
      <c r="X12" s="22">
        <v>277072</v>
      </c>
      <c r="Y12" s="23"/>
    </row>
    <row r="13" spans="1:25" ht="13.5">
      <c r="A13" s="2" t="s">
        <v>65</v>
      </c>
      <c r="B13" s="22">
        <v>33839</v>
      </c>
      <c r="C13" s="22">
        <v>34997</v>
      </c>
      <c r="D13" s="22">
        <v>34008</v>
      </c>
      <c r="E13" s="23">
        <v>29660</v>
      </c>
      <c r="F13" s="22">
        <v>36329</v>
      </c>
      <c r="G13" s="22">
        <v>36751</v>
      </c>
      <c r="H13" s="22">
        <v>33005</v>
      </c>
      <c r="I13" s="23">
        <v>30100</v>
      </c>
      <c r="J13" s="22">
        <v>31470</v>
      </c>
      <c r="K13" s="22">
        <v>34527</v>
      </c>
      <c r="L13" s="22">
        <v>32672</v>
      </c>
      <c r="M13" s="23">
        <v>28172</v>
      </c>
      <c r="N13" s="22">
        <v>28974</v>
      </c>
      <c r="O13" s="22">
        <v>31724</v>
      </c>
      <c r="P13" s="22">
        <v>38669</v>
      </c>
      <c r="Q13" s="23">
        <v>34728</v>
      </c>
      <c r="R13" s="22">
        <v>31556</v>
      </c>
      <c r="S13" s="22">
        <v>27574</v>
      </c>
      <c r="T13" s="22">
        <v>29001</v>
      </c>
      <c r="U13" s="23">
        <v>20532</v>
      </c>
      <c r="V13" s="22"/>
      <c r="W13" s="22"/>
      <c r="X13" s="22"/>
      <c r="Y13" s="23"/>
    </row>
    <row r="14" spans="1:25" ht="13.5">
      <c r="A14" s="2" t="s">
        <v>66</v>
      </c>
      <c r="B14" s="22">
        <v>757</v>
      </c>
      <c r="C14" s="22">
        <v>930</v>
      </c>
      <c r="D14" s="22">
        <v>5986</v>
      </c>
      <c r="E14" s="23">
        <v>632</v>
      </c>
      <c r="F14" s="22">
        <v>1822</v>
      </c>
      <c r="G14" s="22">
        <v>4844</v>
      </c>
      <c r="H14" s="22">
        <v>5564</v>
      </c>
      <c r="I14" s="23">
        <v>1277</v>
      </c>
      <c r="J14" s="22">
        <v>2026</v>
      </c>
      <c r="K14" s="22">
        <v>229</v>
      </c>
      <c r="L14" s="22">
        <v>2257</v>
      </c>
      <c r="M14" s="23">
        <v>4082</v>
      </c>
      <c r="N14" s="22">
        <v>854</v>
      </c>
      <c r="O14" s="22">
        <v>1730</v>
      </c>
      <c r="P14" s="22">
        <v>6995</v>
      </c>
      <c r="Q14" s="23">
        <v>1682</v>
      </c>
      <c r="R14" s="22">
        <v>5865</v>
      </c>
      <c r="S14" s="22">
        <v>3603</v>
      </c>
      <c r="T14" s="22">
        <v>4235</v>
      </c>
      <c r="U14" s="23">
        <v>693</v>
      </c>
      <c r="V14" s="22">
        <v>2675</v>
      </c>
      <c r="W14" s="22">
        <v>5190</v>
      </c>
      <c r="X14" s="22">
        <v>4285</v>
      </c>
      <c r="Y14" s="23">
        <v>1544</v>
      </c>
    </row>
    <row r="15" spans="1:25" ht="13.5">
      <c r="A15" s="2" t="s">
        <v>67</v>
      </c>
      <c r="B15" s="22">
        <v>956</v>
      </c>
      <c r="C15" s="22">
        <v>814</v>
      </c>
      <c r="D15" s="22">
        <v>1102</v>
      </c>
      <c r="E15" s="23">
        <v>1070</v>
      </c>
      <c r="F15" s="22">
        <v>1886</v>
      </c>
      <c r="G15" s="22">
        <v>2091</v>
      </c>
      <c r="H15" s="22">
        <v>1912</v>
      </c>
      <c r="I15" s="23">
        <v>1960</v>
      </c>
      <c r="J15" s="22">
        <v>2305</v>
      </c>
      <c r="K15" s="22">
        <v>2492</v>
      </c>
      <c r="L15" s="22">
        <v>2708</v>
      </c>
      <c r="M15" s="23">
        <v>2781</v>
      </c>
      <c r="N15" s="22">
        <v>3198</v>
      </c>
      <c r="O15" s="22">
        <v>3387</v>
      </c>
      <c r="P15" s="22">
        <v>3077</v>
      </c>
      <c r="Q15" s="23">
        <v>3179</v>
      </c>
      <c r="R15" s="22">
        <v>3498</v>
      </c>
      <c r="S15" s="22">
        <v>3426</v>
      </c>
      <c r="T15" s="22">
        <v>3864</v>
      </c>
      <c r="U15" s="23">
        <v>4165</v>
      </c>
      <c r="V15" s="22"/>
      <c r="W15" s="22"/>
      <c r="X15" s="22"/>
      <c r="Y15" s="23"/>
    </row>
    <row r="16" spans="1:25" ht="13.5">
      <c r="A16" s="2" t="s">
        <v>68</v>
      </c>
      <c r="B16" s="22">
        <v>48898</v>
      </c>
      <c r="C16" s="22">
        <v>47506</v>
      </c>
      <c r="D16" s="22">
        <v>48270</v>
      </c>
      <c r="E16" s="23">
        <v>48345</v>
      </c>
      <c r="F16" s="22">
        <v>42069</v>
      </c>
      <c r="G16" s="22">
        <v>42634</v>
      </c>
      <c r="H16" s="22">
        <v>42265</v>
      </c>
      <c r="I16" s="23">
        <v>122</v>
      </c>
      <c r="J16" s="22">
        <v>42722</v>
      </c>
      <c r="K16" s="22">
        <v>42254</v>
      </c>
      <c r="L16" s="22">
        <v>42141</v>
      </c>
      <c r="M16" s="23">
        <v>127</v>
      </c>
      <c r="N16" s="22">
        <v>43449</v>
      </c>
      <c r="O16" s="22">
        <v>42721</v>
      </c>
      <c r="P16" s="22">
        <v>88922</v>
      </c>
      <c r="Q16" s="23">
        <v>226</v>
      </c>
      <c r="R16" s="22">
        <v>35136</v>
      </c>
      <c r="S16" s="22">
        <v>35177</v>
      </c>
      <c r="T16" s="22">
        <v>45064</v>
      </c>
      <c r="U16" s="23">
        <v>74</v>
      </c>
      <c r="V16" s="22">
        <v>39234</v>
      </c>
      <c r="W16" s="22">
        <v>46508</v>
      </c>
      <c r="X16" s="22">
        <v>35389</v>
      </c>
      <c r="Y16" s="23">
        <v>2307</v>
      </c>
    </row>
    <row r="17" spans="1:25" ht="13.5">
      <c r="A17" s="2" t="s">
        <v>69</v>
      </c>
      <c r="B17" s="22">
        <v>3147138</v>
      </c>
      <c r="C17" s="22">
        <v>3339203</v>
      </c>
      <c r="D17" s="22">
        <v>2678138</v>
      </c>
      <c r="E17" s="23">
        <v>2999578</v>
      </c>
      <c r="F17" s="22">
        <v>2923822</v>
      </c>
      <c r="G17" s="22">
        <v>3056872</v>
      </c>
      <c r="H17" s="22">
        <v>2394215</v>
      </c>
      <c r="I17" s="23">
        <v>2652669</v>
      </c>
      <c r="J17" s="22">
        <v>2531529</v>
      </c>
      <c r="K17" s="22">
        <v>2635990</v>
      </c>
      <c r="L17" s="22">
        <v>2398447</v>
      </c>
      <c r="M17" s="23">
        <v>2650892</v>
      </c>
      <c r="N17" s="22">
        <v>2455103</v>
      </c>
      <c r="O17" s="22">
        <v>2588585</v>
      </c>
      <c r="P17" s="22">
        <v>2194505</v>
      </c>
      <c r="Q17" s="23">
        <v>2536910</v>
      </c>
      <c r="R17" s="22">
        <v>2349025</v>
      </c>
      <c r="S17" s="22">
        <v>2442731</v>
      </c>
      <c r="T17" s="22">
        <v>1963815</v>
      </c>
      <c r="U17" s="23">
        <v>2212381</v>
      </c>
      <c r="V17" s="22">
        <v>2005386</v>
      </c>
      <c r="W17" s="22">
        <v>2147900</v>
      </c>
      <c r="X17" s="22">
        <v>1924632</v>
      </c>
      <c r="Y17" s="23">
        <v>2407173</v>
      </c>
    </row>
    <row r="18" spans="1:25" ht="13.5">
      <c r="A18" s="3" t="s">
        <v>70</v>
      </c>
      <c r="B18" s="22">
        <v>24085</v>
      </c>
      <c r="C18" s="22">
        <v>25261</v>
      </c>
      <c r="D18" s="22">
        <v>13477</v>
      </c>
      <c r="E18" s="23">
        <v>14117</v>
      </c>
      <c r="F18" s="22">
        <v>16090</v>
      </c>
      <c r="G18" s="22">
        <v>17091</v>
      </c>
      <c r="H18" s="22">
        <v>17951</v>
      </c>
      <c r="I18" s="23">
        <v>18810</v>
      </c>
      <c r="J18" s="22">
        <v>20332</v>
      </c>
      <c r="K18" s="22">
        <v>21451</v>
      </c>
      <c r="L18" s="22">
        <v>22570</v>
      </c>
      <c r="M18" s="23">
        <v>23689</v>
      </c>
      <c r="N18" s="22">
        <v>25101</v>
      </c>
      <c r="O18" s="22">
        <v>26512</v>
      </c>
      <c r="P18" s="22">
        <v>24578</v>
      </c>
      <c r="Q18" s="23">
        <v>26975</v>
      </c>
      <c r="R18" s="22">
        <v>32006</v>
      </c>
      <c r="S18" s="22">
        <v>33654</v>
      </c>
      <c r="T18" s="22">
        <v>35301</v>
      </c>
      <c r="U18" s="23">
        <v>36949</v>
      </c>
      <c r="V18" s="22">
        <v>38784</v>
      </c>
      <c r="W18" s="22">
        <v>23115</v>
      </c>
      <c r="X18" s="22">
        <v>39797</v>
      </c>
      <c r="Y18" s="23">
        <v>40821</v>
      </c>
    </row>
    <row r="19" spans="1:25" ht="13.5">
      <c r="A19" s="3" t="s">
        <v>71</v>
      </c>
      <c r="B19" s="22">
        <v>24846</v>
      </c>
      <c r="C19" s="22">
        <v>26861</v>
      </c>
      <c r="D19" s="22">
        <v>12949</v>
      </c>
      <c r="E19" s="23">
        <v>14238</v>
      </c>
      <c r="F19" s="22">
        <v>15538</v>
      </c>
      <c r="G19" s="22">
        <v>15506</v>
      </c>
      <c r="H19" s="22">
        <v>16489</v>
      </c>
      <c r="I19" s="23">
        <v>11881</v>
      </c>
      <c r="J19" s="22">
        <v>9862</v>
      </c>
      <c r="K19" s="22">
        <v>10689</v>
      </c>
      <c r="L19" s="22">
        <v>11856</v>
      </c>
      <c r="M19" s="23">
        <v>13023</v>
      </c>
      <c r="N19" s="22">
        <v>13144</v>
      </c>
      <c r="O19" s="22">
        <v>10380</v>
      </c>
      <c r="P19" s="22">
        <v>10992</v>
      </c>
      <c r="Q19" s="23">
        <v>11925</v>
      </c>
      <c r="R19" s="22">
        <v>13397</v>
      </c>
      <c r="S19" s="22">
        <v>13672</v>
      </c>
      <c r="T19" s="22">
        <v>15071</v>
      </c>
      <c r="U19" s="23">
        <v>16470</v>
      </c>
      <c r="V19" s="22">
        <v>18190</v>
      </c>
      <c r="W19" s="22">
        <v>3372</v>
      </c>
      <c r="X19" s="22">
        <v>3734</v>
      </c>
      <c r="Y19" s="23">
        <v>4003</v>
      </c>
    </row>
    <row r="20" spans="1:25" ht="13.5">
      <c r="A20" s="3" t="s">
        <v>72</v>
      </c>
      <c r="B20" s="22">
        <v>48931</v>
      </c>
      <c r="C20" s="22">
        <v>52122</v>
      </c>
      <c r="D20" s="22">
        <v>26427</v>
      </c>
      <c r="E20" s="23">
        <v>28355</v>
      </c>
      <c r="F20" s="22">
        <v>35203</v>
      </c>
      <c r="G20" s="22">
        <v>36930</v>
      </c>
      <c r="H20" s="22">
        <v>38772</v>
      </c>
      <c r="I20" s="23">
        <v>35023</v>
      </c>
      <c r="J20" s="22">
        <v>38041</v>
      </c>
      <c r="K20" s="22">
        <v>39987</v>
      </c>
      <c r="L20" s="22">
        <v>42273</v>
      </c>
      <c r="M20" s="23">
        <v>44559</v>
      </c>
      <c r="N20" s="22">
        <v>46091</v>
      </c>
      <c r="O20" s="22">
        <v>44739</v>
      </c>
      <c r="P20" s="22">
        <v>43417</v>
      </c>
      <c r="Q20" s="23">
        <v>46747</v>
      </c>
      <c r="R20" s="22">
        <v>58001</v>
      </c>
      <c r="S20" s="22">
        <v>59929</v>
      </c>
      <c r="T20" s="22">
        <v>62982</v>
      </c>
      <c r="U20" s="23">
        <v>66035</v>
      </c>
      <c r="V20" s="22">
        <v>69596</v>
      </c>
      <c r="W20" s="22">
        <v>39117</v>
      </c>
      <c r="X20" s="22">
        <v>56168</v>
      </c>
      <c r="Y20" s="23">
        <v>57469</v>
      </c>
    </row>
    <row r="21" spans="1:25" ht="13.5">
      <c r="A21" s="3" t="s">
        <v>73</v>
      </c>
      <c r="B21" s="22">
        <v>36188</v>
      </c>
      <c r="C21" s="22">
        <v>43246</v>
      </c>
      <c r="D21" s="22">
        <v>47806</v>
      </c>
      <c r="E21" s="23">
        <v>50128</v>
      </c>
      <c r="F21" s="22">
        <v>36105</v>
      </c>
      <c r="G21" s="22">
        <v>39527</v>
      </c>
      <c r="H21" s="22">
        <v>42797</v>
      </c>
      <c r="I21" s="23">
        <v>35727</v>
      </c>
      <c r="J21" s="22">
        <v>38548</v>
      </c>
      <c r="K21" s="22">
        <v>43923</v>
      </c>
      <c r="L21" s="22">
        <v>44310</v>
      </c>
      <c r="M21" s="23">
        <v>12952</v>
      </c>
      <c r="N21" s="22">
        <v>15971</v>
      </c>
      <c r="O21" s="22">
        <v>19508</v>
      </c>
      <c r="P21" s="22">
        <v>23063</v>
      </c>
      <c r="Q21" s="23">
        <v>24653</v>
      </c>
      <c r="R21" s="22">
        <v>18800</v>
      </c>
      <c r="S21" s="22">
        <v>21328</v>
      </c>
      <c r="T21" s="22">
        <v>13755</v>
      </c>
      <c r="U21" s="23">
        <v>16968</v>
      </c>
      <c r="V21" s="22">
        <v>17367</v>
      </c>
      <c r="W21" s="22">
        <v>22793</v>
      </c>
      <c r="X21" s="22"/>
      <c r="Y21" s="23">
        <v>31482</v>
      </c>
    </row>
    <row r="22" spans="1:25" ht="13.5">
      <c r="A22" s="3" t="s">
        <v>74</v>
      </c>
      <c r="B22" s="22">
        <v>16147</v>
      </c>
      <c r="C22" s="22">
        <v>8128</v>
      </c>
      <c r="D22" s="22">
        <v>6434</v>
      </c>
      <c r="E22" s="23">
        <v>8034</v>
      </c>
      <c r="F22" s="22">
        <v>9579</v>
      </c>
      <c r="G22" s="22">
        <v>4839</v>
      </c>
      <c r="H22" s="22">
        <v>5255</v>
      </c>
      <c r="I22" s="23">
        <v>11406</v>
      </c>
      <c r="J22" s="22">
        <v>4754</v>
      </c>
      <c r="K22" s="22">
        <v>1254</v>
      </c>
      <c r="L22" s="22">
        <v>5015</v>
      </c>
      <c r="M22" s="23">
        <v>34051</v>
      </c>
      <c r="N22" s="22">
        <v>24646</v>
      </c>
      <c r="O22" s="22">
        <v>13955</v>
      </c>
      <c r="P22" s="22">
        <v>9471</v>
      </c>
      <c r="Q22" s="23">
        <v>7090</v>
      </c>
      <c r="R22" s="22">
        <v>6137</v>
      </c>
      <c r="S22" s="22">
        <v>3170</v>
      </c>
      <c r="T22" s="22">
        <v>14072</v>
      </c>
      <c r="U22" s="23">
        <v>12623</v>
      </c>
      <c r="V22" s="22">
        <v>8729</v>
      </c>
      <c r="W22" s="22">
        <v>6109</v>
      </c>
      <c r="X22" s="22"/>
      <c r="Y22" s="23">
        <v>6290</v>
      </c>
    </row>
    <row r="23" spans="1:25" ht="13.5">
      <c r="A23" s="3" t="s">
        <v>68</v>
      </c>
      <c r="B23" s="22">
        <v>7868</v>
      </c>
      <c r="C23" s="22">
        <v>8358</v>
      </c>
      <c r="D23" s="22">
        <v>8368</v>
      </c>
      <c r="E23" s="23">
        <v>8875</v>
      </c>
      <c r="F23" s="22">
        <v>9372</v>
      </c>
      <c r="G23" s="22">
        <v>9844</v>
      </c>
      <c r="H23" s="22">
        <v>9094</v>
      </c>
      <c r="I23" s="23"/>
      <c r="J23" s="22">
        <v>8114</v>
      </c>
      <c r="K23" s="22">
        <v>6627</v>
      </c>
      <c r="L23" s="22">
        <v>6997</v>
      </c>
      <c r="M23" s="23"/>
      <c r="N23" s="22">
        <v>7528</v>
      </c>
      <c r="O23" s="22">
        <v>5404</v>
      </c>
      <c r="P23" s="22">
        <v>5689</v>
      </c>
      <c r="Q23" s="23"/>
      <c r="R23" s="22">
        <v>6214</v>
      </c>
      <c r="S23" s="22">
        <v>5314</v>
      </c>
      <c r="T23" s="22">
        <v>5601</v>
      </c>
      <c r="U23" s="23"/>
      <c r="V23" s="22">
        <v>6176</v>
      </c>
      <c r="W23" s="22">
        <v>5461</v>
      </c>
      <c r="X23" s="22">
        <v>5718</v>
      </c>
      <c r="Y23" s="23"/>
    </row>
    <row r="24" spans="1:25" ht="13.5">
      <c r="A24" s="3" t="s">
        <v>75</v>
      </c>
      <c r="B24" s="22">
        <v>60205</v>
      </c>
      <c r="C24" s="22">
        <v>59732</v>
      </c>
      <c r="D24" s="22">
        <v>62609</v>
      </c>
      <c r="E24" s="23">
        <v>67038</v>
      </c>
      <c r="F24" s="22">
        <v>55057</v>
      </c>
      <c r="G24" s="22">
        <v>54211</v>
      </c>
      <c r="H24" s="22">
        <v>57147</v>
      </c>
      <c r="I24" s="23">
        <v>56393</v>
      </c>
      <c r="J24" s="22">
        <v>51417</v>
      </c>
      <c r="K24" s="22">
        <v>51805</v>
      </c>
      <c r="L24" s="22">
        <v>56323</v>
      </c>
      <c r="M24" s="23">
        <v>54127</v>
      </c>
      <c r="N24" s="22">
        <v>48146</v>
      </c>
      <c r="O24" s="22">
        <v>38868</v>
      </c>
      <c r="P24" s="22">
        <v>38224</v>
      </c>
      <c r="Q24" s="23">
        <v>37717</v>
      </c>
      <c r="R24" s="22">
        <v>31152</v>
      </c>
      <c r="S24" s="22">
        <v>29813</v>
      </c>
      <c r="T24" s="22">
        <v>33430</v>
      </c>
      <c r="U24" s="23">
        <v>35481</v>
      </c>
      <c r="V24" s="22">
        <v>32273</v>
      </c>
      <c r="W24" s="22">
        <v>34363</v>
      </c>
      <c r="X24" s="22">
        <v>39683</v>
      </c>
      <c r="Y24" s="23">
        <v>42921</v>
      </c>
    </row>
    <row r="25" spans="1:25" ht="13.5">
      <c r="A25" s="3" t="s">
        <v>76</v>
      </c>
      <c r="B25" s="22">
        <v>332017</v>
      </c>
      <c r="C25" s="22">
        <v>334045</v>
      </c>
      <c r="D25" s="22">
        <v>313036</v>
      </c>
      <c r="E25" s="23">
        <v>313817</v>
      </c>
      <c r="F25" s="22">
        <v>308519</v>
      </c>
      <c r="G25" s="22">
        <v>319485</v>
      </c>
      <c r="H25" s="22">
        <v>314409</v>
      </c>
      <c r="I25" s="23">
        <v>319116</v>
      </c>
      <c r="J25" s="22">
        <v>317393</v>
      </c>
      <c r="K25" s="22">
        <v>316915</v>
      </c>
      <c r="L25" s="22"/>
      <c r="M25" s="23">
        <v>21270</v>
      </c>
      <c r="N25" s="22"/>
      <c r="O25" s="22"/>
      <c r="P25" s="22"/>
      <c r="Q25" s="23">
        <v>29052</v>
      </c>
      <c r="R25" s="22"/>
      <c r="S25" s="22"/>
      <c r="T25" s="22"/>
      <c r="U25" s="23">
        <v>39721</v>
      </c>
      <c r="V25" s="22"/>
      <c r="W25" s="22"/>
      <c r="X25" s="22"/>
      <c r="Y25" s="23">
        <v>53222</v>
      </c>
    </row>
    <row r="26" spans="1:25" ht="13.5">
      <c r="A26" s="3" t="s">
        <v>68</v>
      </c>
      <c r="B26" s="22">
        <v>132804</v>
      </c>
      <c r="C26" s="22">
        <v>133754</v>
      </c>
      <c r="D26" s="22">
        <v>142624</v>
      </c>
      <c r="E26" s="23">
        <v>123651</v>
      </c>
      <c r="F26" s="22">
        <v>117633</v>
      </c>
      <c r="G26" s="22">
        <v>115547</v>
      </c>
      <c r="H26" s="22">
        <v>117974</v>
      </c>
      <c r="I26" s="23">
        <v>200</v>
      </c>
      <c r="J26" s="22">
        <v>113900</v>
      </c>
      <c r="K26" s="22">
        <v>114217</v>
      </c>
      <c r="L26" s="22"/>
      <c r="M26" s="23">
        <v>200</v>
      </c>
      <c r="N26" s="22"/>
      <c r="O26" s="22"/>
      <c r="P26" s="22"/>
      <c r="Q26" s="23">
        <v>200</v>
      </c>
      <c r="R26" s="22"/>
      <c r="S26" s="22"/>
      <c r="T26" s="22"/>
      <c r="U26" s="23">
        <v>200</v>
      </c>
      <c r="V26" s="22"/>
      <c r="W26" s="22"/>
      <c r="X26" s="22"/>
      <c r="Y26" s="23">
        <v>200</v>
      </c>
    </row>
    <row r="27" spans="1:25" ht="13.5">
      <c r="A27" s="3" t="s">
        <v>77</v>
      </c>
      <c r="B27" s="22">
        <v>464822</v>
      </c>
      <c r="C27" s="22">
        <v>467799</v>
      </c>
      <c r="D27" s="22">
        <v>455660</v>
      </c>
      <c r="E27" s="23">
        <v>437469</v>
      </c>
      <c r="F27" s="22">
        <v>426153</v>
      </c>
      <c r="G27" s="22">
        <v>435032</v>
      </c>
      <c r="H27" s="22">
        <v>432384</v>
      </c>
      <c r="I27" s="23">
        <v>436877</v>
      </c>
      <c r="J27" s="22">
        <v>431294</v>
      </c>
      <c r="K27" s="22">
        <v>431132</v>
      </c>
      <c r="L27" s="22">
        <v>130288</v>
      </c>
      <c r="M27" s="23">
        <v>146388</v>
      </c>
      <c r="N27" s="22">
        <v>140667</v>
      </c>
      <c r="O27" s="22">
        <v>144111</v>
      </c>
      <c r="P27" s="22">
        <v>149750</v>
      </c>
      <c r="Q27" s="23">
        <v>149750</v>
      </c>
      <c r="R27" s="22">
        <v>146091</v>
      </c>
      <c r="S27" s="22">
        <v>147347</v>
      </c>
      <c r="T27" s="22">
        <v>148277</v>
      </c>
      <c r="U27" s="23">
        <v>152277</v>
      </c>
      <c r="V27" s="22">
        <v>194718</v>
      </c>
      <c r="W27" s="22">
        <v>233582</v>
      </c>
      <c r="X27" s="22">
        <v>184069</v>
      </c>
      <c r="Y27" s="23">
        <v>184069</v>
      </c>
    </row>
    <row r="28" spans="1:25" ht="13.5">
      <c r="A28" s="2" t="s">
        <v>78</v>
      </c>
      <c r="B28" s="22">
        <v>573959</v>
      </c>
      <c r="C28" s="22">
        <v>579654</v>
      </c>
      <c r="D28" s="22">
        <v>544698</v>
      </c>
      <c r="E28" s="23">
        <v>532863</v>
      </c>
      <c r="F28" s="22">
        <v>516414</v>
      </c>
      <c r="G28" s="22">
        <v>526174</v>
      </c>
      <c r="H28" s="22">
        <v>528304</v>
      </c>
      <c r="I28" s="23">
        <v>528294</v>
      </c>
      <c r="J28" s="22">
        <v>520752</v>
      </c>
      <c r="K28" s="22">
        <v>522926</v>
      </c>
      <c r="L28" s="22">
        <v>228886</v>
      </c>
      <c r="M28" s="23">
        <v>245076</v>
      </c>
      <c r="N28" s="22">
        <v>234905</v>
      </c>
      <c r="O28" s="22">
        <v>227718</v>
      </c>
      <c r="P28" s="22">
        <v>231392</v>
      </c>
      <c r="Q28" s="23">
        <v>234215</v>
      </c>
      <c r="R28" s="22">
        <v>235245</v>
      </c>
      <c r="S28" s="22">
        <v>237090</v>
      </c>
      <c r="T28" s="22">
        <v>244690</v>
      </c>
      <c r="U28" s="23">
        <v>253794</v>
      </c>
      <c r="V28" s="22">
        <v>296588</v>
      </c>
      <c r="W28" s="22">
        <v>307063</v>
      </c>
      <c r="X28" s="22">
        <v>279920</v>
      </c>
      <c r="Y28" s="23">
        <v>284459</v>
      </c>
    </row>
    <row r="29" spans="1:25" ht="14.25" thickBot="1">
      <c r="A29" s="4" t="s">
        <v>79</v>
      </c>
      <c r="B29" s="24">
        <v>3721097</v>
      </c>
      <c r="C29" s="24">
        <v>3918858</v>
      </c>
      <c r="D29" s="24">
        <v>3222836</v>
      </c>
      <c r="E29" s="25">
        <v>3532442</v>
      </c>
      <c r="F29" s="24">
        <v>3440236</v>
      </c>
      <c r="G29" s="24">
        <v>3583047</v>
      </c>
      <c r="H29" s="24">
        <v>2922520</v>
      </c>
      <c r="I29" s="25">
        <v>3180964</v>
      </c>
      <c r="J29" s="24">
        <v>3052282</v>
      </c>
      <c r="K29" s="24">
        <v>3158916</v>
      </c>
      <c r="L29" s="24">
        <v>2627333</v>
      </c>
      <c r="M29" s="25">
        <v>2895968</v>
      </c>
      <c r="N29" s="24">
        <v>2690009</v>
      </c>
      <c r="O29" s="24">
        <v>2816304</v>
      </c>
      <c r="P29" s="24">
        <v>2425897</v>
      </c>
      <c r="Q29" s="25">
        <v>2771125</v>
      </c>
      <c r="R29" s="24">
        <v>2584271</v>
      </c>
      <c r="S29" s="24">
        <v>2679821</v>
      </c>
      <c r="T29" s="24">
        <v>2208506</v>
      </c>
      <c r="U29" s="25">
        <v>2466175</v>
      </c>
      <c r="V29" s="24">
        <v>2301975</v>
      </c>
      <c r="W29" s="24">
        <v>2454964</v>
      </c>
      <c r="X29" s="24">
        <v>2204553</v>
      </c>
      <c r="Y29" s="25">
        <v>2691633</v>
      </c>
    </row>
    <row r="30" spans="1:25" ht="14.25" thickTop="1">
      <c r="A30" s="2" t="s">
        <v>80</v>
      </c>
      <c r="B30" s="22">
        <v>14567</v>
      </c>
      <c r="C30" s="22">
        <v>29377</v>
      </c>
      <c r="D30" s="22">
        <v>11314</v>
      </c>
      <c r="E30" s="23">
        <v>5006</v>
      </c>
      <c r="F30" s="22">
        <v>7703</v>
      </c>
      <c r="G30" s="22">
        <v>16518</v>
      </c>
      <c r="H30" s="22">
        <v>8260</v>
      </c>
      <c r="I30" s="23"/>
      <c r="J30" s="22">
        <v>6261</v>
      </c>
      <c r="K30" s="22">
        <v>13082</v>
      </c>
      <c r="L30" s="22">
        <v>7931</v>
      </c>
      <c r="M30" s="23"/>
      <c r="N30" s="22">
        <v>6792</v>
      </c>
      <c r="O30" s="22">
        <v>9956</v>
      </c>
      <c r="P30" s="22">
        <v>9314</v>
      </c>
      <c r="Q30" s="23"/>
      <c r="R30" s="22">
        <v>7087</v>
      </c>
      <c r="S30" s="22">
        <v>20608</v>
      </c>
      <c r="T30" s="22">
        <v>9193</v>
      </c>
      <c r="U30" s="23"/>
      <c r="V30" s="22">
        <v>8198</v>
      </c>
      <c r="W30" s="22">
        <v>20308</v>
      </c>
      <c r="X30" s="22">
        <v>6084</v>
      </c>
      <c r="Y30" s="23"/>
    </row>
    <row r="31" spans="1:25" ht="13.5">
      <c r="A31" s="2" t="s">
        <v>81</v>
      </c>
      <c r="B31" s="22">
        <v>5065</v>
      </c>
      <c r="C31" s="22">
        <v>27516</v>
      </c>
      <c r="D31" s="22">
        <v>33671</v>
      </c>
      <c r="E31" s="23">
        <v>26180</v>
      </c>
      <c r="F31" s="22">
        <v>6439</v>
      </c>
      <c r="G31" s="22">
        <v>12532</v>
      </c>
      <c r="H31" s="22">
        <v>25360</v>
      </c>
      <c r="I31" s="23">
        <v>23198</v>
      </c>
      <c r="J31" s="22">
        <v>4528</v>
      </c>
      <c r="K31" s="22">
        <v>2130</v>
      </c>
      <c r="L31" s="22">
        <v>7150</v>
      </c>
      <c r="M31" s="23">
        <v>2017</v>
      </c>
      <c r="N31" s="22">
        <v>4622</v>
      </c>
      <c r="O31" s="22">
        <v>5463</v>
      </c>
      <c r="P31" s="22">
        <v>9076</v>
      </c>
      <c r="Q31" s="23">
        <v>2142</v>
      </c>
      <c r="R31" s="22">
        <v>4689</v>
      </c>
      <c r="S31" s="22">
        <v>2691</v>
      </c>
      <c r="T31" s="22">
        <v>11539</v>
      </c>
      <c r="U31" s="23">
        <v>2513</v>
      </c>
      <c r="V31" s="22"/>
      <c r="W31" s="22"/>
      <c r="X31" s="22"/>
      <c r="Y31" s="23">
        <v>2364</v>
      </c>
    </row>
    <row r="32" spans="1:25" ht="13.5">
      <c r="A32" s="2" t="s">
        <v>82</v>
      </c>
      <c r="B32" s="22">
        <v>52914</v>
      </c>
      <c r="C32" s="22">
        <v>79708</v>
      </c>
      <c r="D32" s="22">
        <v>57773</v>
      </c>
      <c r="E32" s="23">
        <v>79046</v>
      </c>
      <c r="F32" s="22">
        <v>54162</v>
      </c>
      <c r="G32" s="22">
        <v>76181</v>
      </c>
      <c r="H32" s="22">
        <v>51177</v>
      </c>
      <c r="I32" s="23">
        <v>68237</v>
      </c>
      <c r="J32" s="22">
        <v>52493</v>
      </c>
      <c r="K32" s="22">
        <v>72835</v>
      </c>
      <c r="L32" s="22">
        <v>47739</v>
      </c>
      <c r="M32" s="23">
        <v>65013</v>
      </c>
      <c r="N32" s="22">
        <v>47467</v>
      </c>
      <c r="O32" s="22">
        <v>63136</v>
      </c>
      <c r="P32" s="22">
        <v>52005</v>
      </c>
      <c r="Q32" s="23">
        <v>60166</v>
      </c>
      <c r="R32" s="22">
        <v>46921</v>
      </c>
      <c r="S32" s="22">
        <v>64792</v>
      </c>
      <c r="T32" s="22">
        <v>40422</v>
      </c>
      <c r="U32" s="23">
        <v>62600</v>
      </c>
      <c r="V32" s="22">
        <v>45149</v>
      </c>
      <c r="W32" s="22">
        <v>71038</v>
      </c>
      <c r="X32" s="22">
        <v>48517</v>
      </c>
      <c r="Y32" s="23">
        <v>55104</v>
      </c>
    </row>
    <row r="33" spans="1:25" ht="13.5">
      <c r="A33" s="2" t="s">
        <v>83</v>
      </c>
      <c r="B33" s="22">
        <v>151540</v>
      </c>
      <c r="C33" s="22">
        <v>271291</v>
      </c>
      <c r="D33" s="22">
        <v>21064</v>
      </c>
      <c r="E33" s="23">
        <v>203663</v>
      </c>
      <c r="F33" s="22">
        <v>166683</v>
      </c>
      <c r="G33" s="22">
        <v>290571</v>
      </c>
      <c r="H33" s="22">
        <v>34651</v>
      </c>
      <c r="I33" s="23">
        <v>179994</v>
      </c>
      <c r="J33" s="22">
        <v>124183</v>
      </c>
      <c r="K33" s="22">
        <v>213808</v>
      </c>
      <c r="L33" s="22">
        <v>4514</v>
      </c>
      <c r="M33" s="23">
        <v>158367</v>
      </c>
      <c r="N33" s="22">
        <v>73116</v>
      </c>
      <c r="O33" s="22">
        <v>172438</v>
      </c>
      <c r="P33" s="22">
        <v>753</v>
      </c>
      <c r="Q33" s="23">
        <v>205655</v>
      </c>
      <c r="R33" s="22">
        <v>121043</v>
      </c>
      <c r="S33" s="22">
        <v>174421</v>
      </c>
      <c r="T33" s="22">
        <v>1372</v>
      </c>
      <c r="U33" s="23">
        <v>124886</v>
      </c>
      <c r="V33" s="22">
        <v>77318</v>
      </c>
      <c r="W33" s="22">
        <v>144443</v>
      </c>
      <c r="X33" s="22">
        <v>13918</v>
      </c>
      <c r="Y33" s="23">
        <v>189499</v>
      </c>
    </row>
    <row r="34" spans="1:25" ht="13.5">
      <c r="A34" s="2" t="s">
        <v>68</v>
      </c>
      <c r="B34" s="22">
        <v>72173</v>
      </c>
      <c r="C34" s="22">
        <v>38694</v>
      </c>
      <c r="D34" s="22">
        <v>44844</v>
      </c>
      <c r="E34" s="23">
        <v>37850</v>
      </c>
      <c r="F34" s="22">
        <v>66334</v>
      </c>
      <c r="G34" s="22">
        <v>60190</v>
      </c>
      <c r="H34" s="22">
        <v>40136</v>
      </c>
      <c r="I34" s="23"/>
      <c r="J34" s="22">
        <v>58476</v>
      </c>
      <c r="K34" s="22">
        <v>36354</v>
      </c>
      <c r="L34" s="22">
        <v>35381</v>
      </c>
      <c r="M34" s="23"/>
      <c r="N34" s="22">
        <v>41718</v>
      </c>
      <c r="O34" s="22">
        <v>27544</v>
      </c>
      <c r="P34" s="22">
        <v>28736</v>
      </c>
      <c r="Q34" s="23"/>
      <c r="R34" s="22">
        <v>47709</v>
      </c>
      <c r="S34" s="22">
        <v>33970</v>
      </c>
      <c r="T34" s="22">
        <v>26568</v>
      </c>
      <c r="U34" s="23"/>
      <c r="V34" s="22">
        <v>33445</v>
      </c>
      <c r="W34" s="22">
        <v>36027</v>
      </c>
      <c r="X34" s="22">
        <v>31321</v>
      </c>
      <c r="Y34" s="23"/>
    </row>
    <row r="35" spans="1:25" ht="13.5">
      <c r="A35" s="2" t="s">
        <v>84</v>
      </c>
      <c r="B35" s="22">
        <v>296262</v>
      </c>
      <c r="C35" s="22">
        <v>446587</v>
      </c>
      <c r="D35" s="22">
        <v>168669</v>
      </c>
      <c r="E35" s="23">
        <v>351747</v>
      </c>
      <c r="F35" s="22">
        <v>301323</v>
      </c>
      <c r="G35" s="22">
        <v>455995</v>
      </c>
      <c r="H35" s="22">
        <v>159585</v>
      </c>
      <c r="I35" s="23">
        <v>317227</v>
      </c>
      <c r="J35" s="22">
        <v>245943</v>
      </c>
      <c r="K35" s="22">
        <v>338211</v>
      </c>
      <c r="L35" s="22">
        <v>102718</v>
      </c>
      <c r="M35" s="23">
        <v>261607</v>
      </c>
      <c r="N35" s="22">
        <v>173718</v>
      </c>
      <c r="O35" s="22">
        <v>278540</v>
      </c>
      <c r="P35" s="22">
        <v>99886</v>
      </c>
      <c r="Q35" s="23">
        <v>310245</v>
      </c>
      <c r="R35" s="22">
        <v>227450</v>
      </c>
      <c r="S35" s="22">
        <v>296482</v>
      </c>
      <c r="T35" s="22">
        <v>89097</v>
      </c>
      <c r="U35" s="23">
        <v>225363</v>
      </c>
      <c r="V35" s="22">
        <v>183336</v>
      </c>
      <c r="W35" s="22">
        <v>274272</v>
      </c>
      <c r="X35" s="22">
        <v>211997</v>
      </c>
      <c r="Y35" s="23">
        <v>297965</v>
      </c>
    </row>
    <row r="36" spans="1:25" ht="13.5">
      <c r="A36" s="2" t="s">
        <v>85</v>
      </c>
      <c r="B36" s="22">
        <v>93266</v>
      </c>
      <c r="C36" s="22">
        <v>90687</v>
      </c>
      <c r="D36" s="22">
        <v>84913</v>
      </c>
      <c r="E36" s="23">
        <v>81809</v>
      </c>
      <c r="F36" s="22">
        <v>78039</v>
      </c>
      <c r="G36" s="22">
        <v>75739</v>
      </c>
      <c r="H36" s="22">
        <v>69534</v>
      </c>
      <c r="I36" s="23">
        <v>67406</v>
      </c>
      <c r="J36" s="22">
        <v>68255</v>
      </c>
      <c r="K36" s="22">
        <v>67351</v>
      </c>
      <c r="L36" s="22">
        <v>60465</v>
      </c>
      <c r="M36" s="23">
        <v>58459</v>
      </c>
      <c r="N36" s="22">
        <v>56335</v>
      </c>
      <c r="O36" s="22">
        <v>54638</v>
      </c>
      <c r="P36" s="22">
        <v>50133</v>
      </c>
      <c r="Q36" s="23">
        <v>49254</v>
      </c>
      <c r="R36" s="22">
        <v>46006</v>
      </c>
      <c r="S36" s="22">
        <v>45036</v>
      </c>
      <c r="T36" s="22">
        <v>41580</v>
      </c>
      <c r="U36" s="23">
        <v>42180</v>
      </c>
      <c r="V36" s="22">
        <v>41108</v>
      </c>
      <c r="W36" s="22">
        <v>39554</v>
      </c>
      <c r="X36" s="22">
        <v>34071</v>
      </c>
      <c r="Y36" s="23">
        <v>31899</v>
      </c>
    </row>
    <row r="37" spans="1:25" ht="13.5">
      <c r="A37" s="2" t="s">
        <v>86</v>
      </c>
      <c r="B37" s="22">
        <v>43947</v>
      </c>
      <c r="C37" s="22">
        <v>41084</v>
      </c>
      <c r="D37" s="22">
        <v>37933</v>
      </c>
      <c r="E37" s="23">
        <v>35110</v>
      </c>
      <c r="F37" s="22">
        <v>32288</v>
      </c>
      <c r="G37" s="22">
        <v>29466</v>
      </c>
      <c r="H37" s="22">
        <v>26333</v>
      </c>
      <c r="I37" s="23">
        <v>23734</v>
      </c>
      <c r="J37" s="22">
        <v>21016</v>
      </c>
      <c r="K37" s="22">
        <v>18297</v>
      </c>
      <c r="L37" s="22">
        <v>17255</v>
      </c>
      <c r="M37" s="23">
        <v>16465</v>
      </c>
      <c r="N37" s="22">
        <v>15734</v>
      </c>
      <c r="O37" s="22">
        <v>15003</v>
      </c>
      <c r="P37" s="22">
        <v>14074</v>
      </c>
      <c r="Q37" s="23">
        <v>13356</v>
      </c>
      <c r="R37" s="22">
        <v>12637</v>
      </c>
      <c r="S37" s="22">
        <v>11919</v>
      </c>
      <c r="T37" s="22">
        <v>11200</v>
      </c>
      <c r="U37" s="23">
        <v>10482</v>
      </c>
      <c r="V37" s="22">
        <v>9763</v>
      </c>
      <c r="W37" s="22">
        <v>9045</v>
      </c>
      <c r="X37" s="22">
        <v>8116</v>
      </c>
      <c r="Y37" s="23">
        <v>107485</v>
      </c>
    </row>
    <row r="38" spans="1:25" ht="13.5">
      <c r="A38" s="2" t="s">
        <v>68</v>
      </c>
      <c r="B38" s="22">
        <v>21296</v>
      </c>
      <c r="C38" s="22">
        <v>21280</v>
      </c>
      <c r="D38" s="22">
        <v>16790</v>
      </c>
      <c r="E38" s="23">
        <v>16785</v>
      </c>
      <c r="F38" s="22">
        <v>16781</v>
      </c>
      <c r="G38" s="22">
        <v>16777</v>
      </c>
      <c r="H38" s="22">
        <v>16772</v>
      </c>
      <c r="I38" s="23"/>
      <c r="J38" s="22">
        <v>16764</v>
      </c>
      <c r="K38" s="22">
        <v>16759</v>
      </c>
      <c r="L38" s="22">
        <v>16755</v>
      </c>
      <c r="M38" s="23"/>
      <c r="N38" s="22">
        <v>16746</v>
      </c>
      <c r="O38" s="22">
        <v>16742</v>
      </c>
      <c r="P38" s="22">
        <v>16168</v>
      </c>
      <c r="Q38" s="23"/>
      <c r="R38" s="22">
        <v>15000</v>
      </c>
      <c r="S38" s="22">
        <v>15000</v>
      </c>
      <c r="T38" s="22">
        <v>15000</v>
      </c>
      <c r="U38" s="23"/>
      <c r="V38" s="22">
        <v>15000</v>
      </c>
      <c r="W38" s="22">
        <v>15000</v>
      </c>
      <c r="X38" s="22">
        <v>15000</v>
      </c>
      <c r="Y38" s="23"/>
    </row>
    <row r="39" spans="1:25" ht="13.5">
      <c r="A39" s="2" t="s">
        <v>87</v>
      </c>
      <c r="B39" s="22">
        <v>158510</v>
      </c>
      <c r="C39" s="22">
        <v>153052</v>
      </c>
      <c r="D39" s="22">
        <v>139636</v>
      </c>
      <c r="E39" s="23">
        <v>133705</v>
      </c>
      <c r="F39" s="22">
        <v>127109</v>
      </c>
      <c r="G39" s="22">
        <v>121982</v>
      </c>
      <c r="H39" s="22">
        <v>112640</v>
      </c>
      <c r="I39" s="23">
        <v>107909</v>
      </c>
      <c r="J39" s="22">
        <v>106035</v>
      </c>
      <c r="K39" s="22">
        <v>102408</v>
      </c>
      <c r="L39" s="22">
        <v>94475</v>
      </c>
      <c r="M39" s="23">
        <v>91675</v>
      </c>
      <c r="N39" s="22">
        <v>88816</v>
      </c>
      <c r="O39" s="22">
        <v>86384</v>
      </c>
      <c r="P39" s="22">
        <v>80375</v>
      </c>
      <c r="Q39" s="23">
        <v>77610</v>
      </c>
      <c r="R39" s="22">
        <v>73643</v>
      </c>
      <c r="S39" s="22">
        <v>71955</v>
      </c>
      <c r="T39" s="22">
        <v>67780</v>
      </c>
      <c r="U39" s="23">
        <v>67662</v>
      </c>
      <c r="V39" s="22">
        <v>65871</v>
      </c>
      <c r="W39" s="22">
        <v>63599</v>
      </c>
      <c r="X39" s="22">
        <v>57187</v>
      </c>
      <c r="Y39" s="23">
        <v>154384</v>
      </c>
    </row>
    <row r="40" spans="1:25" ht="14.25" thickBot="1">
      <c r="A40" s="4" t="s">
        <v>88</v>
      </c>
      <c r="B40" s="24">
        <v>454773</v>
      </c>
      <c r="C40" s="24">
        <v>599640</v>
      </c>
      <c r="D40" s="24">
        <v>308305</v>
      </c>
      <c r="E40" s="25">
        <v>485453</v>
      </c>
      <c r="F40" s="24">
        <v>428432</v>
      </c>
      <c r="G40" s="24">
        <v>577978</v>
      </c>
      <c r="H40" s="24">
        <v>272226</v>
      </c>
      <c r="I40" s="25">
        <v>425136</v>
      </c>
      <c r="J40" s="24">
        <v>351978</v>
      </c>
      <c r="K40" s="24">
        <v>440620</v>
      </c>
      <c r="L40" s="24">
        <v>197193</v>
      </c>
      <c r="M40" s="25">
        <v>353282</v>
      </c>
      <c r="N40" s="24">
        <v>262534</v>
      </c>
      <c r="O40" s="24">
        <v>364924</v>
      </c>
      <c r="P40" s="24">
        <v>180262</v>
      </c>
      <c r="Q40" s="25">
        <v>387855</v>
      </c>
      <c r="R40" s="24">
        <v>301094</v>
      </c>
      <c r="S40" s="24">
        <v>368438</v>
      </c>
      <c r="T40" s="24">
        <v>156878</v>
      </c>
      <c r="U40" s="25">
        <v>293025</v>
      </c>
      <c r="V40" s="24">
        <v>249208</v>
      </c>
      <c r="W40" s="24">
        <v>337871</v>
      </c>
      <c r="X40" s="24">
        <v>269184</v>
      </c>
      <c r="Y40" s="25">
        <v>452349</v>
      </c>
    </row>
    <row r="41" spans="1:25" ht="14.25" thickTop="1">
      <c r="A41" s="2" t="s">
        <v>89</v>
      </c>
      <c r="B41" s="22">
        <v>581067</v>
      </c>
      <c r="C41" s="22">
        <v>581067</v>
      </c>
      <c r="D41" s="22">
        <v>581067</v>
      </c>
      <c r="E41" s="23">
        <v>581067</v>
      </c>
      <c r="F41" s="22">
        <v>581067</v>
      </c>
      <c r="G41" s="22">
        <v>581067</v>
      </c>
      <c r="H41" s="22">
        <v>581067</v>
      </c>
      <c r="I41" s="23">
        <v>581067</v>
      </c>
      <c r="J41" s="22">
        <v>581067</v>
      </c>
      <c r="K41" s="22">
        <v>581067</v>
      </c>
      <c r="L41" s="22">
        <v>581067</v>
      </c>
      <c r="M41" s="23">
        <v>581067</v>
      </c>
      <c r="N41" s="22">
        <v>581067</v>
      </c>
      <c r="O41" s="22">
        <v>581067</v>
      </c>
      <c r="P41" s="22">
        <v>581067</v>
      </c>
      <c r="Q41" s="23">
        <v>581067</v>
      </c>
      <c r="R41" s="22">
        <v>581067</v>
      </c>
      <c r="S41" s="22">
        <v>581067</v>
      </c>
      <c r="T41" s="22">
        <v>581067</v>
      </c>
      <c r="U41" s="23">
        <v>581067</v>
      </c>
      <c r="V41" s="22">
        <v>581067</v>
      </c>
      <c r="W41" s="22">
        <v>581067</v>
      </c>
      <c r="X41" s="22">
        <v>581067</v>
      </c>
      <c r="Y41" s="23">
        <v>581067</v>
      </c>
    </row>
    <row r="42" spans="1:25" ht="13.5">
      <c r="A42" s="2" t="s">
        <v>90</v>
      </c>
      <c r="B42" s="22">
        <v>320530</v>
      </c>
      <c r="C42" s="22">
        <v>320530</v>
      </c>
      <c r="D42" s="22">
        <v>320530</v>
      </c>
      <c r="E42" s="23">
        <v>320530</v>
      </c>
      <c r="F42" s="22">
        <v>320530</v>
      </c>
      <c r="G42" s="22">
        <v>320530</v>
      </c>
      <c r="H42" s="22">
        <v>320530</v>
      </c>
      <c r="I42" s="23">
        <v>320530</v>
      </c>
      <c r="J42" s="22">
        <v>320530</v>
      </c>
      <c r="K42" s="22">
        <v>320530</v>
      </c>
      <c r="L42" s="22">
        <v>320530</v>
      </c>
      <c r="M42" s="23">
        <v>320530</v>
      </c>
      <c r="N42" s="22">
        <v>320530</v>
      </c>
      <c r="O42" s="22">
        <v>320530</v>
      </c>
      <c r="P42" s="22">
        <v>320530</v>
      </c>
      <c r="Q42" s="23">
        <v>320530</v>
      </c>
      <c r="R42" s="22">
        <v>320530</v>
      </c>
      <c r="S42" s="22">
        <v>320530</v>
      </c>
      <c r="T42" s="22">
        <v>320530</v>
      </c>
      <c r="U42" s="23">
        <v>320530</v>
      </c>
      <c r="V42" s="22">
        <v>320530</v>
      </c>
      <c r="W42" s="22">
        <v>320530</v>
      </c>
      <c r="X42" s="22">
        <v>320530</v>
      </c>
      <c r="Y42" s="23">
        <v>320530</v>
      </c>
    </row>
    <row r="43" spans="1:25" ht="13.5">
      <c r="A43" s="2" t="s">
        <v>91</v>
      </c>
      <c r="B43" s="22">
        <v>2334569</v>
      </c>
      <c r="C43" s="22">
        <v>2390539</v>
      </c>
      <c r="D43" s="22">
        <v>2001852</v>
      </c>
      <c r="E43" s="23">
        <v>2136027</v>
      </c>
      <c r="F43" s="22">
        <v>2104409</v>
      </c>
      <c r="G43" s="22">
        <v>2095590</v>
      </c>
      <c r="H43" s="22">
        <v>1746844</v>
      </c>
      <c r="I43" s="23">
        <v>1853117</v>
      </c>
      <c r="J43" s="22">
        <v>1798198</v>
      </c>
      <c r="K43" s="22">
        <v>1816766</v>
      </c>
      <c r="L43" s="22">
        <v>1528477</v>
      </c>
      <c r="M43" s="23">
        <v>1641023</v>
      </c>
      <c r="N43" s="22">
        <v>1524234</v>
      </c>
      <c r="O43" s="22">
        <v>1618131</v>
      </c>
      <c r="P43" s="22">
        <v>1370881</v>
      </c>
      <c r="Q43" s="23">
        <v>1481932</v>
      </c>
      <c r="R43" s="22">
        <v>1381723</v>
      </c>
      <c r="S43" s="22">
        <v>1409931</v>
      </c>
      <c r="T43" s="22">
        <v>1149949</v>
      </c>
      <c r="U43" s="23">
        <v>1271472</v>
      </c>
      <c r="V43" s="22">
        <v>1151275</v>
      </c>
      <c r="W43" s="22">
        <v>1215601</v>
      </c>
      <c r="X43" s="22">
        <v>1242737</v>
      </c>
      <c r="Y43" s="23">
        <v>1336152</v>
      </c>
    </row>
    <row r="44" spans="1:25" ht="13.5">
      <c r="A44" s="2" t="s">
        <v>92</v>
      </c>
      <c r="B44" s="22">
        <v>-41</v>
      </c>
      <c r="C44" s="22">
        <v>-41</v>
      </c>
      <c r="D44" s="22">
        <v>-41</v>
      </c>
      <c r="E44" s="23">
        <v>-41</v>
      </c>
      <c r="F44" s="22"/>
      <c r="G44" s="22"/>
      <c r="H44" s="22"/>
      <c r="I44" s="23"/>
      <c r="J44" s="22"/>
      <c r="K44" s="22"/>
      <c r="L44" s="22"/>
      <c r="M44" s="23"/>
      <c r="N44" s="22"/>
      <c r="O44" s="22">
        <v>-69992</v>
      </c>
      <c r="P44" s="22">
        <v>-26583</v>
      </c>
      <c r="Q44" s="23"/>
      <c r="R44" s="22"/>
      <c r="S44" s="22"/>
      <c r="T44" s="22"/>
      <c r="U44" s="23"/>
      <c r="V44" s="22"/>
      <c r="W44" s="22"/>
      <c r="X44" s="22">
        <v>-210500</v>
      </c>
      <c r="Y44" s="23"/>
    </row>
    <row r="45" spans="1:25" ht="13.5">
      <c r="A45" s="2" t="s">
        <v>93</v>
      </c>
      <c r="B45" s="22">
        <v>3236125</v>
      </c>
      <c r="C45" s="22">
        <v>3292095</v>
      </c>
      <c r="D45" s="22">
        <v>2903408</v>
      </c>
      <c r="E45" s="23">
        <v>3037583</v>
      </c>
      <c r="F45" s="22">
        <v>3006006</v>
      </c>
      <c r="G45" s="22">
        <v>2997187</v>
      </c>
      <c r="H45" s="22">
        <v>2648442</v>
      </c>
      <c r="I45" s="23">
        <v>2754714</v>
      </c>
      <c r="J45" s="22">
        <v>2699796</v>
      </c>
      <c r="K45" s="22">
        <v>2718363</v>
      </c>
      <c r="L45" s="22">
        <v>2430074</v>
      </c>
      <c r="M45" s="23">
        <v>2542621</v>
      </c>
      <c r="N45" s="22">
        <v>2425831</v>
      </c>
      <c r="O45" s="22">
        <v>2449736</v>
      </c>
      <c r="P45" s="22">
        <v>2245894</v>
      </c>
      <c r="Q45" s="23">
        <v>2383529</v>
      </c>
      <c r="R45" s="22">
        <v>2283321</v>
      </c>
      <c r="S45" s="22">
        <v>2311528</v>
      </c>
      <c r="T45" s="22">
        <v>2051546</v>
      </c>
      <c r="U45" s="23">
        <v>2173069</v>
      </c>
      <c r="V45" s="22">
        <v>2052873</v>
      </c>
      <c r="W45" s="22">
        <v>2117198</v>
      </c>
      <c r="X45" s="22">
        <v>1933834</v>
      </c>
      <c r="Y45" s="23">
        <v>2237749</v>
      </c>
    </row>
    <row r="46" spans="1:25" ht="13.5">
      <c r="A46" s="2" t="s">
        <v>94</v>
      </c>
      <c r="B46" s="22">
        <v>19264</v>
      </c>
      <c r="C46" s="22">
        <v>17829</v>
      </c>
      <c r="D46" s="22">
        <v>3452</v>
      </c>
      <c r="E46" s="23">
        <v>3243</v>
      </c>
      <c r="F46" s="22">
        <v>1292</v>
      </c>
      <c r="G46" s="22">
        <v>5065</v>
      </c>
      <c r="H46" s="22">
        <v>726</v>
      </c>
      <c r="I46" s="23">
        <v>1113</v>
      </c>
      <c r="J46" s="22">
        <v>507</v>
      </c>
      <c r="K46" s="22">
        <v>-67</v>
      </c>
      <c r="L46" s="22">
        <v>64</v>
      </c>
      <c r="M46" s="23">
        <v>64</v>
      </c>
      <c r="N46" s="22">
        <v>1642</v>
      </c>
      <c r="O46" s="22">
        <v>1642</v>
      </c>
      <c r="P46" s="22">
        <v>-259</v>
      </c>
      <c r="Q46" s="23">
        <v>-259</v>
      </c>
      <c r="R46" s="22">
        <v>-144</v>
      </c>
      <c r="S46" s="22">
        <v>-144</v>
      </c>
      <c r="T46" s="22">
        <v>81</v>
      </c>
      <c r="U46" s="23">
        <v>81</v>
      </c>
      <c r="V46" s="22">
        <v>-106</v>
      </c>
      <c r="W46" s="22">
        <v>-106</v>
      </c>
      <c r="X46" s="22">
        <v>1534</v>
      </c>
      <c r="Y46" s="23">
        <v>1534</v>
      </c>
    </row>
    <row r="47" spans="1:25" ht="13.5">
      <c r="A47" s="2" t="s">
        <v>95</v>
      </c>
      <c r="B47" s="22">
        <v>19264</v>
      </c>
      <c r="C47" s="22">
        <v>17829</v>
      </c>
      <c r="D47" s="22">
        <v>3452</v>
      </c>
      <c r="E47" s="23">
        <v>3243</v>
      </c>
      <c r="F47" s="22">
        <v>1292</v>
      </c>
      <c r="G47" s="22">
        <v>5065</v>
      </c>
      <c r="H47" s="22">
        <v>726</v>
      </c>
      <c r="I47" s="23">
        <v>1113</v>
      </c>
      <c r="J47" s="22">
        <v>507</v>
      </c>
      <c r="K47" s="22">
        <v>-67</v>
      </c>
      <c r="L47" s="22">
        <v>64</v>
      </c>
      <c r="M47" s="23">
        <v>64</v>
      </c>
      <c r="N47" s="22">
        <v>1642</v>
      </c>
      <c r="O47" s="22">
        <v>1642</v>
      </c>
      <c r="P47" s="22">
        <v>-259</v>
      </c>
      <c r="Q47" s="23">
        <v>-259</v>
      </c>
      <c r="R47" s="22">
        <v>-144</v>
      </c>
      <c r="S47" s="22">
        <v>-144</v>
      </c>
      <c r="T47" s="22">
        <v>81</v>
      </c>
      <c r="U47" s="23">
        <v>81</v>
      </c>
      <c r="V47" s="22">
        <v>-106</v>
      </c>
      <c r="W47" s="22">
        <v>-106</v>
      </c>
      <c r="X47" s="22">
        <v>1534</v>
      </c>
      <c r="Y47" s="23">
        <v>1534</v>
      </c>
    </row>
    <row r="48" spans="1:25" ht="13.5">
      <c r="A48" s="5" t="s">
        <v>96</v>
      </c>
      <c r="B48" s="22">
        <v>10933</v>
      </c>
      <c r="C48" s="22">
        <v>9293</v>
      </c>
      <c r="D48" s="22">
        <v>7669</v>
      </c>
      <c r="E48" s="23">
        <v>6162</v>
      </c>
      <c r="F48" s="22">
        <v>4504</v>
      </c>
      <c r="G48" s="22">
        <v>2815</v>
      </c>
      <c r="H48" s="22">
        <v>1126</v>
      </c>
      <c r="I48" s="23"/>
      <c r="J48" s="22"/>
      <c r="K48" s="22"/>
      <c r="L48" s="22"/>
      <c r="M48" s="23"/>
      <c r="N48" s="22"/>
      <c r="O48" s="22"/>
      <c r="P48" s="22"/>
      <c r="Q48" s="23"/>
      <c r="R48" s="22"/>
      <c r="S48" s="22"/>
      <c r="T48" s="22"/>
      <c r="U48" s="23"/>
      <c r="V48" s="22"/>
      <c r="W48" s="22"/>
      <c r="X48" s="22"/>
      <c r="Y48" s="23"/>
    </row>
    <row r="49" spans="1:25" ht="13.5">
      <c r="A49" s="5" t="s">
        <v>97</v>
      </c>
      <c r="B49" s="22">
        <v>3266324</v>
      </c>
      <c r="C49" s="22">
        <v>3319218</v>
      </c>
      <c r="D49" s="22">
        <v>2914530</v>
      </c>
      <c r="E49" s="23">
        <v>3046989</v>
      </c>
      <c r="F49" s="22">
        <v>3011803</v>
      </c>
      <c r="G49" s="22">
        <v>3005068</v>
      </c>
      <c r="H49" s="22">
        <v>2650294</v>
      </c>
      <c r="I49" s="23">
        <v>2755827</v>
      </c>
      <c r="J49" s="22">
        <v>2700303</v>
      </c>
      <c r="K49" s="22">
        <v>2718296</v>
      </c>
      <c r="L49" s="22">
        <v>2430139</v>
      </c>
      <c r="M49" s="23">
        <v>2542685</v>
      </c>
      <c r="N49" s="22">
        <v>2427474</v>
      </c>
      <c r="O49" s="22">
        <v>2451379</v>
      </c>
      <c r="P49" s="22">
        <v>2245635</v>
      </c>
      <c r="Q49" s="23">
        <v>2383270</v>
      </c>
      <c r="R49" s="22">
        <v>2283176</v>
      </c>
      <c r="S49" s="22">
        <v>2311383</v>
      </c>
      <c r="T49" s="22">
        <v>2051628</v>
      </c>
      <c r="U49" s="23">
        <v>2173150</v>
      </c>
      <c r="V49" s="22">
        <v>2052766</v>
      </c>
      <c r="W49" s="22">
        <v>2117092</v>
      </c>
      <c r="X49" s="22">
        <v>1935369</v>
      </c>
      <c r="Y49" s="23">
        <v>2239284</v>
      </c>
    </row>
    <row r="50" spans="1:25" ht="14.25" thickBot="1">
      <c r="A50" s="6" t="s">
        <v>98</v>
      </c>
      <c r="B50" s="22">
        <v>3721097</v>
      </c>
      <c r="C50" s="22">
        <v>3918858</v>
      </c>
      <c r="D50" s="22">
        <v>3222836</v>
      </c>
      <c r="E50" s="23">
        <v>3532442</v>
      </c>
      <c r="F50" s="22">
        <v>3440236</v>
      </c>
      <c r="G50" s="22">
        <v>3583047</v>
      </c>
      <c r="H50" s="22">
        <v>2922520</v>
      </c>
      <c r="I50" s="23">
        <v>3180964</v>
      </c>
      <c r="J50" s="22">
        <v>3052282</v>
      </c>
      <c r="K50" s="22">
        <v>3158916</v>
      </c>
      <c r="L50" s="22">
        <v>2627333</v>
      </c>
      <c r="M50" s="23">
        <v>2895968</v>
      </c>
      <c r="N50" s="22">
        <v>2690009</v>
      </c>
      <c r="O50" s="22">
        <v>2816304</v>
      </c>
      <c r="P50" s="22">
        <v>2425897</v>
      </c>
      <c r="Q50" s="23">
        <v>2771125</v>
      </c>
      <c r="R50" s="22">
        <v>2584271</v>
      </c>
      <c r="S50" s="22">
        <v>2679821</v>
      </c>
      <c r="T50" s="22">
        <v>2208506</v>
      </c>
      <c r="U50" s="23">
        <v>2466175</v>
      </c>
      <c r="V50" s="22">
        <v>2301975</v>
      </c>
      <c r="W50" s="22">
        <v>2454964</v>
      </c>
      <c r="X50" s="22">
        <v>2204553</v>
      </c>
      <c r="Y50" s="23">
        <v>2691633</v>
      </c>
    </row>
    <row r="51" spans="1:25" ht="14.25" thickTop="1">
      <c r="A51" s="7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</row>
    <row r="53" ht="13.5">
      <c r="A53" s="19" t="s">
        <v>103</v>
      </c>
    </row>
    <row r="54" ht="13.5">
      <c r="A54" s="19" t="s">
        <v>104</v>
      </c>
    </row>
  </sheetData>
  <mergeCells count="1">
    <mergeCell ref="B6:Y6"/>
  </mergeCells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udam</dc:creator>
  <cp:keywords/>
  <dc:description/>
  <cp:lastModifiedBy>udam</cp:lastModifiedBy>
  <dcterms:created xsi:type="dcterms:W3CDTF">2014-08-14T18:40:33Z</dcterms:created>
  <dcterms:modified xsi:type="dcterms:W3CDTF">2014-08-14T18:40:42Z</dcterms:modified>
  <cp:category/>
  <cp:version/>
  <cp:contentType/>
  <cp:contentStatus/>
</cp:coreProperties>
</file>