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<sst xmlns="http://schemas.openxmlformats.org/spreadsheetml/2006/main" count="754" uniqueCount="291">
  <si>
    <t>株式の発行による収入</t>
  </si>
  <si>
    <t>社債の償還による支出</t>
  </si>
  <si>
    <t>自己株式の取得による支出</t>
  </si>
  <si>
    <t>配当金の支払額</t>
  </si>
  <si>
    <t>リース債務の返済による支出</t>
  </si>
  <si>
    <t>財務活動によるキャッシュ・フロー</t>
  </si>
  <si>
    <t>現金及び現金同等物に係る換算差額</t>
  </si>
  <si>
    <t>現金及び現金同等物の増減額（△は減少）</t>
  </si>
  <si>
    <t>連結の範囲の変更に伴う現金及び現金同等物の増減額（△は減少）</t>
  </si>
  <si>
    <t>現金及び現金同等物の残高</t>
  </si>
  <si>
    <t>連結・キャッシュフロー計算書</t>
  </si>
  <si>
    <t>為替差益</t>
  </si>
  <si>
    <t>持分法による投資利益</t>
  </si>
  <si>
    <t>持分法による投資損失</t>
  </si>
  <si>
    <t>段階取得に係る差益</t>
  </si>
  <si>
    <t>持分変動利益</t>
  </si>
  <si>
    <t>固定資産除却損</t>
  </si>
  <si>
    <t>事務所移転費用</t>
  </si>
  <si>
    <t>少数株主損益調整前四半期純利益</t>
  </si>
  <si>
    <t>賃貸事業等売上高</t>
  </si>
  <si>
    <t>連結・損益計算書</t>
  </si>
  <si>
    <t>資産</t>
  </si>
  <si>
    <t>買掛金</t>
  </si>
  <si>
    <t>1年内返済予定の長期借入金</t>
  </si>
  <si>
    <t>長期リース資産減損勘定</t>
  </si>
  <si>
    <t>負債</t>
  </si>
  <si>
    <t>資本剰余金</t>
  </si>
  <si>
    <t>株主資本</t>
  </si>
  <si>
    <t>為替換算調整勘定</t>
  </si>
  <si>
    <t>少数株主持分</t>
  </si>
  <si>
    <t>連結・貸借対照表</t>
  </si>
  <si>
    <t>累積四半期</t>
  </si>
  <si>
    <t>2013/04/01</t>
  </si>
  <si>
    <t>貸倒引当金の増減額（△は減少）</t>
  </si>
  <si>
    <t>賞与引当金の増減額（△は減少）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</si>
  <si>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</si>
  <si>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</si>
  <si>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</si>
  <si>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持分法による投資損益（△は益）</t>
  </si>
  <si>
    <t>投資有価証券売却損益（△は益）</t>
  </si>
  <si>
    <t>投資有価証券評価損益（△は益）</t>
  </si>
  <si>
    <t>段階取得に係る差益</t>
  </si>
  <si>
    <t>持分変動損益（△は益）</t>
  </si>
  <si>
    <t>売上債権の増減額（△は増加）</t>
  </si>
  <si>
    <t>たな卸資産の増減額（△は増加）</t>
  </si>
  <si>
    <t>仕入債務の増減額（△は減少）</t>
  </si>
  <si>
    <t>未払又は未収消費税等の増減額</t>
  </si>
  <si>
    <t>その他の資産・負債の増減額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</si>
  <si>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</si>
  <si>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</si>
  <si>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</si>
  <si>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</si>
  <si>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</si>
  <si>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固定資産の取得による支出</t>
  </si>
  <si>
    <t>固定資産の売却による収入</t>
  </si>
  <si>
    <t>投資有価証券の取得による支出</t>
  </si>
  <si>
    <t>投資有価証券の売却による収入</t>
  </si>
  <si>
    <t>連結の範囲の変更を伴う子会社株式の取得による収入</t>
  </si>
  <si>
    <t>子会社株式の取得による支出</t>
  </si>
  <si>
    <t>出資金の払込による支出</t>
  </si>
  <si>
    <t>出資金の回収による収入</t>
  </si>
  <si>
    <t>定期預金の純増減額（△は増加）</t>
  </si>
  <si>
    <t>定期預金の払戻による収入</t>
  </si>
  <si>
    <t>貸付けによる支出</t>
  </si>
  <si>
    <t>貸付金の回収による収入</t>
  </si>
  <si>
    <t>差入保証金の差入による支出</t>
  </si>
  <si>
    <t>差入保証金の回収による収入</t>
  </si>
  <si>
    <t>投資活動によるキャッシュ・フロー</t>
  </si>
  <si>
    <t>短期借入金の純増減額（△は減少）</t>
  </si>
  <si>
    <t>長期借入金の返済による支出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</si>
  <si>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</si>
  <si>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</si>
  <si>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</si>
  <si>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</si>
  <si>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</si>
  <si>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</si>
  <si>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</si>
  <si>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2013/06/21</t>
  </si>
  <si>
    <t>通期</t>
  </si>
  <si>
    <t>2013/03/31</t>
  </si>
  <si>
    <t>2012/03/31</t>
  </si>
  <si>
    <t>2012/06/21</t>
  </si>
  <si>
    <t>2011/03/31</t>
  </si>
  <si>
    <t>2011/06/21</t>
  </si>
  <si>
    <t>2010/03/31</t>
  </si>
  <si>
    <t>2010/06/22</t>
  </si>
  <si>
    <t>2009/03/31</t>
  </si>
  <si>
    <t>2009/06/23</t>
  </si>
  <si>
    <t>2008/03/31</t>
  </si>
  <si>
    <t>現金及び預金</t>
  </si>
  <si>
    <t>千円</t>
  </si>
  <si>
    <t>売掛金</t>
  </si>
  <si>
    <t>有価証券</t>
  </si>
  <si>
    <t>商品及び製品</t>
  </si>
  <si>
    <t>商品及び製品</t>
  </si>
  <si>
    <t>番組勘定</t>
  </si>
  <si>
    <t>原材料及び貯蔵品</t>
  </si>
  <si>
    <t>前払費用</t>
  </si>
  <si>
    <t>前払費用</t>
  </si>
  <si>
    <t>繰延税金資産</t>
  </si>
  <si>
    <t>未収入金</t>
  </si>
  <si>
    <t>未収入金</t>
  </si>
  <si>
    <t>未収還付法人税等</t>
  </si>
  <si>
    <t>未収消費税等</t>
  </si>
  <si>
    <t>立替金</t>
  </si>
  <si>
    <t>短期貸付金</t>
  </si>
  <si>
    <t>関係会社短期貸付金</t>
  </si>
  <si>
    <t>その他</t>
  </si>
  <si>
    <t>貸倒引当金</t>
  </si>
  <si>
    <t>流動資産</t>
  </si>
  <si>
    <t>建物</t>
  </si>
  <si>
    <t>減価償却累計額</t>
  </si>
  <si>
    <t>建物（純額）</t>
  </si>
  <si>
    <t>工具、器具及び備品</t>
  </si>
  <si>
    <t>工具、器具及び備品（純額）</t>
  </si>
  <si>
    <t>リース資産</t>
  </si>
  <si>
    <t>リース資産</t>
  </si>
  <si>
    <t>その他</t>
  </si>
  <si>
    <t>その他（純額）</t>
  </si>
  <si>
    <t>有形固定資産</t>
  </si>
  <si>
    <t>のれん</t>
  </si>
  <si>
    <t>商標権</t>
  </si>
  <si>
    <t>著作権</t>
  </si>
  <si>
    <t>ソフトウエア</t>
  </si>
  <si>
    <t>ソフトウエア</t>
  </si>
  <si>
    <t>電話加入権</t>
  </si>
  <si>
    <t>その他</t>
  </si>
  <si>
    <t>無形固定資産</t>
  </si>
  <si>
    <t>無形固定資産</t>
  </si>
  <si>
    <t>投資有価証券</t>
  </si>
  <si>
    <t>関係会社株式</t>
  </si>
  <si>
    <t>関係会社出資金</t>
  </si>
  <si>
    <t>長期貸付金</t>
  </si>
  <si>
    <t>関係会社長期貸付金</t>
  </si>
  <si>
    <t>繰延税金資産</t>
  </si>
  <si>
    <t>差入保証金</t>
  </si>
  <si>
    <t>保険積立金</t>
  </si>
  <si>
    <t>投資損失引当金</t>
  </si>
  <si>
    <t>投資その他の資産</t>
  </si>
  <si>
    <t>固定資産</t>
  </si>
  <si>
    <t>株式交付費</t>
  </si>
  <si>
    <t>株式交付費</t>
  </si>
  <si>
    <t>資産</t>
  </si>
  <si>
    <t>買掛金</t>
  </si>
  <si>
    <t>短期借入金</t>
  </si>
  <si>
    <t>リース債務</t>
  </si>
  <si>
    <t>未払金</t>
  </si>
  <si>
    <t>未払費用</t>
  </si>
  <si>
    <t>未払法人税等</t>
  </si>
  <si>
    <t>未払消費税等</t>
  </si>
  <si>
    <t>繰延税金負債</t>
  </si>
  <si>
    <t>前受金</t>
  </si>
  <si>
    <t>前受金</t>
  </si>
  <si>
    <t>賞与引当金</t>
  </si>
  <si>
    <t>預り金</t>
  </si>
  <si>
    <t>仮受金</t>
  </si>
  <si>
    <t>流動負債</t>
  </si>
  <si>
    <t>役員退職慰労引当金</t>
  </si>
  <si>
    <t>長期預り保証金</t>
  </si>
  <si>
    <t>長期借入金</t>
  </si>
  <si>
    <t>退職給付引当金</t>
  </si>
  <si>
    <t>固定負債</t>
  </si>
  <si>
    <t>負債</t>
  </si>
  <si>
    <t>資本金</t>
  </si>
  <si>
    <t>資本準備金</t>
  </si>
  <si>
    <t>資本剰余金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</si>
  <si>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</si>
  <si>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</si>
  <si>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</si>
  <si>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</si>
  <si>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</si>
  <si>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</si>
  <si>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</si>
  <si>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</si>
  <si>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</si>
  <si>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</si>
  <si>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</si>
  <si>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</si>
  <si>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</si>
  <si>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ブロードメディア株式会社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</si>
  <si>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</si>
  <si>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</si>
  <si>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</si>
  <si>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</si>
  <si>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</si>
  <si>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</si>
  <si>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</si>
  <si>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</si>
  <si>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</si>
  <si>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</si>
  <si>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売上原価</t>
  </si>
  <si>
    <t>売上総利益</t>
  </si>
  <si>
    <t>役員報酬</t>
  </si>
  <si>
    <t>従業員給料</t>
  </si>
  <si>
    <t>従業員賞与</t>
  </si>
  <si>
    <t>（うち賞与引当金繰入額）</t>
  </si>
  <si>
    <t>法定福利費</t>
  </si>
  <si>
    <t>（うち役員退職慰労引当金繰入額）</t>
  </si>
  <si>
    <t>雑給</t>
  </si>
  <si>
    <t>業務委託費</t>
  </si>
  <si>
    <t>荷造運搬費</t>
  </si>
  <si>
    <t>広告宣伝費</t>
  </si>
  <si>
    <t>販売促進費</t>
  </si>
  <si>
    <t>印刷費</t>
  </si>
  <si>
    <t>支払手数料</t>
  </si>
  <si>
    <t>支払報酬</t>
  </si>
  <si>
    <t>賃借料</t>
  </si>
  <si>
    <t>減価償却費</t>
  </si>
  <si>
    <t>減価償却費</t>
  </si>
  <si>
    <t>貸倒引当金繰入額</t>
  </si>
  <si>
    <t>貸倒損失</t>
  </si>
  <si>
    <t>のれん償却額</t>
  </si>
  <si>
    <t>販売費・一般管理費</t>
  </si>
  <si>
    <t>営業利益</t>
  </si>
  <si>
    <t>受取利息</t>
  </si>
  <si>
    <t>有価証券利息</t>
  </si>
  <si>
    <t>受取配当金</t>
  </si>
  <si>
    <t>為替差益</t>
  </si>
  <si>
    <t>保険返戻金</t>
  </si>
  <si>
    <t>償却債権取立益</t>
  </si>
  <si>
    <t>その他</t>
  </si>
  <si>
    <t>営業外収益</t>
  </si>
  <si>
    <t>支払利息</t>
  </si>
  <si>
    <t>出資金運用損</t>
  </si>
  <si>
    <t>寄付金</t>
  </si>
  <si>
    <t>営業外費用</t>
  </si>
  <si>
    <t>経常利益</t>
  </si>
  <si>
    <t>固定資産売却益</t>
  </si>
  <si>
    <t>投資有価証券売却益</t>
  </si>
  <si>
    <t>関係会社株式売却益</t>
  </si>
  <si>
    <t>貸倒引当金戻入額</t>
  </si>
  <si>
    <t>その他</t>
  </si>
  <si>
    <t>事業譲渡益</t>
  </si>
  <si>
    <t>特別利益</t>
  </si>
  <si>
    <t>固定資産除却損</t>
  </si>
  <si>
    <t>投資有価証券売却損</t>
  </si>
  <si>
    <t>投資有価証券評価損</t>
  </si>
  <si>
    <t>関係会社株式評価損</t>
  </si>
  <si>
    <t>関係会社株式売却損</t>
  </si>
  <si>
    <t>減損損失</t>
  </si>
  <si>
    <t>減損損失</t>
  </si>
  <si>
    <t>特別退職金</t>
  </si>
  <si>
    <t>投資損失引当金繰入額</t>
  </si>
  <si>
    <t>その他</t>
  </si>
  <si>
    <t>特別損失</t>
  </si>
  <si>
    <t>税引前四半期純利益</t>
  </si>
  <si>
    <t>法人税、住民税及び事業税</t>
  </si>
  <si>
    <t>過年度法人税等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</si>
  <si>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</si>
  <si>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</si>
  <si>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</si>
  <si>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</si>
  <si>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</si>
  <si>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</si>
  <si>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</si>
  <si>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2013/11/13</t>
  </si>
  <si>
    <t>2013/09/30</t>
  </si>
  <si>
    <t>2013/08/13</t>
  </si>
  <si>
    <t>2013/06/30</t>
  </si>
  <si>
    <t>2013/02/13</t>
  </si>
  <si>
    <t>2012/12/31</t>
  </si>
  <si>
    <t>2012/11/13</t>
  </si>
  <si>
    <t>2012/09/30</t>
  </si>
  <si>
    <t>2012/08/13</t>
  </si>
  <si>
    <t>2012/06/30</t>
  </si>
  <si>
    <t>2012/02/13</t>
  </si>
  <si>
    <t>2011/12/31</t>
  </si>
  <si>
    <t>2011/11/14</t>
  </si>
  <si>
    <t>2011/09/30</t>
  </si>
  <si>
    <t>2011/08/12</t>
  </si>
  <si>
    <t>2011/06/30</t>
  </si>
  <si>
    <t>2011/02/10</t>
  </si>
  <si>
    <t>2010/12/31</t>
  </si>
  <si>
    <t>2010/11/12</t>
  </si>
  <si>
    <t>2010/09/30</t>
  </si>
  <si>
    <t>2010/08/13</t>
  </si>
  <si>
    <t>2010/06/30</t>
  </si>
  <si>
    <t>2010/02/12</t>
  </si>
  <si>
    <t>2009/12/31</t>
  </si>
  <si>
    <t>2009/11/13</t>
  </si>
  <si>
    <t>2009/09/30</t>
  </si>
  <si>
    <t>2009/08/14</t>
  </si>
  <si>
    <t>2009/06/30</t>
  </si>
  <si>
    <t>2009/02/13</t>
  </si>
  <si>
    <t>2008/12/31</t>
  </si>
  <si>
    <t>2008/11/14</t>
  </si>
  <si>
    <t>2008/09/30</t>
  </si>
  <si>
    <t>2008/08/14</t>
  </si>
  <si>
    <t>2008/06/30</t>
  </si>
  <si>
    <t>受取手形及び営業未収入金</t>
  </si>
  <si>
    <t>仕掛品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</si>
</sst>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177</v>
      </c>
      <c r="B2" s="14">
        <v>4347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178</v>
      </c>
      <c r="B3" s="1" t="s">
        <v>179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70</v>
      </c>
      <c r="B4" s="15" t="str">
        <f>HYPERLINK("http://www.kabupro.jp/mark/20140213/S10017PG.htm","四半期報告書")</f>
        <v>四半期報告書</v>
      </c>
      <c r="C4" s="15" t="str">
        <f>HYPERLINK("http://www.kabupro.jp/mark/20131113/S1000H7B.htm","四半期報告書")</f>
        <v>四半期報告書</v>
      </c>
      <c r="D4" s="15" t="str">
        <f>HYPERLINK("http://www.kabupro.jp/mark/20130813/S000EAGK.htm","四半期報告書")</f>
        <v>四半期報告書</v>
      </c>
      <c r="E4" s="15" t="str">
        <f>HYPERLINK("http://www.kabupro.jp/mark/20130621/S000DO38.htm","有価証券報告書")</f>
        <v>有価証券報告書</v>
      </c>
      <c r="F4" s="15" t="str">
        <f>HYPERLINK("http://www.kabupro.jp/mark/20140213/S10017PG.htm","四半期報告書")</f>
        <v>四半期報告書</v>
      </c>
      <c r="G4" s="15" t="str">
        <f>HYPERLINK("http://www.kabupro.jp/mark/20131113/S1000H7B.htm","四半期報告書")</f>
        <v>四半期報告書</v>
      </c>
      <c r="H4" s="15" t="str">
        <f>HYPERLINK("http://www.kabupro.jp/mark/20130813/S000EAGK.htm","四半期報告書")</f>
        <v>四半期報告書</v>
      </c>
      <c r="I4" s="15" t="str">
        <f>HYPERLINK("http://www.kabupro.jp/mark/20130621/S000DO38.htm","有価証券報告書")</f>
        <v>有価証券報告書</v>
      </c>
      <c r="J4" s="15" t="str">
        <f>HYPERLINK("http://www.kabupro.jp/mark/20130213/S000CUHC.htm","四半期報告書")</f>
        <v>四半期報告書</v>
      </c>
      <c r="K4" s="15" t="str">
        <f>HYPERLINK("http://www.kabupro.jp/mark/20121113/S000CA1A.htm","四半期報告書")</f>
        <v>四半期報告書</v>
      </c>
      <c r="L4" s="15" t="str">
        <f>HYPERLINK("http://www.kabupro.jp/mark/20120813/S000BQJG.htm","四半期報告書")</f>
        <v>四半期報告書</v>
      </c>
      <c r="M4" s="15" t="str">
        <f>HYPERLINK("http://www.kabupro.jp/mark/20120621/S000B2PO.htm","有価証券報告書")</f>
        <v>有価証券報告書</v>
      </c>
      <c r="N4" s="15" t="str">
        <f>HYPERLINK("http://www.kabupro.jp/mark/20120213/S000ABR7.htm","四半期報告書")</f>
        <v>四半期報告書</v>
      </c>
      <c r="O4" s="15" t="str">
        <f>HYPERLINK("http://www.kabupro.jp/mark/20111114/S0009RSL.htm","四半期報告書")</f>
        <v>四半期報告書</v>
      </c>
      <c r="P4" s="15" t="str">
        <f>HYPERLINK("http://www.kabupro.jp/mark/20110812/S000976O.htm","四半期報告書")</f>
        <v>四半期報告書</v>
      </c>
      <c r="Q4" s="15" t="str">
        <f>HYPERLINK("http://www.kabupro.jp/mark/20110621/S0008IU0.htm","有価証券報告書")</f>
        <v>有価証券報告書</v>
      </c>
      <c r="R4" s="15" t="str">
        <f>HYPERLINK("http://www.kabupro.jp/mark/20110210/S0007QHV.htm","四半期報告書")</f>
        <v>四半期報告書</v>
      </c>
      <c r="S4" s="15" t="str">
        <f>HYPERLINK("http://www.kabupro.jp/mark/20101112/S00076V5.htm","四半期報告書")</f>
        <v>四半期報告書</v>
      </c>
      <c r="T4" s="15" t="str">
        <f>HYPERLINK("http://www.kabupro.jp/mark/20100813/S0006MKY.htm","四半期報告書")</f>
        <v>四半期報告書</v>
      </c>
      <c r="U4" s="15" t="str">
        <f>HYPERLINK("http://www.kabupro.jp/mark/20100622/S0005YMG.htm","有価証券報告書")</f>
        <v>有価証券報告書</v>
      </c>
      <c r="V4" s="15" t="str">
        <f>HYPERLINK("http://www.kabupro.jp/mark/20100212/S0005635.htm","四半期報告書")</f>
        <v>四半期報告書</v>
      </c>
      <c r="W4" s="15" t="str">
        <f>HYPERLINK("http://www.kabupro.jp/mark/20091113/S0004KQO.htm","四半期報告書")</f>
        <v>四半期報告書</v>
      </c>
      <c r="X4" s="15" t="str">
        <f>HYPERLINK("http://www.kabupro.jp/mark/20090814/S0003ZKS.htm","四半期報告書")</f>
        <v>四半期報告書</v>
      </c>
      <c r="Y4" s="15" t="str">
        <f>HYPERLINK("http://www.kabupro.jp/mark/20090623/S0003CSC.htm","有価証券報告書")</f>
        <v>有価証券報告書</v>
      </c>
    </row>
    <row r="5" spans="1:25" ht="14.25" thickBot="1">
      <c r="A5" s="11" t="s">
        <v>71</v>
      </c>
      <c r="B5" s="1" t="s">
        <v>252</v>
      </c>
      <c r="C5" s="1" t="s">
        <v>255</v>
      </c>
      <c r="D5" s="1" t="s">
        <v>257</v>
      </c>
      <c r="E5" s="1" t="s">
        <v>77</v>
      </c>
      <c r="F5" s="1" t="s">
        <v>252</v>
      </c>
      <c r="G5" s="1" t="s">
        <v>255</v>
      </c>
      <c r="H5" s="1" t="s">
        <v>257</v>
      </c>
      <c r="I5" s="1" t="s">
        <v>77</v>
      </c>
      <c r="J5" s="1" t="s">
        <v>259</v>
      </c>
      <c r="K5" s="1" t="s">
        <v>261</v>
      </c>
      <c r="L5" s="1" t="s">
        <v>263</v>
      </c>
      <c r="M5" s="1" t="s">
        <v>81</v>
      </c>
      <c r="N5" s="1" t="s">
        <v>265</v>
      </c>
      <c r="O5" s="1" t="s">
        <v>267</v>
      </c>
      <c r="P5" s="1" t="s">
        <v>269</v>
      </c>
      <c r="Q5" s="1" t="s">
        <v>83</v>
      </c>
      <c r="R5" s="1" t="s">
        <v>271</v>
      </c>
      <c r="S5" s="1" t="s">
        <v>273</v>
      </c>
      <c r="T5" s="1" t="s">
        <v>275</v>
      </c>
      <c r="U5" s="1" t="s">
        <v>85</v>
      </c>
      <c r="V5" s="1" t="s">
        <v>277</v>
      </c>
      <c r="W5" s="1" t="s">
        <v>279</v>
      </c>
      <c r="X5" s="1" t="s">
        <v>281</v>
      </c>
      <c r="Y5" s="1" t="s">
        <v>87</v>
      </c>
    </row>
    <row r="6" spans="1:25" ht="15" thickBot="1" thickTop="1">
      <c r="A6" s="10" t="s">
        <v>72</v>
      </c>
      <c r="B6" s="18" t="s">
        <v>20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73</v>
      </c>
      <c r="B7" s="14" t="s">
        <v>31</v>
      </c>
      <c r="C7" s="14" t="s">
        <v>31</v>
      </c>
      <c r="D7" s="14" t="s">
        <v>31</v>
      </c>
      <c r="E7" s="16" t="s">
        <v>78</v>
      </c>
      <c r="F7" s="14" t="s">
        <v>31</v>
      </c>
      <c r="G7" s="14" t="s">
        <v>31</v>
      </c>
      <c r="H7" s="14" t="s">
        <v>31</v>
      </c>
      <c r="I7" s="16" t="s">
        <v>78</v>
      </c>
      <c r="J7" s="14" t="s">
        <v>31</v>
      </c>
      <c r="K7" s="14" t="s">
        <v>31</v>
      </c>
      <c r="L7" s="14" t="s">
        <v>31</v>
      </c>
      <c r="M7" s="16" t="s">
        <v>78</v>
      </c>
      <c r="N7" s="14" t="s">
        <v>31</v>
      </c>
      <c r="O7" s="14" t="s">
        <v>31</v>
      </c>
      <c r="P7" s="14" t="s">
        <v>31</v>
      </c>
      <c r="Q7" s="16" t="s">
        <v>78</v>
      </c>
      <c r="R7" s="14" t="s">
        <v>31</v>
      </c>
      <c r="S7" s="14" t="s">
        <v>31</v>
      </c>
      <c r="T7" s="14" t="s">
        <v>31</v>
      </c>
      <c r="U7" s="16" t="s">
        <v>78</v>
      </c>
      <c r="V7" s="14" t="s">
        <v>31</v>
      </c>
      <c r="W7" s="14" t="s">
        <v>31</v>
      </c>
      <c r="X7" s="14" t="s">
        <v>31</v>
      </c>
      <c r="Y7" s="16" t="s">
        <v>78</v>
      </c>
    </row>
    <row r="8" spans="1:25" ht="13.5">
      <c r="A8" s="13" t="s">
        <v>74</v>
      </c>
      <c r="B8" s="1" t="s">
        <v>32</v>
      </c>
      <c r="C8" s="1" t="s">
        <v>32</v>
      </c>
      <c r="D8" s="1" t="s">
        <v>32</v>
      </c>
      <c r="E8" s="17" t="s">
        <v>183</v>
      </c>
      <c r="F8" s="1" t="s">
        <v>183</v>
      </c>
      <c r="G8" s="1" t="s">
        <v>183</v>
      </c>
      <c r="H8" s="1" t="s">
        <v>183</v>
      </c>
      <c r="I8" s="17" t="s">
        <v>184</v>
      </c>
      <c r="J8" s="1" t="s">
        <v>184</v>
      </c>
      <c r="K8" s="1" t="s">
        <v>184</v>
      </c>
      <c r="L8" s="1" t="s">
        <v>184</v>
      </c>
      <c r="M8" s="17" t="s">
        <v>185</v>
      </c>
      <c r="N8" s="1" t="s">
        <v>185</v>
      </c>
      <c r="O8" s="1" t="s">
        <v>185</v>
      </c>
      <c r="P8" s="1" t="s">
        <v>185</v>
      </c>
      <c r="Q8" s="17" t="s">
        <v>186</v>
      </c>
      <c r="R8" s="1" t="s">
        <v>186</v>
      </c>
      <c r="S8" s="1" t="s">
        <v>186</v>
      </c>
      <c r="T8" s="1" t="s">
        <v>186</v>
      </c>
      <c r="U8" s="17" t="s">
        <v>187</v>
      </c>
      <c r="V8" s="1" t="s">
        <v>187</v>
      </c>
      <c r="W8" s="1" t="s">
        <v>187</v>
      </c>
      <c r="X8" s="1" t="s">
        <v>187</v>
      </c>
      <c r="Y8" s="17" t="s">
        <v>188</v>
      </c>
    </row>
    <row r="9" spans="1:25" ht="13.5">
      <c r="A9" s="13" t="s">
        <v>75</v>
      </c>
      <c r="B9" s="1" t="s">
        <v>254</v>
      </c>
      <c r="C9" s="1" t="s">
        <v>256</v>
      </c>
      <c r="D9" s="1" t="s">
        <v>258</v>
      </c>
      <c r="E9" s="17" t="s">
        <v>79</v>
      </c>
      <c r="F9" s="1" t="s">
        <v>260</v>
      </c>
      <c r="G9" s="1" t="s">
        <v>262</v>
      </c>
      <c r="H9" s="1" t="s">
        <v>264</v>
      </c>
      <c r="I9" s="17" t="s">
        <v>80</v>
      </c>
      <c r="J9" s="1" t="s">
        <v>266</v>
      </c>
      <c r="K9" s="1" t="s">
        <v>268</v>
      </c>
      <c r="L9" s="1" t="s">
        <v>270</v>
      </c>
      <c r="M9" s="17" t="s">
        <v>82</v>
      </c>
      <c r="N9" s="1" t="s">
        <v>272</v>
      </c>
      <c r="O9" s="1" t="s">
        <v>274</v>
      </c>
      <c r="P9" s="1" t="s">
        <v>276</v>
      </c>
      <c r="Q9" s="17" t="s">
        <v>84</v>
      </c>
      <c r="R9" s="1" t="s">
        <v>278</v>
      </c>
      <c r="S9" s="1" t="s">
        <v>280</v>
      </c>
      <c r="T9" s="1" t="s">
        <v>282</v>
      </c>
      <c r="U9" s="17" t="s">
        <v>86</v>
      </c>
      <c r="V9" s="1" t="s">
        <v>284</v>
      </c>
      <c r="W9" s="1" t="s">
        <v>286</v>
      </c>
      <c r="X9" s="1" t="s">
        <v>288</v>
      </c>
      <c r="Y9" s="17" t="s">
        <v>88</v>
      </c>
    </row>
    <row r="10" spans="1:25" ht="14.25" thickBot="1">
      <c r="A10" s="13" t="s">
        <v>76</v>
      </c>
      <c r="B10" s="1" t="s">
        <v>90</v>
      </c>
      <c r="C10" s="1" t="s">
        <v>90</v>
      </c>
      <c r="D10" s="1" t="s">
        <v>90</v>
      </c>
      <c r="E10" s="17" t="s">
        <v>90</v>
      </c>
      <c r="F10" s="1" t="s">
        <v>90</v>
      </c>
      <c r="G10" s="1" t="s">
        <v>90</v>
      </c>
      <c r="H10" s="1" t="s">
        <v>90</v>
      </c>
      <c r="I10" s="17" t="s">
        <v>90</v>
      </c>
      <c r="J10" s="1" t="s">
        <v>90</v>
      </c>
      <c r="K10" s="1" t="s">
        <v>90</v>
      </c>
      <c r="L10" s="1" t="s">
        <v>90</v>
      </c>
      <c r="M10" s="17" t="s">
        <v>90</v>
      </c>
      <c r="N10" s="1" t="s">
        <v>90</v>
      </c>
      <c r="O10" s="1" t="s">
        <v>90</v>
      </c>
      <c r="P10" s="1" t="s">
        <v>90</v>
      </c>
      <c r="Q10" s="17" t="s">
        <v>90</v>
      </c>
      <c r="R10" s="1" t="s">
        <v>90</v>
      </c>
      <c r="S10" s="1" t="s">
        <v>90</v>
      </c>
      <c r="T10" s="1" t="s">
        <v>90</v>
      </c>
      <c r="U10" s="17" t="s">
        <v>90</v>
      </c>
      <c r="V10" s="1" t="s">
        <v>90</v>
      </c>
      <c r="W10" s="1" t="s">
        <v>90</v>
      </c>
      <c r="X10" s="1" t="s">
        <v>90</v>
      </c>
      <c r="Y10" s="17" t="s">
        <v>90</v>
      </c>
    </row>
    <row r="11" spans="1:25" ht="14.25" thickTop="1">
      <c r="A11" s="26" t="s">
        <v>189</v>
      </c>
      <c r="B11" s="27">
        <v>9233708</v>
      </c>
      <c r="C11" s="27">
        <v>6323097</v>
      </c>
      <c r="D11" s="27">
        <v>3408920</v>
      </c>
      <c r="E11" s="21">
        <v>12968695</v>
      </c>
      <c r="F11" s="27">
        <v>9668754</v>
      </c>
      <c r="G11" s="27">
        <v>6321422</v>
      </c>
      <c r="H11" s="27">
        <v>3151138</v>
      </c>
      <c r="I11" s="21">
        <v>12485337</v>
      </c>
      <c r="J11" s="27">
        <v>9001943</v>
      </c>
      <c r="K11" s="27">
        <v>5692243</v>
      </c>
      <c r="L11" s="27">
        <v>2827921</v>
      </c>
      <c r="M11" s="21">
        <v>13927762</v>
      </c>
      <c r="N11" s="27">
        <v>10758151</v>
      </c>
      <c r="O11" s="27">
        <v>6960710</v>
      </c>
      <c r="P11" s="27">
        <v>3444008</v>
      </c>
      <c r="Q11" s="21">
        <v>10527254</v>
      </c>
      <c r="R11" s="27">
        <v>7700306</v>
      </c>
      <c r="S11" s="27">
        <v>5168353</v>
      </c>
      <c r="T11" s="27">
        <v>2421181</v>
      </c>
      <c r="U11" s="21">
        <v>11714818</v>
      </c>
      <c r="V11" s="27">
        <v>9100390</v>
      </c>
      <c r="W11" s="27">
        <v>6284960</v>
      </c>
      <c r="X11" s="27">
        <v>3142082</v>
      </c>
      <c r="Y11" s="21">
        <v>13851228</v>
      </c>
    </row>
    <row r="12" spans="1:25" ht="13.5">
      <c r="A12" s="7" t="s">
        <v>190</v>
      </c>
      <c r="B12" s="28">
        <v>6266810</v>
      </c>
      <c r="C12" s="28">
        <v>4309487</v>
      </c>
      <c r="D12" s="28">
        <v>2400499</v>
      </c>
      <c r="E12" s="22">
        <v>8581470</v>
      </c>
      <c r="F12" s="28">
        <v>6546393</v>
      </c>
      <c r="G12" s="28">
        <v>4352324</v>
      </c>
      <c r="H12" s="28">
        <v>2114309</v>
      </c>
      <c r="I12" s="22">
        <v>7992805</v>
      </c>
      <c r="J12" s="28">
        <v>5738996</v>
      </c>
      <c r="K12" s="28">
        <v>3606631</v>
      </c>
      <c r="L12" s="28">
        <v>1762856</v>
      </c>
      <c r="M12" s="22">
        <v>9262981</v>
      </c>
      <c r="N12" s="28">
        <v>7211863</v>
      </c>
      <c r="O12" s="28">
        <v>4578282</v>
      </c>
      <c r="P12" s="28">
        <v>2226876</v>
      </c>
      <c r="Q12" s="22">
        <v>6145009</v>
      </c>
      <c r="R12" s="28">
        <v>4414358</v>
      </c>
      <c r="S12" s="28">
        <v>3005595</v>
      </c>
      <c r="T12" s="28">
        <v>1405450</v>
      </c>
      <c r="U12" s="22">
        <v>7348994</v>
      </c>
      <c r="V12" s="28">
        <v>5757474</v>
      </c>
      <c r="W12" s="28">
        <v>4076230</v>
      </c>
      <c r="X12" s="28">
        <v>2040106</v>
      </c>
      <c r="Y12" s="22">
        <v>9157902</v>
      </c>
    </row>
    <row r="13" spans="1:25" ht="13.5">
      <c r="A13" s="7" t="s">
        <v>191</v>
      </c>
      <c r="B13" s="28">
        <v>2966897</v>
      </c>
      <c r="C13" s="28">
        <v>2013610</v>
      </c>
      <c r="D13" s="28">
        <v>1008421</v>
      </c>
      <c r="E13" s="22">
        <v>4387224</v>
      </c>
      <c r="F13" s="28">
        <v>3122361</v>
      </c>
      <c r="G13" s="28">
        <v>1969098</v>
      </c>
      <c r="H13" s="28">
        <v>1036829</v>
      </c>
      <c r="I13" s="22">
        <v>4492532</v>
      </c>
      <c r="J13" s="28">
        <v>3262946</v>
      </c>
      <c r="K13" s="28">
        <v>2085611</v>
      </c>
      <c r="L13" s="28">
        <v>1065064</v>
      </c>
      <c r="M13" s="22">
        <v>4664780</v>
      </c>
      <c r="N13" s="28">
        <v>3546287</v>
      </c>
      <c r="O13" s="28">
        <v>2382428</v>
      </c>
      <c r="P13" s="28">
        <v>1217132</v>
      </c>
      <c r="Q13" s="22">
        <v>4382244</v>
      </c>
      <c r="R13" s="28">
        <v>3285948</v>
      </c>
      <c r="S13" s="28">
        <v>2162757</v>
      </c>
      <c r="T13" s="28">
        <v>1015731</v>
      </c>
      <c r="U13" s="22">
        <v>4365823</v>
      </c>
      <c r="V13" s="28">
        <v>3342916</v>
      </c>
      <c r="W13" s="28">
        <v>2208729</v>
      </c>
      <c r="X13" s="28">
        <v>1101975</v>
      </c>
      <c r="Y13" s="22">
        <v>4693326</v>
      </c>
    </row>
    <row r="14" spans="1:25" ht="13.5">
      <c r="A14" s="7" t="s">
        <v>212</v>
      </c>
      <c r="B14" s="28">
        <v>3468305</v>
      </c>
      <c r="C14" s="28">
        <v>2319175</v>
      </c>
      <c r="D14" s="28">
        <v>1155618</v>
      </c>
      <c r="E14" s="22">
        <v>4220668</v>
      </c>
      <c r="F14" s="28">
        <v>2977574</v>
      </c>
      <c r="G14" s="28">
        <v>1918355</v>
      </c>
      <c r="H14" s="28">
        <v>958188</v>
      </c>
      <c r="I14" s="22">
        <v>3688545</v>
      </c>
      <c r="J14" s="28">
        <v>2714264</v>
      </c>
      <c r="K14" s="28">
        <v>1817939</v>
      </c>
      <c r="L14" s="28">
        <v>893778</v>
      </c>
      <c r="M14" s="22">
        <v>3804621</v>
      </c>
      <c r="N14" s="28">
        <v>2832728</v>
      </c>
      <c r="O14" s="28">
        <v>1883514</v>
      </c>
      <c r="P14" s="28">
        <v>960192</v>
      </c>
      <c r="Q14" s="22">
        <v>3823631</v>
      </c>
      <c r="R14" s="28">
        <v>2800428</v>
      </c>
      <c r="S14" s="28">
        <v>1824107</v>
      </c>
      <c r="T14" s="28">
        <v>937677</v>
      </c>
      <c r="U14" s="22">
        <v>4758977</v>
      </c>
      <c r="V14" s="28">
        <v>3778213</v>
      </c>
      <c r="W14" s="28">
        <v>2733244</v>
      </c>
      <c r="X14" s="28">
        <v>1409053</v>
      </c>
      <c r="Y14" s="22">
        <v>4396613</v>
      </c>
    </row>
    <row r="15" spans="1:25" ht="14.25" thickBot="1">
      <c r="A15" s="25" t="s">
        <v>213</v>
      </c>
      <c r="B15" s="29">
        <v>-501407</v>
      </c>
      <c r="C15" s="29">
        <v>-305565</v>
      </c>
      <c r="D15" s="29">
        <v>-147197</v>
      </c>
      <c r="E15" s="23">
        <v>166556</v>
      </c>
      <c r="F15" s="29">
        <v>144787</v>
      </c>
      <c r="G15" s="29">
        <v>50742</v>
      </c>
      <c r="H15" s="29">
        <v>78641</v>
      </c>
      <c r="I15" s="23">
        <v>803987</v>
      </c>
      <c r="J15" s="29">
        <v>548682</v>
      </c>
      <c r="K15" s="29">
        <v>267672</v>
      </c>
      <c r="L15" s="29">
        <v>171285</v>
      </c>
      <c r="M15" s="23">
        <v>860159</v>
      </c>
      <c r="N15" s="29">
        <v>713559</v>
      </c>
      <c r="O15" s="29">
        <v>498913</v>
      </c>
      <c r="P15" s="29">
        <v>256940</v>
      </c>
      <c r="Q15" s="23">
        <v>558613</v>
      </c>
      <c r="R15" s="29">
        <v>485519</v>
      </c>
      <c r="S15" s="29">
        <v>338650</v>
      </c>
      <c r="T15" s="29">
        <v>78054</v>
      </c>
      <c r="U15" s="23">
        <v>-393153</v>
      </c>
      <c r="V15" s="29">
        <v>-435297</v>
      </c>
      <c r="W15" s="29">
        <v>-524514</v>
      </c>
      <c r="X15" s="29">
        <v>-307077</v>
      </c>
      <c r="Y15" s="23">
        <v>296713</v>
      </c>
    </row>
    <row r="16" spans="1:25" ht="14.25" thickTop="1">
      <c r="A16" s="6" t="s">
        <v>214</v>
      </c>
      <c r="B16" s="28">
        <v>10090</v>
      </c>
      <c r="C16" s="28">
        <v>7427</v>
      </c>
      <c r="D16" s="28">
        <v>3169</v>
      </c>
      <c r="E16" s="22">
        <v>4615</v>
      </c>
      <c r="F16" s="28">
        <v>2432</v>
      </c>
      <c r="G16" s="28">
        <v>652</v>
      </c>
      <c r="H16" s="28">
        <v>104</v>
      </c>
      <c r="I16" s="22">
        <v>7763</v>
      </c>
      <c r="J16" s="28">
        <v>6321</v>
      </c>
      <c r="K16" s="28">
        <v>3756</v>
      </c>
      <c r="L16" s="28">
        <v>1125</v>
      </c>
      <c r="M16" s="22">
        <v>2486</v>
      </c>
      <c r="N16" s="28">
        <v>1669</v>
      </c>
      <c r="O16" s="28">
        <v>1242</v>
      </c>
      <c r="P16" s="28">
        <v>377</v>
      </c>
      <c r="Q16" s="22">
        <v>3960</v>
      </c>
      <c r="R16" s="28">
        <v>2970</v>
      </c>
      <c r="S16" s="28">
        <v>2537</v>
      </c>
      <c r="T16" s="28">
        <v>1808</v>
      </c>
      <c r="U16" s="22">
        <v>10556</v>
      </c>
      <c r="V16" s="28">
        <v>8007</v>
      </c>
      <c r="W16" s="28">
        <v>7723</v>
      </c>
      <c r="X16" s="28">
        <v>2450</v>
      </c>
      <c r="Y16" s="22">
        <v>6554</v>
      </c>
    </row>
    <row r="17" spans="1:25" ht="13.5">
      <c r="A17" s="6" t="s">
        <v>216</v>
      </c>
      <c r="B17" s="28">
        <v>2200</v>
      </c>
      <c r="C17" s="28">
        <v>1100</v>
      </c>
      <c r="D17" s="28">
        <v>1100</v>
      </c>
      <c r="E17" s="22">
        <v>3216</v>
      </c>
      <c r="F17" s="28">
        <v>2526</v>
      </c>
      <c r="G17" s="28">
        <v>1426</v>
      </c>
      <c r="H17" s="28">
        <v>1426</v>
      </c>
      <c r="I17" s="22">
        <v>1261</v>
      </c>
      <c r="J17" s="28">
        <v>455</v>
      </c>
      <c r="K17" s="28">
        <v>55</v>
      </c>
      <c r="L17" s="28">
        <v>55</v>
      </c>
      <c r="M17" s="22">
        <v>742</v>
      </c>
      <c r="N17" s="28">
        <v>7</v>
      </c>
      <c r="O17" s="28">
        <v>7</v>
      </c>
      <c r="P17" s="28">
        <v>7</v>
      </c>
      <c r="Q17" s="22">
        <v>24743</v>
      </c>
      <c r="R17" s="28">
        <v>6</v>
      </c>
      <c r="S17" s="28">
        <v>6</v>
      </c>
      <c r="T17" s="28">
        <v>6</v>
      </c>
      <c r="U17" s="22">
        <v>25738</v>
      </c>
      <c r="V17" s="28">
        <v>26</v>
      </c>
      <c r="W17" s="28">
        <v>21</v>
      </c>
      <c r="X17" s="28">
        <v>21</v>
      </c>
      <c r="Y17" s="22">
        <v>13308</v>
      </c>
    </row>
    <row r="18" spans="1:25" ht="13.5">
      <c r="A18" s="6" t="s">
        <v>11</v>
      </c>
      <c r="B18" s="28">
        <v>34487</v>
      </c>
      <c r="C18" s="28">
        <v>29787</v>
      </c>
      <c r="D18" s="28">
        <v>8760</v>
      </c>
      <c r="E18" s="22">
        <v>4379</v>
      </c>
      <c r="F18" s="28">
        <v>4449</v>
      </c>
      <c r="G18" s="28">
        <v>3386</v>
      </c>
      <c r="H18" s="28">
        <v>3674</v>
      </c>
      <c r="I18" s="22">
        <v>20045</v>
      </c>
      <c r="J18" s="28">
        <v>25801</v>
      </c>
      <c r="K18" s="28">
        <v>28198</v>
      </c>
      <c r="L18" s="28">
        <v>10274</v>
      </c>
      <c r="M18" s="22">
        <v>2486</v>
      </c>
      <c r="N18" s="28">
        <v>3055</v>
      </c>
      <c r="O18" s="28">
        <v>3214</v>
      </c>
      <c r="P18" s="28"/>
      <c r="Q18" s="22">
        <v>5372</v>
      </c>
      <c r="R18" s="28">
        <v>4251</v>
      </c>
      <c r="S18" s="28"/>
      <c r="T18" s="28"/>
      <c r="U18" s="22">
        <v>6484</v>
      </c>
      <c r="V18" s="28">
        <v>19296</v>
      </c>
      <c r="W18" s="28"/>
      <c r="X18" s="28"/>
      <c r="Y18" s="22">
        <v>35514</v>
      </c>
    </row>
    <row r="19" spans="1:25" ht="13.5">
      <c r="A19" s="6" t="s">
        <v>12</v>
      </c>
      <c r="B19" s="28"/>
      <c r="C19" s="28"/>
      <c r="D19" s="28"/>
      <c r="E19" s="22"/>
      <c r="F19" s="28"/>
      <c r="G19" s="28"/>
      <c r="H19" s="28"/>
      <c r="I19" s="22">
        <v>26104</v>
      </c>
      <c r="J19" s="28">
        <v>113772</v>
      </c>
      <c r="K19" s="28">
        <v>78049</v>
      </c>
      <c r="L19" s="28">
        <v>36565</v>
      </c>
      <c r="M19" s="22">
        <v>111070</v>
      </c>
      <c r="N19" s="28">
        <v>93503</v>
      </c>
      <c r="O19" s="28">
        <v>69929</v>
      </c>
      <c r="P19" s="28">
        <v>35170</v>
      </c>
      <c r="Q19" s="22">
        <v>94942</v>
      </c>
      <c r="R19" s="28">
        <v>82147</v>
      </c>
      <c r="S19" s="28">
        <v>56096</v>
      </c>
      <c r="T19" s="28">
        <v>36454</v>
      </c>
      <c r="U19" s="22">
        <v>73542</v>
      </c>
      <c r="V19" s="28">
        <v>57585</v>
      </c>
      <c r="W19" s="28">
        <v>37002</v>
      </c>
      <c r="X19" s="28">
        <v>19812</v>
      </c>
      <c r="Y19" s="22">
        <v>54282</v>
      </c>
    </row>
    <row r="20" spans="1:25" ht="13.5">
      <c r="A20" s="6" t="s">
        <v>107</v>
      </c>
      <c r="B20" s="28">
        <v>13073</v>
      </c>
      <c r="C20" s="28">
        <v>11866</v>
      </c>
      <c r="D20" s="28">
        <v>4854</v>
      </c>
      <c r="E20" s="22">
        <v>12666</v>
      </c>
      <c r="F20" s="28">
        <v>10027</v>
      </c>
      <c r="G20" s="28">
        <v>8053</v>
      </c>
      <c r="H20" s="28">
        <v>2697</v>
      </c>
      <c r="I20" s="22">
        <v>18578</v>
      </c>
      <c r="J20" s="28">
        <v>15792</v>
      </c>
      <c r="K20" s="28">
        <v>9810</v>
      </c>
      <c r="L20" s="28">
        <v>8523</v>
      </c>
      <c r="M20" s="22">
        <v>19271</v>
      </c>
      <c r="N20" s="28">
        <v>15517</v>
      </c>
      <c r="O20" s="28">
        <v>11788</v>
      </c>
      <c r="P20" s="28">
        <v>8108</v>
      </c>
      <c r="Q20" s="22">
        <v>18374</v>
      </c>
      <c r="R20" s="28">
        <v>12034</v>
      </c>
      <c r="S20" s="28">
        <v>14999</v>
      </c>
      <c r="T20" s="28">
        <v>6107</v>
      </c>
      <c r="U20" s="22">
        <v>11011</v>
      </c>
      <c r="V20" s="28">
        <v>8525</v>
      </c>
      <c r="W20" s="28">
        <v>7445</v>
      </c>
      <c r="X20" s="28">
        <v>9858</v>
      </c>
      <c r="Y20" s="22">
        <v>15197</v>
      </c>
    </row>
    <row r="21" spans="1:25" ht="13.5">
      <c r="A21" s="6" t="s">
        <v>221</v>
      </c>
      <c r="B21" s="28">
        <v>59850</v>
      </c>
      <c r="C21" s="28">
        <v>50181</v>
      </c>
      <c r="D21" s="28">
        <v>17885</v>
      </c>
      <c r="E21" s="22">
        <v>24876</v>
      </c>
      <c r="F21" s="28">
        <v>19435</v>
      </c>
      <c r="G21" s="28">
        <v>13519</v>
      </c>
      <c r="H21" s="28">
        <v>7902</v>
      </c>
      <c r="I21" s="22">
        <v>73753</v>
      </c>
      <c r="J21" s="28">
        <v>162143</v>
      </c>
      <c r="K21" s="28">
        <v>119871</v>
      </c>
      <c r="L21" s="28">
        <v>56544</v>
      </c>
      <c r="M21" s="22">
        <v>136057</v>
      </c>
      <c r="N21" s="28">
        <v>113753</v>
      </c>
      <c r="O21" s="28">
        <v>86181</v>
      </c>
      <c r="P21" s="28">
        <v>43664</v>
      </c>
      <c r="Q21" s="22">
        <v>147393</v>
      </c>
      <c r="R21" s="28">
        <v>101410</v>
      </c>
      <c r="S21" s="28">
        <v>73639</v>
      </c>
      <c r="T21" s="28">
        <v>44376</v>
      </c>
      <c r="U21" s="22">
        <v>127334</v>
      </c>
      <c r="V21" s="28">
        <v>93442</v>
      </c>
      <c r="W21" s="28">
        <v>52192</v>
      </c>
      <c r="X21" s="28">
        <v>32142</v>
      </c>
      <c r="Y21" s="22">
        <v>124857</v>
      </c>
    </row>
    <row r="22" spans="1:25" ht="13.5">
      <c r="A22" s="6" t="s">
        <v>222</v>
      </c>
      <c r="B22" s="28">
        <v>103395</v>
      </c>
      <c r="C22" s="28">
        <v>68695</v>
      </c>
      <c r="D22" s="28">
        <v>33987</v>
      </c>
      <c r="E22" s="22">
        <v>119278</v>
      </c>
      <c r="F22" s="28">
        <v>88016</v>
      </c>
      <c r="G22" s="28">
        <v>57581</v>
      </c>
      <c r="H22" s="28">
        <v>26951</v>
      </c>
      <c r="I22" s="22">
        <v>63818</v>
      </c>
      <c r="J22" s="28">
        <v>40046</v>
      </c>
      <c r="K22" s="28">
        <v>19646</v>
      </c>
      <c r="L22" s="28">
        <v>7302</v>
      </c>
      <c r="M22" s="22">
        <v>20405</v>
      </c>
      <c r="N22" s="28">
        <v>15398</v>
      </c>
      <c r="O22" s="28">
        <v>10425</v>
      </c>
      <c r="P22" s="28">
        <v>5190</v>
      </c>
      <c r="Q22" s="22">
        <v>33715</v>
      </c>
      <c r="R22" s="28">
        <v>28773</v>
      </c>
      <c r="S22" s="28">
        <v>22190</v>
      </c>
      <c r="T22" s="28">
        <v>11187</v>
      </c>
      <c r="U22" s="22">
        <v>62868</v>
      </c>
      <c r="V22" s="28">
        <v>52742</v>
      </c>
      <c r="W22" s="28">
        <v>41493</v>
      </c>
      <c r="X22" s="28">
        <v>32887</v>
      </c>
      <c r="Y22" s="22">
        <v>108801</v>
      </c>
    </row>
    <row r="23" spans="1:25" ht="13.5">
      <c r="A23" s="6" t="s">
        <v>13</v>
      </c>
      <c r="B23" s="28">
        <v>335698</v>
      </c>
      <c r="C23" s="28">
        <v>242709</v>
      </c>
      <c r="D23" s="28">
        <v>118596</v>
      </c>
      <c r="E23" s="22">
        <v>271431</v>
      </c>
      <c r="F23" s="28">
        <v>154497</v>
      </c>
      <c r="G23" s="28">
        <v>76525</v>
      </c>
      <c r="H23" s="28">
        <v>7756</v>
      </c>
      <c r="I23" s="22"/>
      <c r="J23" s="28">
        <v>30815</v>
      </c>
      <c r="K23" s="28">
        <v>11886</v>
      </c>
      <c r="L23" s="28">
        <v>6118</v>
      </c>
      <c r="M23" s="22">
        <v>113817</v>
      </c>
      <c r="N23" s="28">
        <v>42854</v>
      </c>
      <c r="O23" s="28">
        <v>12245</v>
      </c>
      <c r="P23" s="28">
        <v>915</v>
      </c>
      <c r="Q23" s="22">
        <v>53838</v>
      </c>
      <c r="R23" s="28">
        <v>40786</v>
      </c>
      <c r="S23" s="28">
        <v>26931</v>
      </c>
      <c r="T23" s="28">
        <v>20915</v>
      </c>
      <c r="U23" s="22">
        <v>685323</v>
      </c>
      <c r="V23" s="28">
        <v>336513</v>
      </c>
      <c r="W23" s="28">
        <v>33181</v>
      </c>
      <c r="X23" s="28">
        <v>16416</v>
      </c>
      <c r="Y23" s="22">
        <v>48519</v>
      </c>
    </row>
    <row r="24" spans="1:25" ht="13.5">
      <c r="A24" s="6" t="s">
        <v>223</v>
      </c>
      <c r="B24" s="28"/>
      <c r="C24" s="28"/>
      <c r="D24" s="28"/>
      <c r="E24" s="22">
        <v>11282</v>
      </c>
      <c r="F24" s="28"/>
      <c r="G24" s="28"/>
      <c r="H24" s="28"/>
      <c r="I24" s="22">
        <v>10193</v>
      </c>
      <c r="J24" s="28"/>
      <c r="K24" s="28"/>
      <c r="L24" s="28"/>
      <c r="M24" s="22">
        <v>9896</v>
      </c>
      <c r="N24" s="28">
        <v>4509</v>
      </c>
      <c r="O24" s="28">
        <v>4512</v>
      </c>
      <c r="P24" s="28"/>
      <c r="Q24" s="22">
        <v>6277</v>
      </c>
      <c r="R24" s="28"/>
      <c r="S24" s="28"/>
      <c r="T24" s="28"/>
      <c r="U24" s="22">
        <v>13669</v>
      </c>
      <c r="V24" s="28"/>
      <c r="W24" s="28"/>
      <c r="X24" s="28"/>
      <c r="Y24" s="22">
        <v>10717</v>
      </c>
    </row>
    <row r="25" spans="1:25" ht="13.5">
      <c r="A25" s="6" t="s">
        <v>140</v>
      </c>
      <c r="B25" s="28"/>
      <c r="C25" s="28"/>
      <c r="D25" s="28"/>
      <c r="E25" s="22"/>
      <c r="F25" s="28"/>
      <c r="G25" s="28"/>
      <c r="H25" s="28"/>
      <c r="I25" s="22"/>
      <c r="J25" s="28"/>
      <c r="K25" s="28"/>
      <c r="L25" s="28"/>
      <c r="M25" s="22"/>
      <c r="N25" s="28"/>
      <c r="O25" s="28"/>
      <c r="P25" s="28"/>
      <c r="Q25" s="22"/>
      <c r="R25" s="28"/>
      <c r="S25" s="28"/>
      <c r="T25" s="28"/>
      <c r="U25" s="22">
        <v>19509</v>
      </c>
      <c r="V25" s="28">
        <v>18053</v>
      </c>
      <c r="W25" s="28">
        <v>16303</v>
      </c>
      <c r="X25" s="28">
        <v>16303</v>
      </c>
      <c r="Y25" s="22"/>
    </row>
    <row r="26" spans="1:25" ht="13.5">
      <c r="A26" s="6" t="s">
        <v>107</v>
      </c>
      <c r="B26" s="28">
        <v>3484</v>
      </c>
      <c r="C26" s="28">
        <v>3323</v>
      </c>
      <c r="D26" s="28">
        <v>1993</v>
      </c>
      <c r="E26" s="22">
        <v>527</v>
      </c>
      <c r="F26" s="28">
        <v>10023</v>
      </c>
      <c r="G26" s="28">
        <v>9390</v>
      </c>
      <c r="H26" s="28">
        <v>3014</v>
      </c>
      <c r="I26" s="22">
        <v>506</v>
      </c>
      <c r="J26" s="28">
        <v>19428</v>
      </c>
      <c r="K26" s="28">
        <v>16085</v>
      </c>
      <c r="L26" s="28">
        <v>88</v>
      </c>
      <c r="M26" s="22">
        <v>4503</v>
      </c>
      <c r="N26" s="28">
        <v>1797</v>
      </c>
      <c r="O26" s="28">
        <v>1412</v>
      </c>
      <c r="P26" s="28">
        <v>393</v>
      </c>
      <c r="Q26" s="22">
        <v>1050</v>
      </c>
      <c r="R26" s="28">
        <v>2590</v>
      </c>
      <c r="S26" s="28">
        <v>2449</v>
      </c>
      <c r="T26" s="28">
        <v>229</v>
      </c>
      <c r="U26" s="22">
        <v>20178</v>
      </c>
      <c r="V26" s="28">
        <v>3989</v>
      </c>
      <c r="W26" s="28">
        <v>17892</v>
      </c>
      <c r="X26" s="28">
        <v>150</v>
      </c>
      <c r="Y26" s="22">
        <v>13339</v>
      </c>
    </row>
    <row r="27" spans="1:25" ht="13.5">
      <c r="A27" s="6" t="s">
        <v>225</v>
      </c>
      <c r="B27" s="28">
        <v>442577</v>
      </c>
      <c r="C27" s="28">
        <v>314728</v>
      </c>
      <c r="D27" s="28">
        <v>154577</v>
      </c>
      <c r="E27" s="22">
        <v>407057</v>
      </c>
      <c r="F27" s="28">
        <v>252537</v>
      </c>
      <c r="G27" s="28">
        <v>143497</v>
      </c>
      <c r="H27" s="28">
        <v>37722</v>
      </c>
      <c r="I27" s="22">
        <v>77678</v>
      </c>
      <c r="J27" s="28">
        <v>90290</v>
      </c>
      <c r="K27" s="28">
        <v>47617</v>
      </c>
      <c r="L27" s="28">
        <v>13509</v>
      </c>
      <c r="M27" s="22">
        <v>166509</v>
      </c>
      <c r="N27" s="28">
        <v>64559</v>
      </c>
      <c r="O27" s="28">
        <v>28595</v>
      </c>
      <c r="P27" s="28">
        <v>6500</v>
      </c>
      <c r="Q27" s="22">
        <v>94882</v>
      </c>
      <c r="R27" s="28">
        <v>72149</v>
      </c>
      <c r="S27" s="28">
        <v>51571</v>
      </c>
      <c r="T27" s="28">
        <v>32332</v>
      </c>
      <c r="U27" s="22">
        <v>801548</v>
      </c>
      <c r="V27" s="28">
        <v>411298</v>
      </c>
      <c r="W27" s="28">
        <v>108871</v>
      </c>
      <c r="X27" s="28">
        <v>65758</v>
      </c>
      <c r="Y27" s="22">
        <v>181378</v>
      </c>
    </row>
    <row r="28" spans="1:25" ht="14.25" thickBot="1">
      <c r="A28" s="25" t="s">
        <v>226</v>
      </c>
      <c r="B28" s="29">
        <v>-884134</v>
      </c>
      <c r="C28" s="29">
        <v>-570112</v>
      </c>
      <c r="D28" s="29">
        <v>-283890</v>
      </c>
      <c r="E28" s="23">
        <v>-215623</v>
      </c>
      <c r="F28" s="29">
        <v>-88314</v>
      </c>
      <c r="G28" s="29">
        <v>-79235</v>
      </c>
      <c r="H28" s="29">
        <v>48821</v>
      </c>
      <c r="I28" s="23">
        <v>800061</v>
      </c>
      <c r="J28" s="29">
        <v>620535</v>
      </c>
      <c r="K28" s="29">
        <v>339926</v>
      </c>
      <c r="L28" s="29">
        <v>214320</v>
      </c>
      <c r="M28" s="23">
        <v>829706</v>
      </c>
      <c r="N28" s="29">
        <v>762753</v>
      </c>
      <c r="O28" s="29">
        <v>556500</v>
      </c>
      <c r="P28" s="29">
        <v>294103</v>
      </c>
      <c r="Q28" s="23">
        <v>611124</v>
      </c>
      <c r="R28" s="29">
        <v>514780</v>
      </c>
      <c r="S28" s="29">
        <v>360718</v>
      </c>
      <c r="T28" s="29">
        <v>90097</v>
      </c>
      <c r="U28" s="23">
        <v>-1067368</v>
      </c>
      <c r="V28" s="29">
        <v>-753153</v>
      </c>
      <c r="W28" s="29">
        <v>-581193</v>
      </c>
      <c r="X28" s="29">
        <v>-340692</v>
      </c>
      <c r="Y28" s="23">
        <v>240191</v>
      </c>
    </row>
    <row r="29" spans="1:25" ht="14.25" thickTop="1">
      <c r="A29" s="6" t="s">
        <v>227</v>
      </c>
      <c r="B29" s="28">
        <v>10</v>
      </c>
      <c r="C29" s="28">
        <v>10</v>
      </c>
      <c r="D29" s="28">
        <v>10</v>
      </c>
      <c r="E29" s="22"/>
      <c r="F29" s="28"/>
      <c r="G29" s="28"/>
      <c r="H29" s="28"/>
      <c r="I29" s="22"/>
      <c r="J29" s="28">
        <v>7</v>
      </c>
      <c r="K29" s="28">
        <v>7</v>
      </c>
      <c r="L29" s="28">
        <v>7</v>
      </c>
      <c r="M29" s="22"/>
      <c r="N29" s="28">
        <v>403</v>
      </c>
      <c r="O29" s="28">
        <v>403</v>
      </c>
      <c r="P29" s="28">
        <v>169</v>
      </c>
      <c r="Q29" s="22"/>
      <c r="R29" s="28"/>
      <c r="S29" s="28"/>
      <c r="T29" s="28"/>
      <c r="U29" s="22"/>
      <c r="V29" s="28"/>
      <c r="W29" s="28"/>
      <c r="X29" s="28"/>
      <c r="Y29" s="22"/>
    </row>
    <row r="30" spans="1:25" ht="13.5">
      <c r="A30" s="6" t="s">
        <v>228</v>
      </c>
      <c r="B30" s="28"/>
      <c r="C30" s="28"/>
      <c r="D30" s="28"/>
      <c r="E30" s="22">
        <v>327</v>
      </c>
      <c r="F30" s="28">
        <v>327</v>
      </c>
      <c r="G30" s="28">
        <v>327</v>
      </c>
      <c r="H30" s="28">
        <v>327</v>
      </c>
      <c r="I30" s="22">
        <v>1555</v>
      </c>
      <c r="J30" s="28">
        <v>1555</v>
      </c>
      <c r="K30" s="28">
        <v>1555</v>
      </c>
      <c r="L30" s="28">
        <v>1555</v>
      </c>
      <c r="M30" s="22">
        <v>11712</v>
      </c>
      <c r="N30" s="28"/>
      <c r="O30" s="28"/>
      <c r="P30" s="28"/>
      <c r="Q30" s="22">
        <v>1470869</v>
      </c>
      <c r="R30" s="28">
        <v>1470569</v>
      </c>
      <c r="S30" s="28">
        <v>15711</v>
      </c>
      <c r="T30" s="28"/>
      <c r="U30" s="22">
        <v>232111</v>
      </c>
      <c r="V30" s="28">
        <v>232111</v>
      </c>
      <c r="W30" s="28">
        <v>23233</v>
      </c>
      <c r="X30" s="28"/>
      <c r="Y30" s="22"/>
    </row>
    <row r="31" spans="1:25" ht="13.5">
      <c r="A31" s="6" t="s">
        <v>14</v>
      </c>
      <c r="B31" s="28"/>
      <c r="C31" s="28"/>
      <c r="D31" s="28"/>
      <c r="E31" s="22">
        <v>53118</v>
      </c>
      <c r="F31" s="28">
        <v>53118</v>
      </c>
      <c r="G31" s="28">
        <v>53118</v>
      </c>
      <c r="H31" s="28">
        <v>53118</v>
      </c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15</v>
      </c>
      <c r="B32" s="28">
        <v>142372</v>
      </c>
      <c r="C32" s="28">
        <v>133637</v>
      </c>
      <c r="D32" s="28"/>
      <c r="E32" s="22"/>
      <c r="F32" s="28"/>
      <c r="G32" s="28"/>
      <c r="H32" s="28"/>
      <c r="I32" s="22"/>
      <c r="J32" s="28"/>
      <c r="K32" s="28"/>
      <c r="L32" s="28"/>
      <c r="M32" s="22"/>
      <c r="N32" s="28"/>
      <c r="O32" s="28"/>
      <c r="P32" s="28"/>
      <c r="Q32" s="22">
        <v>27662</v>
      </c>
      <c r="R32" s="28">
        <v>27662</v>
      </c>
      <c r="S32" s="28">
        <v>27662</v>
      </c>
      <c r="T32" s="28">
        <v>27662</v>
      </c>
      <c r="U32" s="22">
        <v>22558</v>
      </c>
      <c r="V32" s="28"/>
      <c r="W32" s="28"/>
      <c r="X32" s="28"/>
      <c r="Y32" s="22">
        <v>770651</v>
      </c>
    </row>
    <row r="33" spans="1:25" ht="13.5">
      <c r="A33" s="6" t="s">
        <v>230</v>
      </c>
      <c r="B33" s="28"/>
      <c r="C33" s="28"/>
      <c r="D33" s="28"/>
      <c r="E33" s="22"/>
      <c r="F33" s="28"/>
      <c r="G33" s="28"/>
      <c r="H33" s="28"/>
      <c r="I33" s="22"/>
      <c r="J33" s="28"/>
      <c r="K33" s="28"/>
      <c r="L33" s="28"/>
      <c r="M33" s="22"/>
      <c r="N33" s="28">
        <v>899</v>
      </c>
      <c r="O33" s="28">
        <v>599</v>
      </c>
      <c r="P33" s="28">
        <v>300</v>
      </c>
      <c r="Q33" s="22"/>
      <c r="R33" s="28">
        <v>150</v>
      </c>
      <c r="S33" s="28"/>
      <c r="T33" s="28"/>
      <c r="U33" s="22"/>
      <c r="V33" s="28">
        <v>1010</v>
      </c>
      <c r="W33" s="28">
        <v>891</v>
      </c>
      <c r="X33" s="28">
        <v>838</v>
      </c>
      <c r="Y33" s="22"/>
    </row>
    <row r="34" spans="1:25" ht="13.5">
      <c r="A34" s="6" t="s">
        <v>107</v>
      </c>
      <c r="B34" s="28"/>
      <c r="C34" s="28"/>
      <c r="D34" s="28"/>
      <c r="E34" s="22"/>
      <c r="F34" s="28"/>
      <c r="G34" s="28"/>
      <c r="H34" s="28"/>
      <c r="I34" s="22">
        <v>17</v>
      </c>
      <c r="J34" s="28"/>
      <c r="K34" s="28"/>
      <c r="L34" s="28"/>
      <c r="M34" s="22">
        <v>669</v>
      </c>
      <c r="N34" s="28">
        <v>0</v>
      </c>
      <c r="O34" s="28">
        <v>0</v>
      </c>
      <c r="P34" s="28">
        <v>0</v>
      </c>
      <c r="Q34" s="22">
        <v>16489</v>
      </c>
      <c r="R34" s="28">
        <v>13891</v>
      </c>
      <c r="S34" s="28">
        <v>12252</v>
      </c>
      <c r="T34" s="28">
        <v>10632</v>
      </c>
      <c r="U34" s="22">
        <v>11530</v>
      </c>
      <c r="V34" s="28">
        <v>6709</v>
      </c>
      <c r="W34" s="28">
        <v>2990</v>
      </c>
      <c r="X34" s="28">
        <v>1628</v>
      </c>
      <c r="Y34" s="22">
        <v>10</v>
      </c>
    </row>
    <row r="35" spans="1:25" ht="13.5">
      <c r="A35" s="6" t="s">
        <v>233</v>
      </c>
      <c r="B35" s="28">
        <v>142382</v>
      </c>
      <c r="C35" s="28">
        <v>133647</v>
      </c>
      <c r="D35" s="28">
        <v>10</v>
      </c>
      <c r="E35" s="22">
        <v>53446</v>
      </c>
      <c r="F35" s="28">
        <v>53446</v>
      </c>
      <c r="G35" s="28">
        <v>53446</v>
      </c>
      <c r="H35" s="28">
        <v>53446</v>
      </c>
      <c r="I35" s="22">
        <v>1573</v>
      </c>
      <c r="J35" s="28">
        <v>1562</v>
      </c>
      <c r="K35" s="28">
        <v>1562</v>
      </c>
      <c r="L35" s="28">
        <v>1562</v>
      </c>
      <c r="M35" s="22">
        <v>12381</v>
      </c>
      <c r="N35" s="28">
        <v>1303</v>
      </c>
      <c r="O35" s="28">
        <v>1003</v>
      </c>
      <c r="P35" s="28">
        <v>470</v>
      </c>
      <c r="Q35" s="22">
        <v>1515021</v>
      </c>
      <c r="R35" s="28">
        <v>1512273</v>
      </c>
      <c r="S35" s="28">
        <v>55627</v>
      </c>
      <c r="T35" s="28">
        <v>38295</v>
      </c>
      <c r="U35" s="22">
        <v>266200</v>
      </c>
      <c r="V35" s="28">
        <v>239831</v>
      </c>
      <c r="W35" s="28">
        <v>27115</v>
      </c>
      <c r="X35" s="28">
        <v>2467</v>
      </c>
      <c r="Y35" s="22">
        <v>770661</v>
      </c>
    </row>
    <row r="36" spans="1:25" ht="13.5">
      <c r="A36" s="6" t="s">
        <v>240</v>
      </c>
      <c r="B36" s="28">
        <v>46059</v>
      </c>
      <c r="C36" s="28">
        <v>46059</v>
      </c>
      <c r="D36" s="28"/>
      <c r="E36" s="22">
        <v>63465</v>
      </c>
      <c r="F36" s="28"/>
      <c r="G36" s="28"/>
      <c r="H36" s="28"/>
      <c r="I36" s="22"/>
      <c r="J36" s="28"/>
      <c r="K36" s="28"/>
      <c r="L36" s="28"/>
      <c r="M36" s="22">
        <v>20077</v>
      </c>
      <c r="N36" s="28"/>
      <c r="O36" s="28"/>
      <c r="P36" s="28"/>
      <c r="Q36" s="22">
        <v>122875</v>
      </c>
      <c r="R36" s="28">
        <v>41440</v>
      </c>
      <c r="S36" s="28">
        <v>20657</v>
      </c>
      <c r="T36" s="28"/>
      <c r="U36" s="22">
        <v>26032</v>
      </c>
      <c r="V36" s="28">
        <v>25197</v>
      </c>
      <c r="W36" s="28">
        <v>25197</v>
      </c>
      <c r="X36" s="28"/>
      <c r="Y36" s="22"/>
    </row>
    <row r="37" spans="1:25" ht="13.5">
      <c r="A37" s="6" t="s">
        <v>16</v>
      </c>
      <c r="B37" s="28"/>
      <c r="C37" s="28"/>
      <c r="D37" s="28"/>
      <c r="E37" s="22"/>
      <c r="F37" s="28"/>
      <c r="G37" s="28"/>
      <c r="H37" s="28"/>
      <c r="I37" s="22"/>
      <c r="J37" s="28"/>
      <c r="K37" s="28"/>
      <c r="L37" s="28"/>
      <c r="M37" s="22">
        <v>11888</v>
      </c>
      <c r="N37" s="28">
        <v>51</v>
      </c>
      <c r="O37" s="28">
        <v>51</v>
      </c>
      <c r="P37" s="28">
        <v>35</v>
      </c>
      <c r="Q37" s="22">
        <v>4492</v>
      </c>
      <c r="R37" s="28">
        <v>4926</v>
      </c>
      <c r="S37" s="28">
        <v>2302</v>
      </c>
      <c r="T37" s="28">
        <v>2272</v>
      </c>
      <c r="U37" s="22">
        <v>75048</v>
      </c>
      <c r="V37" s="28">
        <v>66057</v>
      </c>
      <c r="W37" s="28">
        <v>65660</v>
      </c>
      <c r="X37" s="28"/>
      <c r="Y37" s="22">
        <v>41345</v>
      </c>
    </row>
    <row r="38" spans="1:25" ht="13.5">
      <c r="A38" s="6" t="s">
        <v>235</v>
      </c>
      <c r="B38" s="28"/>
      <c r="C38" s="28"/>
      <c r="D38" s="28"/>
      <c r="E38" s="22"/>
      <c r="F38" s="28"/>
      <c r="G38" s="28"/>
      <c r="H38" s="28"/>
      <c r="I38" s="22">
        <v>224103</v>
      </c>
      <c r="J38" s="28">
        <v>224103</v>
      </c>
      <c r="K38" s="28">
        <v>220899</v>
      </c>
      <c r="L38" s="28">
        <v>220899</v>
      </c>
      <c r="M38" s="22">
        <v>5074</v>
      </c>
      <c r="N38" s="28"/>
      <c r="O38" s="28"/>
      <c r="P38" s="28"/>
      <c r="Q38" s="22">
        <v>8189</v>
      </c>
      <c r="R38" s="28">
        <v>8189</v>
      </c>
      <c r="S38" s="28">
        <v>8189</v>
      </c>
      <c r="T38" s="28">
        <v>8189</v>
      </c>
      <c r="U38" s="22">
        <v>5086</v>
      </c>
      <c r="V38" s="28">
        <v>7456</v>
      </c>
      <c r="W38" s="28"/>
      <c r="X38" s="28"/>
      <c r="Y38" s="22"/>
    </row>
    <row r="39" spans="1:25" ht="13.5">
      <c r="A39" s="6" t="s">
        <v>236</v>
      </c>
      <c r="B39" s="28"/>
      <c r="C39" s="28"/>
      <c r="D39" s="28"/>
      <c r="E39" s="22">
        <v>9898</v>
      </c>
      <c r="F39" s="28">
        <v>1593</v>
      </c>
      <c r="G39" s="28">
        <v>1593</v>
      </c>
      <c r="H39" s="28">
        <v>1593</v>
      </c>
      <c r="I39" s="22"/>
      <c r="J39" s="28"/>
      <c r="K39" s="28"/>
      <c r="L39" s="28"/>
      <c r="M39" s="22">
        <v>24901</v>
      </c>
      <c r="N39" s="28">
        <v>14901</v>
      </c>
      <c r="O39" s="28">
        <v>14901</v>
      </c>
      <c r="P39" s="28">
        <v>14901</v>
      </c>
      <c r="Q39" s="22">
        <v>333488</v>
      </c>
      <c r="R39" s="28">
        <v>11384</v>
      </c>
      <c r="S39" s="28">
        <v>11384</v>
      </c>
      <c r="T39" s="28"/>
      <c r="U39" s="22">
        <v>6915</v>
      </c>
      <c r="V39" s="28">
        <v>6998</v>
      </c>
      <c r="W39" s="28">
        <v>6673</v>
      </c>
      <c r="X39" s="28"/>
      <c r="Y39" s="22">
        <v>1785919</v>
      </c>
    </row>
    <row r="40" spans="1:25" ht="13.5">
      <c r="A40" s="6" t="s">
        <v>17</v>
      </c>
      <c r="B40" s="28"/>
      <c r="C40" s="28"/>
      <c r="D40" s="28"/>
      <c r="E40" s="22"/>
      <c r="F40" s="28"/>
      <c r="G40" s="28"/>
      <c r="H40" s="28"/>
      <c r="I40" s="22"/>
      <c r="J40" s="28"/>
      <c r="K40" s="28"/>
      <c r="L40" s="28"/>
      <c r="M40" s="22"/>
      <c r="N40" s="28"/>
      <c r="O40" s="28"/>
      <c r="P40" s="28"/>
      <c r="Q40" s="22"/>
      <c r="R40" s="28">
        <v>6961</v>
      </c>
      <c r="S40" s="28">
        <v>6961</v>
      </c>
      <c r="T40" s="28">
        <v>6961</v>
      </c>
      <c r="U40" s="22"/>
      <c r="V40" s="28"/>
      <c r="W40" s="28"/>
      <c r="X40" s="28"/>
      <c r="Y40" s="22"/>
    </row>
    <row r="41" spans="1:25" ht="13.5">
      <c r="A41" s="6" t="s">
        <v>107</v>
      </c>
      <c r="B41" s="28"/>
      <c r="C41" s="28"/>
      <c r="D41" s="28"/>
      <c r="E41" s="22">
        <v>6191</v>
      </c>
      <c r="F41" s="28"/>
      <c r="G41" s="28"/>
      <c r="H41" s="28"/>
      <c r="I41" s="22">
        <v>6952</v>
      </c>
      <c r="J41" s="28">
        <v>7055</v>
      </c>
      <c r="K41" s="28">
        <v>5023</v>
      </c>
      <c r="L41" s="28">
        <v>3610</v>
      </c>
      <c r="M41" s="22"/>
      <c r="N41" s="28">
        <v>170</v>
      </c>
      <c r="O41" s="28">
        <v>170</v>
      </c>
      <c r="P41" s="28">
        <v>170</v>
      </c>
      <c r="Q41" s="22">
        <v>22758</v>
      </c>
      <c r="R41" s="28">
        <v>5383</v>
      </c>
      <c r="S41" s="28">
        <v>5372</v>
      </c>
      <c r="T41" s="28">
        <v>90</v>
      </c>
      <c r="U41" s="22">
        <v>8176</v>
      </c>
      <c r="V41" s="28">
        <v>7204</v>
      </c>
      <c r="W41" s="28">
        <v>483</v>
      </c>
      <c r="X41" s="28">
        <v>483</v>
      </c>
      <c r="Y41" s="22">
        <v>36067</v>
      </c>
    </row>
    <row r="42" spans="1:25" ht="13.5">
      <c r="A42" s="6" t="s">
        <v>244</v>
      </c>
      <c r="B42" s="28">
        <v>46059</v>
      </c>
      <c r="C42" s="28">
        <v>46059</v>
      </c>
      <c r="D42" s="28"/>
      <c r="E42" s="22">
        <v>79555</v>
      </c>
      <c r="F42" s="28">
        <v>1593</v>
      </c>
      <c r="G42" s="28">
        <v>1593</v>
      </c>
      <c r="H42" s="28">
        <v>1593</v>
      </c>
      <c r="I42" s="22">
        <v>231056</v>
      </c>
      <c r="J42" s="28">
        <v>231158</v>
      </c>
      <c r="K42" s="28">
        <v>225922</v>
      </c>
      <c r="L42" s="28">
        <v>224509</v>
      </c>
      <c r="M42" s="22">
        <v>103004</v>
      </c>
      <c r="N42" s="28">
        <v>36679</v>
      </c>
      <c r="O42" s="28">
        <v>36679</v>
      </c>
      <c r="P42" s="28">
        <v>36214</v>
      </c>
      <c r="Q42" s="22">
        <v>564663</v>
      </c>
      <c r="R42" s="28">
        <v>162795</v>
      </c>
      <c r="S42" s="28">
        <v>65281</v>
      </c>
      <c r="T42" s="28">
        <v>17513</v>
      </c>
      <c r="U42" s="22">
        <v>473910</v>
      </c>
      <c r="V42" s="28">
        <v>185565</v>
      </c>
      <c r="W42" s="28">
        <v>110666</v>
      </c>
      <c r="X42" s="28">
        <v>483</v>
      </c>
      <c r="Y42" s="22">
        <v>1886270</v>
      </c>
    </row>
    <row r="43" spans="1:25" ht="13.5">
      <c r="A43" s="7" t="s">
        <v>245</v>
      </c>
      <c r="B43" s="28">
        <v>-787811</v>
      </c>
      <c r="C43" s="28">
        <v>-482523</v>
      </c>
      <c r="D43" s="28">
        <v>-283879</v>
      </c>
      <c r="E43" s="22">
        <v>-241733</v>
      </c>
      <c r="F43" s="28">
        <v>-36461</v>
      </c>
      <c r="G43" s="28">
        <v>-27382</v>
      </c>
      <c r="H43" s="28">
        <v>100674</v>
      </c>
      <c r="I43" s="22">
        <v>570578</v>
      </c>
      <c r="J43" s="28">
        <v>390938</v>
      </c>
      <c r="K43" s="28">
        <v>115566</v>
      </c>
      <c r="L43" s="28">
        <v>-8626</v>
      </c>
      <c r="M43" s="22">
        <v>739083</v>
      </c>
      <c r="N43" s="28">
        <v>727377</v>
      </c>
      <c r="O43" s="28">
        <v>520824</v>
      </c>
      <c r="P43" s="28">
        <v>258359</v>
      </c>
      <c r="Q43" s="22">
        <v>1561481</v>
      </c>
      <c r="R43" s="28">
        <v>1864259</v>
      </c>
      <c r="S43" s="28">
        <v>351064</v>
      </c>
      <c r="T43" s="28">
        <v>110879</v>
      </c>
      <c r="U43" s="22">
        <v>-1275078</v>
      </c>
      <c r="V43" s="28">
        <v>-698888</v>
      </c>
      <c r="W43" s="28">
        <v>-664744</v>
      </c>
      <c r="X43" s="28">
        <v>-338709</v>
      </c>
      <c r="Y43" s="22">
        <v>-875417</v>
      </c>
    </row>
    <row r="44" spans="1:25" ht="13.5">
      <c r="A44" s="7" t="s">
        <v>246</v>
      </c>
      <c r="B44" s="28">
        <v>119963</v>
      </c>
      <c r="C44" s="28">
        <v>77182</v>
      </c>
      <c r="D44" s="28">
        <v>24038</v>
      </c>
      <c r="E44" s="22">
        <v>204481</v>
      </c>
      <c r="F44" s="28">
        <v>108766</v>
      </c>
      <c r="G44" s="28">
        <v>50100</v>
      </c>
      <c r="H44" s="28">
        <v>13098</v>
      </c>
      <c r="I44" s="22">
        <v>43256</v>
      </c>
      <c r="J44" s="28">
        <v>54733</v>
      </c>
      <c r="K44" s="28">
        <v>38640</v>
      </c>
      <c r="L44" s="28">
        <v>8707</v>
      </c>
      <c r="M44" s="22">
        <v>217009</v>
      </c>
      <c r="N44" s="28">
        <v>169104</v>
      </c>
      <c r="O44" s="28">
        <v>135241</v>
      </c>
      <c r="P44" s="28">
        <v>53549</v>
      </c>
      <c r="Q44" s="22">
        <v>91923</v>
      </c>
      <c r="R44" s="28">
        <v>187428</v>
      </c>
      <c r="S44" s="28">
        <v>38278</v>
      </c>
      <c r="T44" s="28">
        <v>20346</v>
      </c>
      <c r="U44" s="22">
        <v>14805</v>
      </c>
      <c r="V44" s="28">
        <v>95793</v>
      </c>
      <c r="W44" s="28">
        <v>134891</v>
      </c>
      <c r="X44" s="28">
        <v>41877</v>
      </c>
      <c r="Y44" s="22">
        <v>196765</v>
      </c>
    </row>
    <row r="45" spans="1:25" ht="13.5">
      <c r="A45" s="7" t="s">
        <v>248</v>
      </c>
      <c r="B45" s="28">
        <v>131542</v>
      </c>
      <c r="C45" s="28">
        <v>114912</v>
      </c>
      <c r="D45" s="28">
        <v>-55624</v>
      </c>
      <c r="E45" s="22">
        <v>-54999</v>
      </c>
      <c r="F45" s="28">
        <v>-29659</v>
      </c>
      <c r="G45" s="28">
        <v>21382</v>
      </c>
      <c r="H45" s="28">
        <v>18410</v>
      </c>
      <c r="I45" s="22">
        <v>-100189</v>
      </c>
      <c r="J45" s="28">
        <v>-61073</v>
      </c>
      <c r="K45" s="28">
        <v>-122547</v>
      </c>
      <c r="L45" s="28">
        <v>-141878</v>
      </c>
      <c r="M45" s="22">
        <v>-7240</v>
      </c>
      <c r="N45" s="28">
        <v>-128</v>
      </c>
      <c r="O45" s="28">
        <v>-19400</v>
      </c>
      <c r="P45" s="28">
        <v>-3807</v>
      </c>
      <c r="Q45" s="22">
        <v>253852</v>
      </c>
      <c r="R45" s="28">
        <v>232558</v>
      </c>
      <c r="S45" s="28">
        <v>-1216</v>
      </c>
      <c r="T45" s="28">
        <v>146</v>
      </c>
      <c r="U45" s="22">
        <v>21930</v>
      </c>
      <c r="V45" s="28">
        <v>88083</v>
      </c>
      <c r="W45" s="28">
        <v>-684</v>
      </c>
      <c r="X45" s="28">
        <v>16065</v>
      </c>
      <c r="Y45" s="22">
        <v>-223772</v>
      </c>
    </row>
    <row r="46" spans="1:25" ht="13.5">
      <c r="A46" s="7" t="s">
        <v>247</v>
      </c>
      <c r="B46" s="28"/>
      <c r="C46" s="28"/>
      <c r="D46" s="28"/>
      <c r="E46" s="22"/>
      <c r="F46" s="28"/>
      <c r="G46" s="28"/>
      <c r="H46" s="28"/>
      <c r="I46" s="22"/>
      <c r="J46" s="28"/>
      <c r="K46" s="28"/>
      <c r="L46" s="28"/>
      <c r="M46" s="22"/>
      <c r="N46" s="28"/>
      <c r="O46" s="28"/>
      <c r="P46" s="28"/>
      <c r="Q46" s="22"/>
      <c r="R46" s="28"/>
      <c r="S46" s="28"/>
      <c r="T46" s="28"/>
      <c r="U46" s="22">
        <v>-18078</v>
      </c>
      <c r="V46" s="28"/>
      <c r="W46" s="28"/>
      <c r="X46" s="28"/>
      <c r="Y46" s="22">
        <v>18723</v>
      </c>
    </row>
    <row r="47" spans="1:25" ht="13.5">
      <c r="A47" s="7" t="s">
        <v>249</v>
      </c>
      <c r="B47" s="28">
        <v>251505</v>
      </c>
      <c r="C47" s="28">
        <v>192094</v>
      </c>
      <c r="D47" s="28">
        <v>-31585</v>
      </c>
      <c r="E47" s="22">
        <v>149482</v>
      </c>
      <c r="F47" s="28">
        <v>79107</v>
      </c>
      <c r="G47" s="28">
        <v>71483</v>
      </c>
      <c r="H47" s="28">
        <v>31508</v>
      </c>
      <c r="I47" s="22">
        <v>-56933</v>
      </c>
      <c r="J47" s="28">
        <v>-6339</v>
      </c>
      <c r="K47" s="28">
        <v>-83907</v>
      </c>
      <c r="L47" s="28">
        <v>-133171</v>
      </c>
      <c r="M47" s="22">
        <v>209768</v>
      </c>
      <c r="N47" s="28">
        <v>168976</v>
      </c>
      <c r="O47" s="28">
        <v>115841</v>
      </c>
      <c r="P47" s="28">
        <v>49742</v>
      </c>
      <c r="Q47" s="22">
        <v>345775</v>
      </c>
      <c r="R47" s="28">
        <v>419986</v>
      </c>
      <c r="S47" s="28">
        <v>37062</v>
      </c>
      <c r="T47" s="28">
        <v>20493</v>
      </c>
      <c r="U47" s="22">
        <v>18657</v>
      </c>
      <c r="V47" s="28">
        <v>183877</v>
      </c>
      <c r="W47" s="28">
        <v>134207</v>
      </c>
      <c r="X47" s="28">
        <v>57943</v>
      </c>
      <c r="Y47" s="22">
        <v>-8284</v>
      </c>
    </row>
    <row r="48" spans="1:25" ht="13.5">
      <c r="A48" s="7" t="s">
        <v>18</v>
      </c>
      <c r="B48" s="28">
        <v>-1039317</v>
      </c>
      <c r="C48" s="28">
        <v>-674618</v>
      </c>
      <c r="D48" s="28">
        <v>-252293</v>
      </c>
      <c r="E48" s="22">
        <v>-391215</v>
      </c>
      <c r="F48" s="28">
        <v>-115569</v>
      </c>
      <c r="G48" s="28">
        <v>-98865</v>
      </c>
      <c r="H48" s="28">
        <v>69165</v>
      </c>
      <c r="I48" s="22">
        <v>627511</v>
      </c>
      <c r="J48" s="28">
        <v>397278</v>
      </c>
      <c r="K48" s="28">
        <v>199473</v>
      </c>
      <c r="L48" s="28">
        <v>124544</v>
      </c>
      <c r="M48" s="22">
        <v>529314</v>
      </c>
      <c r="N48" s="28">
        <v>558401</v>
      </c>
      <c r="O48" s="28">
        <v>404983</v>
      </c>
      <c r="P48" s="28">
        <v>208617</v>
      </c>
      <c r="Q48" s="22"/>
      <c r="R48" s="28"/>
      <c r="S48" s="28"/>
      <c r="T48" s="28"/>
      <c r="U48" s="22"/>
      <c r="V48" s="28"/>
      <c r="W48" s="28"/>
      <c r="X48" s="28"/>
      <c r="Y48" s="22"/>
    </row>
    <row r="49" spans="1:25" ht="13.5">
      <c r="A49" s="7" t="s">
        <v>19</v>
      </c>
      <c r="B49" s="28">
        <v>48484</v>
      </c>
      <c r="C49" s="28">
        <v>21359</v>
      </c>
      <c r="D49" s="28">
        <v>17215</v>
      </c>
      <c r="E49" s="22">
        <v>33289</v>
      </c>
      <c r="F49" s="28">
        <v>19505</v>
      </c>
      <c r="G49" s="28">
        <v>776</v>
      </c>
      <c r="H49" s="28">
        <v>9009</v>
      </c>
      <c r="I49" s="22">
        <v>148427</v>
      </c>
      <c r="J49" s="28">
        <v>119823</v>
      </c>
      <c r="K49" s="28">
        <v>68427</v>
      </c>
      <c r="L49" s="28">
        <v>39524</v>
      </c>
      <c r="M49" s="22">
        <v>78384</v>
      </c>
      <c r="N49" s="28">
        <v>56146</v>
      </c>
      <c r="O49" s="28">
        <v>36182</v>
      </c>
      <c r="P49" s="28">
        <v>19456</v>
      </c>
      <c r="Q49" s="22">
        <v>41309</v>
      </c>
      <c r="R49" s="28">
        <v>41045</v>
      </c>
      <c r="S49" s="28">
        <v>31774</v>
      </c>
      <c r="T49" s="28">
        <v>12540</v>
      </c>
      <c r="U49" s="22">
        <v>-388813</v>
      </c>
      <c r="V49" s="28">
        <v>-386293</v>
      </c>
      <c r="W49" s="28">
        <v>-410678</v>
      </c>
      <c r="X49" s="28">
        <v>-157942</v>
      </c>
      <c r="Y49" s="22">
        <v>-67406</v>
      </c>
    </row>
    <row r="50" spans="1:25" ht="14.25" thickBot="1">
      <c r="A50" s="7" t="s">
        <v>250</v>
      </c>
      <c r="B50" s="28">
        <v>-1087801</v>
      </c>
      <c r="C50" s="28">
        <v>-695977</v>
      </c>
      <c r="D50" s="28">
        <v>-269509</v>
      </c>
      <c r="E50" s="22">
        <v>-424504</v>
      </c>
      <c r="F50" s="28">
        <v>-135074</v>
      </c>
      <c r="G50" s="28">
        <v>-99642</v>
      </c>
      <c r="H50" s="28">
        <v>60155</v>
      </c>
      <c r="I50" s="22">
        <v>479084</v>
      </c>
      <c r="J50" s="28">
        <v>277454</v>
      </c>
      <c r="K50" s="28">
        <v>131045</v>
      </c>
      <c r="L50" s="28">
        <v>85020</v>
      </c>
      <c r="M50" s="22">
        <v>450930</v>
      </c>
      <c r="N50" s="28">
        <v>502254</v>
      </c>
      <c r="O50" s="28">
        <v>368800</v>
      </c>
      <c r="P50" s="28">
        <v>189161</v>
      </c>
      <c r="Q50" s="22">
        <v>1174396</v>
      </c>
      <c r="R50" s="28">
        <v>1403227</v>
      </c>
      <c r="S50" s="28">
        <v>282227</v>
      </c>
      <c r="T50" s="28">
        <v>77845</v>
      </c>
      <c r="U50" s="22">
        <v>-904922</v>
      </c>
      <c r="V50" s="28">
        <v>-496472</v>
      </c>
      <c r="W50" s="28">
        <v>-388274</v>
      </c>
      <c r="X50" s="28">
        <v>-238710</v>
      </c>
      <c r="Y50" s="22">
        <v>-799726</v>
      </c>
    </row>
    <row r="51" spans="1:25" ht="14.25" thickTop="1">
      <c r="A51" s="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3" ht="13.5">
      <c r="A53" s="20" t="s">
        <v>181</v>
      </c>
    </row>
    <row r="54" ht="13.5">
      <c r="A54" s="20" t="s">
        <v>182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Y7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177</v>
      </c>
      <c r="B2" s="14">
        <v>4347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178</v>
      </c>
      <c r="B3" s="1" t="s">
        <v>179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70</v>
      </c>
      <c r="B4" s="15" t="str">
        <f>HYPERLINK("http://www.kabupro.jp/mark/20140213/S10017PG.htm","四半期報告書")</f>
        <v>四半期報告書</v>
      </c>
      <c r="C4" s="15" t="str">
        <f>HYPERLINK("http://www.kabupro.jp/mark/20131113/S1000H7B.htm","四半期報告書")</f>
        <v>四半期報告書</v>
      </c>
      <c r="D4" s="15" t="str">
        <f>HYPERLINK("http://www.kabupro.jp/mark/20130813/S000EAGK.htm","四半期報告書")</f>
        <v>四半期報告書</v>
      </c>
      <c r="E4" s="15" t="str">
        <f>HYPERLINK("http://www.kabupro.jp/mark/20130621/S000DO38.htm","有価証券報告書")</f>
        <v>有価証券報告書</v>
      </c>
      <c r="F4" s="15" t="str">
        <f>HYPERLINK("http://www.kabupro.jp/mark/20140213/S10017PG.htm","四半期報告書")</f>
        <v>四半期報告書</v>
      </c>
      <c r="G4" s="15" t="str">
        <f>HYPERLINK("http://www.kabupro.jp/mark/20131113/S1000H7B.htm","四半期報告書")</f>
        <v>四半期報告書</v>
      </c>
      <c r="H4" s="15" t="str">
        <f>HYPERLINK("http://www.kabupro.jp/mark/20130813/S000EAGK.htm","四半期報告書")</f>
        <v>四半期報告書</v>
      </c>
      <c r="I4" s="15" t="str">
        <f>HYPERLINK("http://www.kabupro.jp/mark/20130621/S000DO38.htm","有価証券報告書")</f>
        <v>有価証券報告書</v>
      </c>
      <c r="J4" s="15" t="str">
        <f>HYPERLINK("http://www.kabupro.jp/mark/20130213/S000CUHC.htm","四半期報告書")</f>
        <v>四半期報告書</v>
      </c>
      <c r="K4" s="15" t="str">
        <f>HYPERLINK("http://www.kabupro.jp/mark/20121113/S000CA1A.htm","四半期報告書")</f>
        <v>四半期報告書</v>
      </c>
      <c r="L4" s="15" t="str">
        <f>HYPERLINK("http://www.kabupro.jp/mark/20120813/S000BQJG.htm","四半期報告書")</f>
        <v>四半期報告書</v>
      </c>
      <c r="M4" s="15" t="str">
        <f>HYPERLINK("http://www.kabupro.jp/mark/20120621/S000B2PO.htm","有価証券報告書")</f>
        <v>有価証券報告書</v>
      </c>
      <c r="N4" s="15" t="str">
        <f>HYPERLINK("http://www.kabupro.jp/mark/20120213/S000ABR7.htm","四半期報告書")</f>
        <v>四半期報告書</v>
      </c>
      <c r="O4" s="15" t="str">
        <f>HYPERLINK("http://www.kabupro.jp/mark/20111114/S0009RSL.htm","四半期報告書")</f>
        <v>四半期報告書</v>
      </c>
      <c r="P4" s="15" t="str">
        <f>HYPERLINK("http://www.kabupro.jp/mark/20110812/S000976O.htm","四半期報告書")</f>
        <v>四半期報告書</v>
      </c>
      <c r="Q4" s="15" t="str">
        <f>HYPERLINK("http://www.kabupro.jp/mark/20110621/S0008IU0.htm","有価証券報告書")</f>
        <v>有価証券報告書</v>
      </c>
      <c r="R4" s="15" t="str">
        <f>HYPERLINK("http://www.kabupro.jp/mark/20110210/S0007QHV.htm","四半期報告書")</f>
        <v>四半期報告書</v>
      </c>
      <c r="S4" s="15" t="str">
        <f>HYPERLINK("http://www.kabupro.jp/mark/20101112/S00076V5.htm","四半期報告書")</f>
        <v>四半期報告書</v>
      </c>
      <c r="T4" s="15" t="str">
        <f>HYPERLINK("http://www.kabupro.jp/mark/20100813/S0006MKY.htm","四半期報告書")</f>
        <v>四半期報告書</v>
      </c>
      <c r="U4" s="15" t="str">
        <f>HYPERLINK("http://www.kabupro.jp/mark/20100622/S0005YMG.htm","有価証券報告書")</f>
        <v>有価証券報告書</v>
      </c>
      <c r="V4" s="15" t="str">
        <f>HYPERLINK("http://www.kabupro.jp/mark/20100212/S0005635.htm","四半期報告書")</f>
        <v>四半期報告書</v>
      </c>
      <c r="W4" s="15" t="str">
        <f>HYPERLINK("http://www.kabupro.jp/mark/20091113/S0004KQO.htm","四半期報告書")</f>
        <v>四半期報告書</v>
      </c>
      <c r="X4" s="15" t="str">
        <f>HYPERLINK("http://www.kabupro.jp/mark/20090814/S0003ZKS.htm","四半期報告書")</f>
        <v>四半期報告書</v>
      </c>
      <c r="Y4" s="15" t="str">
        <f>HYPERLINK("http://www.kabupro.jp/mark/20090623/S0003CSC.htm","有価証券報告書")</f>
        <v>有価証券報告書</v>
      </c>
    </row>
    <row r="5" spans="1:25" ht="14.25" thickBot="1">
      <c r="A5" s="11" t="s">
        <v>71</v>
      </c>
      <c r="B5" s="1" t="s">
        <v>252</v>
      </c>
      <c r="C5" s="1" t="s">
        <v>255</v>
      </c>
      <c r="D5" s="1" t="s">
        <v>257</v>
      </c>
      <c r="E5" s="1" t="s">
        <v>77</v>
      </c>
      <c r="F5" s="1" t="s">
        <v>252</v>
      </c>
      <c r="G5" s="1" t="s">
        <v>255</v>
      </c>
      <c r="H5" s="1" t="s">
        <v>257</v>
      </c>
      <c r="I5" s="1" t="s">
        <v>77</v>
      </c>
      <c r="J5" s="1" t="s">
        <v>259</v>
      </c>
      <c r="K5" s="1" t="s">
        <v>261</v>
      </c>
      <c r="L5" s="1" t="s">
        <v>263</v>
      </c>
      <c r="M5" s="1" t="s">
        <v>81</v>
      </c>
      <c r="N5" s="1" t="s">
        <v>265</v>
      </c>
      <c r="O5" s="1" t="s">
        <v>267</v>
      </c>
      <c r="P5" s="1" t="s">
        <v>269</v>
      </c>
      <c r="Q5" s="1" t="s">
        <v>83</v>
      </c>
      <c r="R5" s="1" t="s">
        <v>271</v>
      </c>
      <c r="S5" s="1" t="s">
        <v>273</v>
      </c>
      <c r="T5" s="1" t="s">
        <v>275</v>
      </c>
      <c r="U5" s="1" t="s">
        <v>85</v>
      </c>
      <c r="V5" s="1" t="s">
        <v>277</v>
      </c>
      <c r="W5" s="1" t="s">
        <v>279</v>
      </c>
      <c r="X5" s="1" t="s">
        <v>281</v>
      </c>
      <c r="Y5" s="1" t="s">
        <v>87</v>
      </c>
    </row>
    <row r="6" spans="1:25" ht="15" thickBot="1" thickTop="1">
      <c r="A6" s="10" t="s">
        <v>72</v>
      </c>
      <c r="B6" s="18" t="s">
        <v>10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73</v>
      </c>
      <c r="B7" s="14" t="s">
        <v>31</v>
      </c>
      <c r="C7" s="14" t="s">
        <v>31</v>
      </c>
      <c r="D7" s="14" t="s">
        <v>31</v>
      </c>
      <c r="E7" s="16" t="s">
        <v>78</v>
      </c>
      <c r="F7" s="14" t="s">
        <v>31</v>
      </c>
      <c r="G7" s="14" t="s">
        <v>31</v>
      </c>
      <c r="H7" s="14" t="s">
        <v>31</v>
      </c>
      <c r="I7" s="16" t="s">
        <v>78</v>
      </c>
      <c r="J7" s="14" t="s">
        <v>31</v>
      </c>
      <c r="K7" s="14" t="s">
        <v>31</v>
      </c>
      <c r="L7" s="14" t="s">
        <v>31</v>
      </c>
      <c r="M7" s="16" t="s">
        <v>78</v>
      </c>
      <c r="N7" s="14" t="s">
        <v>31</v>
      </c>
      <c r="O7" s="14" t="s">
        <v>31</v>
      </c>
      <c r="P7" s="14" t="s">
        <v>31</v>
      </c>
      <c r="Q7" s="16" t="s">
        <v>78</v>
      </c>
      <c r="R7" s="14" t="s">
        <v>31</v>
      </c>
      <c r="S7" s="14" t="s">
        <v>31</v>
      </c>
      <c r="T7" s="14" t="s">
        <v>31</v>
      </c>
      <c r="U7" s="16" t="s">
        <v>78</v>
      </c>
      <c r="V7" s="14" t="s">
        <v>31</v>
      </c>
      <c r="W7" s="14" t="s">
        <v>31</v>
      </c>
      <c r="X7" s="14" t="s">
        <v>31</v>
      </c>
      <c r="Y7" s="16" t="s">
        <v>78</v>
      </c>
    </row>
    <row r="8" spans="1:25" ht="13.5">
      <c r="A8" s="13" t="s">
        <v>74</v>
      </c>
      <c r="B8" s="1" t="s">
        <v>32</v>
      </c>
      <c r="C8" s="1" t="s">
        <v>32</v>
      </c>
      <c r="D8" s="1" t="s">
        <v>32</v>
      </c>
      <c r="E8" s="17" t="s">
        <v>183</v>
      </c>
      <c r="F8" s="1" t="s">
        <v>183</v>
      </c>
      <c r="G8" s="1" t="s">
        <v>183</v>
      </c>
      <c r="H8" s="1" t="s">
        <v>183</v>
      </c>
      <c r="I8" s="17" t="s">
        <v>184</v>
      </c>
      <c r="J8" s="1" t="s">
        <v>184</v>
      </c>
      <c r="K8" s="1" t="s">
        <v>184</v>
      </c>
      <c r="L8" s="1" t="s">
        <v>184</v>
      </c>
      <c r="M8" s="17" t="s">
        <v>185</v>
      </c>
      <c r="N8" s="1" t="s">
        <v>185</v>
      </c>
      <c r="O8" s="1" t="s">
        <v>185</v>
      </c>
      <c r="P8" s="1" t="s">
        <v>185</v>
      </c>
      <c r="Q8" s="17" t="s">
        <v>186</v>
      </c>
      <c r="R8" s="1" t="s">
        <v>186</v>
      </c>
      <c r="S8" s="1" t="s">
        <v>186</v>
      </c>
      <c r="T8" s="1" t="s">
        <v>186</v>
      </c>
      <c r="U8" s="17" t="s">
        <v>187</v>
      </c>
      <c r="V8" s="1" t="s">
        <v>187</v>
      </c>
      <c r="W8" s="1" t="s">
        <v>187</v>
      </c>
      <c r="X8" s="1" t="s">
        <v>187</v>
      </c>
      <c r="Y8" s="17" t="s">
        <v>188</v>
      </c>
    </row>
    <row r="9" spans="1:25" ht="13.5">
      <c r="A9" s="13" t="s">
        <v>75</v>
      </c>
      <c r="B9" s="1" t="s">
        <v>254</v>
      </c>
      <c r="C9" s="1" t="s">
        <v>256</v>
      </c>
      <c r="D9" s="1" t="s">
        <v>258</v>
      </c>
      <c r="E9" s="17" t="s">
        <v>79</v>
      </c>
      <c r="F9" s="1" t="s">
        <v>260</v>
      </c>
      <c r="G9" s="1" t="s">
        <v>262</v>
      </c>
      <c r="H9" s="1" t="s">
        <v>264</v>
      </c>
      <c r="I9" s="17" t="s">
        <v>80</v>
      </c>
      <c r="J9" s="1" t="s">
        <v>266</v>
      </c>
      <c r="K9" s="1" t="s">
        <v>268</v>
      </c>
      <c r="L9" s="1" t="s">
        <v>270</v>
      </c>
      <c r="M9" s="17" t="s">
        <v>82</v>
      </c>
      <c r="N9" s="1" t="s">
        <v>272</v>
      </c>
      <c r="O9" s="1" t="s">
        <v>274</v>
      </c>
      <c r="P9" s="1" t="s">
        <v>276</v>
      </c>
      <c r="Q9" s="17" t="s">
        <v>84</v>
      </c>
      <c r="R9" s="1" t="s">
        <v>278</v>
      </c>
      <c r="S9" s="1" t="s">
        <v>280</v>
      </c>
      <c r="T9" s="1" t="s">
        <v>282</v>
      </c>
      <c r="U9" s="17" t="s">
        <v>86</v>
      </c>
      <c r="V9" s="1" t="s">
        <v>284</v>
      </c>
      <c r="W9" s="1" t="s">
        <v>286</v>
      </c>
      <c r="X9" s="1" t="s">
        <v>288</v>
      </c>
      <c r="Y9" s="17" t="s">
        <v>88</v>
      </c>
    </row>
    <row r="10" spans="1:25" ht="14.25" thickBot="1">
      <c r="A10" s="13" t="s">
        <v>76</v>
      </c>
      <c r="B10" s="1" t="s">
        <v>90</v>
      </c>
      <c r="C10" s="1" t="s">
        <v>90</v>
      </c>
      <c r="D10" s="1" t="s">
        <v>90</v>
      </c>
      <c r="E10" s="17" t="s">
        <v>90</v>
      </c>
      <c r="F10" s="1" t="s">
        <v>90</v>
      </c>
      <c r="G10" s="1" t="s">
        <v>90</v>
      </c>
      <c r="H10" s="1" t="s">
        <v>90</v>
      </c>
      <c r="I10" s="17" t="s">
        <v>90</v>
      </c>
      <c r="J10" s="1" t="s">
        <v>90</v>
      </c>
      <c r="K10" s="1" t="s">
        <v>90</v>
      </c>
      <c r="L10" s="1" t="s">
        <v>90</v>
      </c>
      <c r="M10" s="17" t="s">
        <v>90</v>
      </c>
      <c r="N10" s="1" t="s">
        <v>90</v>
      </c>
      <c r="O10" s="1" t="s">
        <v>90</v>
      </c>
      <c r="P10" s="1" t="s">
        <v>90</v>
      </c>
      <c r="Q10" s="17" t="s">
        <v>90</v>
      </c>
      <c r="R10" s="1" t="s">
        <v>90</v>
      </c>
      <c r="S10" s="1" t="s">
        <v>90</v>
      </c>
      <c r="T10" s="1" t="s">
        <v>90</v>
      </c>
      <c r="U10" s="17" t="s">
        <v>90</v>
      </c>
      <c r="V10" s="1" t="s">
        <v>90</v>
      </c>
      <c r="W10" s="1" t="s">
        <v>90</v>
      </c>
      <c r="X10" s="1" t="s">
        <v>90</v>
      </c>
      <c r="Y10" s="17" t="s">
        <v>90</v>
      </c>
    </row>
    <row r="11" spans="1:25" ht="14.25" thickTop="1">
      <c r="A11" s="30" t="s">
        <v>245</v>
      </c>
      <c r="B11" s="27">
        <v>-787811</v>
      </c>
      <c r="C11" s="27">
        <v>-482523</v>
      </c>
      <c r="D11" s="27">
        <v>-283879</v>
      </c>
      <c r="E11" s="21">
        <v>-241733</v>
      </c>
      <c r="F11" s="27">
        <v>-36461</v>
      </c>
      <c r="G11" s="27">
        <v>-27382</v>
      </c>
      <c r="H11" s="27">
        <v>100674</v>
      </c>
      <c r="I11" s="21">
        <v>570578</v>
      </c>
      <c r="J11" s="27">
        <v>390938</v>
      </c>
      <c r="K11" s="27">
        <v>115566</v>
      </c>
      <c r="L11" s="27">
        <v>-8626</v>
      </c>
      <c r="M11" s="21">
        <v>739083</v>
      </c>
      <c r="N11" s="27">
        <v>727377</v>
      </c>
      <c r="O11" s="27">
        <v>520824</v>
      </c>
      <c r="P11" s="27">
        <v>258359</v>
      </c>
      <c r="Q11" s="21">
        <v>1561481</v>
      </c>
      <c r="R11" s="27">
        <v>1864259</v>
      </c>
      <c r="S11" s="27">
        <v>351064</v>
      </c>
      <c r="T11" s="27">
        <v>110879</v>
      </c>
      <c r="U11" s="21">
        <v>-1275078</v>
      </c>
      <c r="V11" s="27">
        <v>-698888</v>
      </c>
      <c r="W11" s="27">
        <v>-664744</v>
      </c>
      <c r="X11" s="27">
        <v>-338709</v>
      </c>
      <c r="Y11" s="21">
        <v>-875417</v>
      </c>
    </row>
    <row r="12" spans="1:25" ht="13.5">
      <c r="A12" s="6" t="s">
        <v>207</v>
      </c>
      <c r="B12" s="28">
        <v>367699</v>
      </c>
      <c r="C12" s="28">
        <v>247674</v>
      </c>
      <c r="D12" s="28">
        <v>123212</v>
      </c>
      <c r="E12" s="22">
        <v>439643</v>
      </c>
      <c r="F12" s="28">
        <v>319486</v>
      </c>
      <c r="G12" s="28">
        <v>206774</v>
      </c>
      <c r="H12" s="28">
        <v>98904</v>
      </c>
      <c r="I12" s="22">
        <v>310608</v>
      </c>
      <c r="J12" s="28">
        <v>210019</v>
      </c>
      <c r="K12" s="28">
        <v>127363</v>
      </c>
      <c r="L12" s="28">
        <v>59052</v>
      </c>
      <c r="M12" s="22">
        <v>266249</v>
      </c>
      <c r="N12" s="28">
        <v>193519</v>
      </c>
      <c r="O12" s="28">
        <v>123460</v>
      </c>
      <c r="P12" s="28">
        <v>55818</v>
      </c>
      <c r="Q12" s="22">
        <v>219634</v>
      </c>
      <c r="R12" s="28">
        <v>154603</v>
      </c>
      <c r="S12" s="28">
        <v>97914</v>
      </c>
      <c r="T12" s="28">
        <v>43902</v>
      </c>
      <c r="U12" s="22">
        <v>228439</v>
      </c>
      <c r="V12" s="28">
        <v>180252</v>
      </c>
      <c r="W12" s="28">
        <v>142074</v>
      </c>
      <c r="X12" s="28">
        <v>68538</v>
      </c>
      <c r="Y12" s="22">
        <v>252528</v>
      </c>
    </row>
    <row r="13" spans="1:25" ht="13.5">
      <c r="A13" s="6" t="s">
        <v>239</v>
      </c>
      <c r="B13" s="28">
        <v>46059</v>
      </c>
      <c r="C13" s="28">
        <v>46059</v>
      </c>
      <c r="D13" s="28"/>
      <c r="E13" s="22">
        <v>63465</v>
      </c>
      <c r="F13" s="28"/>
      <c r="G13" s="28"/>
      <c r="H13" s="28"/>
      <c r="I13" s="22"/>
      <c r="J13" s="28"/>
      <c r="K13" s="28"/>
      <c r="L13" s="28"/>
      <c r="M13" s="22">
        <v>20077</v>
      </c>
      <c r="N13" s="28"/>
      <c r="O13" s="28"/>
      <c r="P13" s="28"/>
      <c r="Q13" s="22">
        <v>122875</v>
      </c>
      <c r="R13" s="28">
        <v>41440</v>
      </c>
      <c r="S13" s="28">
        <v>20657</v>
      </c>
      <c r="T13" s="28"/>
      <c r="U13" s="22">
        <v>26032</v>
      </c>
      <c r="V13" s="28">
        <v>25197</v>
      </c>
      <c r="W13" s="28">
        <v>25197</v>
      </c>
      <c r="X13" s="28"/>
      <c r="Y13" s="22"/>
    </row>
    <row r="14" spans="1:25" ht="13.5">
      <c r="A14" s="6" t="s">
        <v>211</v>
      </c>
      <c r="B14" s="28">
        <v>38620</v>
      </c>
      <c r="C14" s="28">
        <v>25746</v>
      </c>
      <c r="D14" s="28">
        <v>12873</v>
      </c>
      <c r="E14" s="22">
        <v>67360</v>
      </c>
      <c r="F14" s="28">
        <v>50520</v>
      </c>
      <c r="G14" s="28">
        <v>33680</v>
      </c>
      <c r="H14" s="28">
        <v>16840</v>
      </c>
      <c r="I14" s="22">
        <v>54609</v>
      </c>
      <c r="J14" s="28">
        <v>41708</v>
      </c>
      <c r="K14" s="28">
        <v>28521</v>
      </c>
      <c r="L14" s="28">
        <v>14746</v>
      </c>
      <c r="M14" s="22">
        <v>55231</v>
      </c>
      <c r="N14" s="28">
        <v>40484</v>
      </c>
      <c r="O14" s="28">
        <v>25737</v>
      </c>
      <c r="P14" s="28">
        <v>10991</v>
      </c>
      <c r="Q14" s="22">
        <v>111090</v>
      </c>
      <c r="R14" s="28">
        <v>78450</v>
      </c>
      <c r="S14" s="28">
        <v>45810</v>
      </c>
      <c r="T14" s="28">
        <v>23521</v>
      </c>
      <c r="U14" s="22">
        <v>170637</v>
      </c>
      <c r="V14" s="28">
        <v>136782</v>
      </c>
      <c r="W14" s="28">
        <v>102681</v>
      </c>
      <c r="X14" s="28">
        <v>51340</v>
      </c>
      <c r="Y14" s="22">
        <v>208109</v>
      </c>
    </row>
    <row r="15" spans="1:25" ht="13.5">
      <c r="A15" s="6" t="s">
        <v>33</v>
      </c>
      <c r="B15" s="28">
        <v>6193</v>
      </c>
      <c r="C15" s="28">
        <v>4243</v>
      </c>
      <c r="D15" s="28">
        <v>2681</v>
      </c>
      <c r="E15" s="22">
        <v>1590</v>
      </c>
      <c r="F15" s="28">
        <v>4072</v>
      </c>
      <c r="G15" s="28">
        <v>2877</v>
      </c>
      <c r="H15" s="28">
        <v>4384</v>
      </c>
      <c r="I15" s="22">
        <v>-1626</v>
      </c>
      <c r="J15" s="28">
        <v>4244</v>
      </c>
      <c r="K15" s="28">
        <v>3087</v>
      </c>
      <c r="L15" s="28">
        <v>1840</v>
      </c>
      <c r="M15" s="22">
        <v>-2910</v>
      </c>
      <c r="N15" s="28">
        <v>982</v>
      </c>
      <c r="O15" s="28">
        <v>1037</v>
      </c>
      <c r="P15" s="28">
        <v>892</v>
      </c>
      <c r="Q15" s="22">
        <v>-1031</v>
      </c>
      <c r="R15" s="28">
        <v>4432</v>
      </c>
      <c r="S15" s="28">
        <v>3810</v>
      </c>
      <c r="T15" s="28">
        <v>2773</v>
      </c>
      <c r="U15" s="22">
        <v>318859</v>
      </c>
      <c r="V15" s="28">
        <v>45961</v>
      </c>
      <c r="W15" s="28">
        <v>-4540</v>
      </c>
      <c r="X15" s="28">
        <v>-5091</v>
      </c>
      <c r="Y15" s="22">
        <v>32415</v>
      </c>
    </row>
    <row r="16" spans="1:25" ht="13.5">
      <c r="A16" s="6" t="s">
        <v>34</v>
      </c>
      <c r="B16" s="28">
        <v>-66598</v>
      </c>
      <c r="C16" s="28">
        <v>10782</v>
      </c>
      <c r="D16" s="28">
        <v>-65781</v>
      </c>
      <c r="E16" s="22">
        <v>14511</v>
      </c>
      <c r="F16" s="28">
        <v>-52534</v>
      </c>
      <c r="G16" s="28">
        <v>12278</v>
      </c>
      <c r="H16" s="28">
        <v>-55946</v>
      </c>
      <c r="I16" s="22">
        <v>836</v>
      </c>
      <c r="J16" s="28">
        <v>-61188</v>
      </c>
      <c r="K16" s="28">
        <v>-2826</v>
      </c>
      <c r="L16" s="28">
        <v>-61820</v>
      </c>
      <c r="M16" s="22">
        <v>3865</v>
      </c>
      <c r="N16" s="28">
        <v>-56685</v>
      </c>
      <c r="O16" s="28">
        <v>2479</v>
      </c>
      <c r="P16" s="28">
        <v>-57708</v>
      </c>
      <c r="Q16" s="22">
        <v>-10599</v>
      </c>
      <c r="R16" s="28">
        <v>-68400</v>
      </c>
      <c r="S16" s="28">
        <v>6539</v>
      </c>
      <c r="T16" s="28">
        <v>-57128</v>
      </c>
      <c r="U16" s="22">
        <v>49159</v>
      </c>
      <c r="V16" s="28">
        <v>-11045</v>
      </c>
      <c r="W16" s="28">
        <v>50709</v>
      </c>
      <c r="X16" s="28">
        <v>-64375</v>
      </c>
      <c r="Y16" s="22">
        <v>16048</v>
      </c>
    </row>
    <row r="17" spans="1:25" ht="13.5">
      <c r="A17" s="6" t="s">
        <v>35</v>
      </c>
      <c r="B17" s="28"/>
      <c r="C17" s="28"/>
      <c r="D17" s="28"/>
      <c r="E17" s="22">
        <v>14455</v>
      </c>
      <c r="F17" s="28"/>
      <c r="G17" s="28"/>
      <c r="H17" s="28"/>
      <c r="I17" s="22">
        <v>8800</v>
      </c>
      <c r="J17" s="28"/>
      <c r="K17" s="28"/>
      <c r="L17" s="28"/>
      <c r="M17" s="22">
        <v>27697</v>
      </c>
      <c r="N17" s="28"/>
      <c r="O17" s="28"/>
      <c r="P17" s="28"/>
      <c r="Q17" s="22">
        <v>4188</v>
      </c>
      <c r="R17" s="28"/>
      <c r="S17" s="28"/>
      <c r="T17" s="28"/>
      <c r="U17" s="22">
        <v>6478</v>
      </c>
      <c r="V17" s="28"/>
      <c r="W17" s="28"/>
      <c r="X17" s="28"/>
      <c r="Y17" s="22">
        <v>5860</v>
      </c>
    </row>
    <row r="18" spans="1:25" ht="13.5">
      <c r="A18" s="6" t="s">
        <v>36</v>
      </c>
      <c r="B18" s="28">
        <v>8250</v>
      </c>
      <c r="C18" s="28">
        <v>5500</v>
      </c>
      <c r="D18" s="28">
        <v>2750</v>
      </c>
      <c r="E18" s="22">
        <v>11000</v>
      </c>
      <c r="F18" s="28">
        <v>8250</v>
      </c>
      <c r="G18" s="28">
        <v>5500</v>
      </c>
      <c r="H18" s="28">
        <v>2750</v>
      </c>
      <c r="I18" s="22">
        <v>11000</v>
      </c>
      <c r="J18" s="28">
        <v>8250</v>
      </c>
      <c r="K18" s="28">
        <v>5500</v>
      </c>
      <c r="L18" s="28">
        <v>2750</v>
      </c>
      <c r="M18" s="22">
        <v>-3583</v>
      </c>
      <c r="N18" s="28">
        <v>-6333</v>
      </c>
      <c r="O18" s="28">
        <v>-9083</v>
      </c>
      <c r="P18" s="28">
        <v>2833</v>
      </c>
      <c r="Q18" s="22">
        <v>3000</v>
      </c>
      <c r="R18" s="28">
        <v>500</v>
      </c>
      <c r="S18" s="28">
        <v>-2000</v>
      </c>
      <c r="T18" s="28">
        <v>-4500</v>
      </c>
      <c r="U18" s="22">
        <v>7166</v>
      </c>
      <c r="V18" s="28">
        <v>4666</v>
      </c>
      <c r="W18" s="28">
        <v>2166</v>
      </c>
      <c r="X18" s="28">
        <v>2832</v>
      </c>
      <c r="Y18" s="22">
        <v>-9541</v>
      </c>
    </row>
    <row r="19" spans="1:25" ht="13.5">
      <c r="A19" s="6" t="s">
        <v>37</v>
      </c>
      <c r="B19" s="28">
        <v>-12290</v>
      </c>
      <c r="C19" s="28">
        <v>-8527</v>
      </c>
      <c r="D19" s="28">
        <v>-4269</v>
      </c>
      <c r="E19" s="22">
        <v>-7831</v>
      </c>
      <c r="F19" s="28">
        <v>-4958</v>
      </c>
      <c r="G19" s="28">
        <v>-2079</v>
      </c>
      <c r="H19" s="28">
        <v>-1530</v>
      </c>
      <c r="I19" s="22">
        <v>-9024</v>
      </c>
      <c r="J19" s="28">
        <v>-6776</v>
      </c>
      <c r="K19" s="28">
        <v>-3812</v>
      </c>
      <c r="L19" s="28">
        <v>-1180</v>
      </c>
      <c r="M19" s="22">
        <v>-3228</v>
      </c>
      <c r="N19" s="28">
        <v>-1676</v>
      </c>
      <c r="O19" s="28">
        <v>-1250</v>
      </c>
      <c r="P19" s="28">
        <v>-384</v>
      </c>
      <c r="Q19" s="22">
        <v>-28703</v>
      </c>
      <c r="R19" s="28">
        <v>-2977</v>
      </c>
      <c r="S19" s="28">
        <v>-2544</v>
      </c>
      <c r="T19" s="28">
        <v>-1815</v>
      </c>
      <c r="U19" s="22">
        <v>-36294</v>
      </c>
      <c r="V19" s="28">
        <v>-8034</v>
      </c>
      <c r="W19" s="28">
        <v>-7744</v>
      </c>
      <c r="X19" s="28">
        <v>-2471</v>
      </c>
      <c r="Y19" s="22">
        <v>-19862</v>
      </c>
    </row>
    <row r="20" spans="1:25" ht="13.5">
      <c r="A20" s="6" t="s">
        <v>222</v>
      </c>
      <c r="B20" s="28">
        <v>103395</v>
      </c>
      <c r="C20" s="28">
        <v>68695</v>
      </c>
      <c r="D20" s="28">
        <v>33987</v>
      </c>
      <c r="E20" s="22">
        <v>119278</v>
      </c>
      <c r="F20" s="28">
        <v>88016</v>
      </c>
      <c r="G20" s="28">
        <v>57581</v>
      </c>
      <c r="H20" s="28">
        <v>26951</v>
      </c>
      <c r="I20" s="22">
        <v>63818</v>
      </c>
      <c r="J20" s="28">
        <v>40046</v>
      </c>
      <c r="K20" s="28">
        <v>19646</v>
      </c>
      <c r="L20" s="28">
        <v>7302</v>
      </c>
      <c r="M20" s="22">
        <v>20405</v>
      </c>
      <c r="N20" s="28">
        <v>15398</v>
      </c>
      <c r="O20" s="28">
        <v>10425</v>
      </c>
      <c r="P20" s="28">
        <v>5190</v>
      </c>
      <c r="Q20" s="22">
        <v>33715</v>
      </c>
      <c r="R20" s="28">
        <v>28773</v>
      </c>
      <c r="S20" s="28">
        <v>22190</v>
      </c>
      <c r="T20" s="28">
        <v>11187</v>
      </c>
      <c r="U20" s="22">
        <v>62868</v>
      </c>
      <c r="V20" s="28">
        <v>52742</v>
      </c>
      <c r="W20" s="28">
        <v>41493</v>
      </c>
      <c r="X20" s="28">
        <v>32887</v>
      </c>
      <c r="Y20" s="22">
        <v>108801</v>
      </c>
    </row>
    <row r="21" spans="1:25" ht="13.5">
      <c r="A21" s="6" t="s">
        <v>38</v>
      </c>
      <c r="B21" s="28">
        <v>335698</v>
      </c>
      <c r="C21" s="28">
        <v>242709</v>
      </c>
      <c r="D21" s="28">
        <v>118596</v>
      </c>
      <c r="E21" s="22">
        <v>271431</v>
      </c>
      <c r="F21" s="28">
        <v>154497</v>
      </c>
      <c r="G21" s="28">
        <v>76525</v>
      </c>
      <c r="H21" s="28">
        <v>7756</v>
      </c>
      <c r="I21" s="22">
        <v>-26104</v>
      </c>
      <c r="J21" s="28">
        <v>-82956</v>
      </c>
      <c r="K21" s="28">
        <v>-66162</v>
      </c>
      <c r="L21" s="28">
        <v>-30447</v>
      </c>
      <c r="M21" s="22">
        <v>2746</v>
      </c>
      <c r="N21" s="28">
        <v>-50649</v>
      </c>
      <c r="O21" s="28">
        <v>-57684</v>
      </c>
      <c r="P21" s="28">
        <v>-34254</v>
      </c>
      <c r="Q21" s="22">
        <v>-41103</v>
      </c>
      <c r="R21" s="28">
        <v>-41361</v>
      </c>
      <c r="S21" s="28">
        <v>-29164</v>
      </c>
      <c r="T21" s="28">
        <v>-15538</v>
      </c>
      <c r="U21" s="22">
        <v>611780</v>
      </c>
      <c r="V21" s="28">
        <v>278927</v>
      </c>
      <c r="W21" s="28">
        <v>-3821</v>
      </c>
      <c r="X21" s="28">
        <v>-3395</v>
      </c>
      <c r="Y21" s="22">
        <v>-5762</v>
      </c>
    </row>
    <row r="22" spans="1:25" ht="13.5">
      <c r="A22" s="6" t="s">
        <v>234</v>
      </c>
      <c r="B22" s="28"/>
      <c r="C22" s="28"/>
      <c r="D22" s="28"/>
      <c r="E22" s="22"/>
      <c r="F22" s="28"/>
      <c r="G22" s="28"/>
      <c r="H22" s="28"/>
      <c r="I22" s="22"/>
      <c r="J22" s="28"/>
      <c r="K22" s="28">
        <v>11</v>
      </c>
      <c r="L22" s="28"/>
      <c r="M22" s="22">
        <v>11888</v>
      </c>
      <c r="N22" s="28">
        <v>51</v>
      </c>
      <c r="O22" s="28">
        <v>51</v>
      </c>
      <c r="P22" s="28">
        <v>35</v>
      </c>
      <c r="Q22" s="22">
        <v>4492</v>
      </c>
      <c r="R22" s="28">
        <v>4926</v>
      </c>
      <c r="S22" s="28">
        <v>2302</v>
      </c>
      <c r="T22" s="28">
        <v>2272</v>
      </c>
      <c r="U22" s="22">
        <v>75048</v>
      </c>
      <c r="V22" s="28">
        <v>66057</v>
      </c>
      <c r="W22" s="28">
        <v>65660</v>
      </c>
      <c r="X22" s="28"/>
      <c r="Y22" s="22">
        <v>41345</v>
      </c>
    </row>
    <row r="23" spans="1:25" ht="13.5">
      <c r="A23" s="6" t="s">
        <v>39</v>
      </c>
      <c r="B23" s="28"/>
      <c r="C23" s="28"/>
      <c r="D23" s="28"/>
      <c r="E23" s="22">
        <v>-327</v>
      </c>
      <c r="F23" s="28">
        <v>-327</v>
      </c>
      <c r="G23" s="28">
        <v>-327</v>
      </c>
      <c r="H23" s="28">
        <v>-327</v>
      </c>
      <c r="I23" s="22">
        <v>222548</v>
      </c>
      <c r="J23" s="28">
        <v>222548</v>
      </c>
      <c r="K23" s="28">
        <v>219343</v>
      </c>
      <c r="L23" s="28">
        <v>219343</v>
      </c>
      <c r="M23" s="22">
        <v>-6637</v>
      </c>
      <c r="N23" s="28"/>
      <c r="O23" s="28"/>
      <c r="P23" s="28"/>
      <c r="Q23" s="22">
        <v>-1462680</v>
      </c>
      <c r="R23" s="28">
        <v>-1462380</v>
      </c>
      <c r="S23" s="28">
        <v>-7522</v>
      </c>
      <c r="T23" s="28">
        <v>7777</v>
      </c>
      <c r="U23" s="22">
        <v>-227024</v>
      </c>
      <c r="V23" s="28">
        <v>-224654</v>
      </c>
      <c r="W23" s="28">
        <v>-23219</v>
      </c>
      <c r="X23" s="28"/>
      <c r="Y23" s="22"/>
    </row>
    <row r="24" spans="1:25" ht="13.5">
      <c r="A24" s="6" t="s">
        <v>40</v>
      </c>
      <c r="B24" s="28"/>
      <c r="C24" s="28"/>
      <c r="D24" s="28"/>
      <c r="E24" s="22">
        <v>9898</v>
      </c>
      <c r="F24" s="28">
        <v>1593</v>
      </c>
      <c r="G24" s="28">
        <v>1593</v>
      </c>
      <c r="H24" s="28">
        <v>1593</v>
      </c>
      <c r="I24" s="22"/>
      <c r="J24" s="28"/>
      <c r="K24" s="28"/>
      <c r="L24" s="28"/>
      <c r="M24" s="22">
        <v>24901</v>
      </c>
      <c r="N24" s="28">
        <v>14901</v>
      </c>
      <c r="O24" s="28">
        <v>14901</v>
      </c>
      <c r="P24" s="28">
        <v>14901</v>
      </c>
      <c r="Q24" s="22">
        <v>333488</v>
      </c>
      <c r="R24" s="28">
        <v>11384</v>
      </c>
      <c r="S24" s="28">
        <v>11384</v>
      </c>
      <c r="T24" s="28"/>
      <c r="U24" s="22">
        <v>6915</v>
      </c>
      <c r="V24" s="28">
        <v>6998</v>
      </c>
      <c r="W24" s="28">
        <v>6673</v>
      </c>
      <c r="X24" s="28"/>
      <c r="Y24" s="22">
        <v>1785919</v>
      </c>
    </row>
    <row r="25" spans="1:25" ht="13.5">
      <c r="A25" s="6" t="s">
        <v>41</v>
      </c>
      <c r="B25" s="28"/>
      <c r="C25" s="28"/>
      <c r="D25" s="28"/>
      <c r="E25" s="22"/>
      <c r="F25" s="28">
        <v>-53118</v>
      </c>
      <c r="G25" s="28">
        <v>-53118</v>
      </c>
      <c r="H25" s="28">
        <v>-53118</v>
      </c>
      <c r="I25" s="22"/>
      <c r="J25" s="28"/>
      <c r="K25" s="28"/>
      <c r="L25" s="28"/>
      <c r="M25" s="22"/>
      <c r="N25" s="28"/>
      <c r="O25" s="28"/>
      <c r="P25" s="28"/>
      <c r="Q25" s="22"/>
      <c r="R25" s="28"/>
      <c r="S25" s="28"/>
      <c r="T25" s="28"/>
      <c r="U25" s="22"/>
      <c r="V25" s="28"/>
      <c r="W25" s="28"/>
      <c r="X25" s="28"/>
      <c r="Y25" s="22"/>
    </row>
    <row r="26" spans="1:25" ht="13.5">
      <c r="A26" s="6" t="s">
        <v>42</v>
      </c>
      <c r="B26" s="28">
        <v>-142372</v>
      </c>
      <c r="C26" s="28">
        <v>-133637</v>
      </c>
      <c r="D26" s="28"/>
      <c r="E26" s="22"/>
      <c r="F26" s="28"/>
      <c r="G26" s="28"/>
      <c r="H26" s="28"/>
      <c r="I26" s="22"/>
      <c r="J26" s="28"/>
      <c r="K26" s="28"/>
      <c r="L26" s="28"/>
      <c r="M26" s="22"/>
      <c r="N26" s="28"/>
      <c r="O26" s="28"/>
      <c r="P26" s="28"/>
      <c r="Q26" s="22">
        <v>-27662</v>
      </c>
      <c r="R26" s="28">
        <v>-27662</v>
      </c>
      <c r="S26" s="28">
        <v>-27662</v>
      </c>
      <c r="T26" s="28">
        <v>-27662</v>
      </c>
      <c r="U26" s="22">
        <v>-22558</v>
      </c>
      <c r="V26" s="28"/>
      <c r="W26" s="28"/>
      <c r="X26" s="28"/>
      <c r="Y26" s="22">
        <v>-770651</v>
      </c>
    </row>
    <row r="27" spans="1:25" ht="13.5">
      <c r="A27" s="6" t="s">
        <v>141</v>
      </c>
      <c r="B27" s="28"/>
      <c r="C27" s="28"/>
      <c r="D27" s="28"/>
      <c r="E27" s="22"/>
      <c r="F27" s="28"/>
      <c r="G27" s="28"/>
      <c r="H27" s="28"/>
      <c r="I27" s="22"/>
      <c r="J27" s="28"/>
      <c r="K27" s="28"/>
      <c r="L27" s="28"/>
      <c r="M27" s="22"/>
      <c r="N27" s="28"/>
      <c r="O27" s="28"/>
      <c r="P27" s="28"/>
      <c r="Q27" s="22"/>
      <c r="R27" s="28"/>
      <c r="S27" s="28"/>
      <c r="T27" s="28"/>
      <c r="U27" s="22">
        <v>19509</v>
      </c>
      <c r="V27" s="28">
        <v>18053</v>
      </c>
      <c r="W27" s="28">
        <v>16303</v>
      </c>
      <c r="X27" s="28">
        <v>16303</v>
      </c>
      <c r="Y27" s="22"/>
    </row>
    <row r="28" spans="1:25" ht="13.5">
      <c r="A28" s="6" t="s">
        <v>43</v>
      </c>
      <c r="B28" s="28">
        <v>400211</v>
      </c>
      <c r="C28" s="28">
        <v>481119</v>
      </c>
      <c r="D28" s="28">
        <v>361525</v>
      </c>
      <c r="E28" s="22">
        <v>-73092</v>
      </c>
      <c r="F28" s="28">
        <v>187092</v>
      </c>
      <c r="G28" s="28">
        <v>259486</v>
      </c>
      <c r="H28" s="28">
        <v>519323</v>
      </c>
      <c r="I28" s="22">
        <v>-270003</v>
      </c>
      <c r="J28" s="28">
        <v>-209043</v>
      </c>
      <c r="K28" s="28">
        <v>53456</v>
      </c>
      <c r="L28" s="28">
        <v>125119</v>
      </c>
      <c r="M28" s="22">
        <v>63895</v>
      </c>
      <c r="N28" s="28">
        <v>-356408</v>
      </c>
      <c r="O28" s="28">
        <v>-255856</v>
      </c>
      <c r="P28" s="28">
        <v>-465834</v>
      </c>
      <c r="Q28" s="22">
        <v>88759</v>
      </c>
      <c r="R28" s="28">
        <v>546182</v>
      </c>
      <c r="S28" s="28">
        <v>440619</v>
      </c>
      <c r="T28" s="28">
        <v>454023</v>
      </c>
      <c r="U28" s="22">
        <v>573869</v>
      </c>
      <c r="V28" s="28">
        <v>545386</v>
      </c>
      <c r="W28" s="28">
        <v>453910</v>
      </c>
      <c r="X28" s="28">
        <v>-146691</v>
      </c>
      <c r="Y28" s="22">
        <v>-482852</v>
      </c>
    </row>
    <row r="29" spans="1:25" ht="13.5">
      <c r="A29" s="6" t="s">
        <v>44</v>
      </c>
      <c r="B29" s="28">
        <v>-766782</v>
      </c>
      <c r="C29" s="28">
        <v>-691687</v>
      </c>
      <c r="D29" s="28">
        <v>-466018</v>
      </c>
      <c r="E29" s="22">
        <v>148998</v>
      </c>
      <c r="F29" s="28">
        <v>147470</v>
      </c>
      <c r="G29" s="28">
        <v>198016</v>
      </c>
      <c r="H29" s="28">
        <v>21049</v>
      </c>
      <c r="I29" s="22">
        <v>-259052</v>
      </c>
      <c r="J29" s="28">
        <v>-505072</v>
      </c>
      <c r="K29" s="28">
        <v>-407784</v>
      </c>
      <c r="L29" s="28">
        <v>-494179</v>
      </c>
      <c r="M29" s="22">
        <v>-55437</v>
      </c>
      <c r="N29" s="28">
        <v>-122885</v>
      </c>
      <c r="O29" s="28">
        <v>44377</v>
      </c>
      <c r="P29" s="28">
        <v>51533</v>
      </c>
      <c r="Q29" s="22">
        <v>358056</v>
      </c>
      <c r="R29" s="28">
        <v>150533</v>
      </c>
      <c r="S29" s="28">
        <v>57529</v>
      </c>
      <c r="T29" s="28">
        <v>30896</v>
      </c>
      <c r="U29" s="22">
        <v>875718</v>
      </c>
      <c r="V29" s="28">
        <v>508577</v>
      </c>
      <c r="W29" s="28">
        <v>407936</v>
      </c>
      <c r="X29" s="28">
        <v>70444</v>
      </c>
      <c r="Y29" s="22">
        <v>-320580</v>
      </c>
    </row>
    <row r="30" spans="1:25" ht="13.5">
      <c r="A30" s="6" t="s">
        <v>45</v>
      </c>
      <c r="B30" s="28">
        <v>-245216</v>
      </c>
      <c r="C30" s="28">
        <v>128545</v>
      </c>
      <c r="D30" s="28">
        <v>311133</v>
      </c>
      <c r="E30" s="22">
        <v>-193098</v>
      </c>
      <c r="F30" s="28">
        <v>-285675</v>
      </c>
      <c r="G30" s="28">
        <v>-386594</v>
      </c>
      <c r="H30" s="28">
        <v>-295654</v>
      </c>
      <c r="I30" s="22">
        <v>-8605</v>
      </c>
      <c r="J30" s="28">
        <v>129362</v>
      </c>
      <c r="K30" s="28">
        <v>206674</v>
      </c>
      <c r="L30" s="28">
        <v>285546</v>
      </c>
      <c r="M30" s="22">
        <v>100335</v>
      </c>
      <c r="N30" s="28">
        <v>599338</v>
      </c>
      <c r="O30" s="28">
        <v>382400</v>
      </c>
      <c r="P30" s="28">
        <v>342846</v>
      </c>
      <c r="Q30" s="22">
        <v>-238534</v>
      </c>
      <c r="R30" s="28">
        <v>-440934</v>
      </c>
      <c r="S30" s="28">
        <v>-338073</v>
      </c>
      <c r="T30" s="28">
        <v>-388058</v>
      </c>
      <c r="U30" s="22">
        <v>-272368</v>
      </c>
      <c r="V30" s="28">
        <v>-156378</v>
      </c>
      <c r="W30" s="28">
        <v>-11033</v>
      </c>
      <c r="X30" s="28">
        <v>508903</v>
      </c>
      <c r="Y30" s="22">
        <v>-78359</v>
      </c>
    </row>
    <row r="31" spans="1:25" ht="13.5">
      <c r="A31" s="6" t="s">
        <v>46</v>
      </c>
      <c r="B31" s="28">
        <v>-79155</v>
      </c>
      <c r="C31" s="28">
        <v>-73180</v>
      </c>
      <c r="D31" s="28">
        <v>-55254</v>
      </c>
      <c r="E31" s="22">
        <v>40361</v>
      </c>
      <c r="F31" s="28">
        <v>37253</v>
      </c>
      <c r="G31" s="28">
        <v>24357</v>
      </c>
      <c r="H31" s="28">
        <v>19479</v>
      </c>
      <c r="I31" s="22">
        <v>-37619</v>
      </c>
      <c r="J31" s="28">
        <v>-51310</v>
      </c>
      <c r="K31" s="28">
        <v>-41045</v>
      </c>
      <c r="L31" s="28">
        <v>-26099</v>
      </c>
      <c r="M31" s="22">
        <v>26906</v>
      </c>
      <c r="N31" s="28">
        <v>24608</v>
      </c>
      <c r="O31" s="28">
        <v>16927</v>
      </c>
      <c r="P31" s="28">
        <v>18028</v>
      </c>
      <c r="Q31" s="22">
        <v>-675</v>
      </c>
      <c r="R31" s="28">
        <v>9008</v>
      </c>
      <c r="S31" s="28">
        <v>4356</v>
      </c>
      <c r="T31" s="28">
        <v>-3272</v>
      </c>
      <c r="U31" s="22">
        <v>-29374</v>
      </c>
      <c r="V31" s="28">
        <v>-9075</v>
      </c>
      <c r="W31" s="28">
        <v>-10777</v>
      </c>
      <c r="X31" s="28">
        <v>-3363</v>
      </c>
      <c r="Y31" s="22">
        <v>-53821</v>
      </c>
    </row>
    <row r="32" spans="1:25" ht="13.5">
      <c r="A32" s="6" t="s">
        <v>47</v>
      </c>
      <c r="B32" s="28">
        <v>-189683</v>
      </c>
      <c r="C32" s="28">
        <v>-161536</v>
      </c>
      <c r="D32" s="28">
        <v>226188</v>
      </c>
      <c r="E32" s="22"/>
      <c r="F32" s="28">
        <v>-337212</v>
      </c>
      <c r="G32" s="28">
        <v>-332892</v>
      </c>
      <c r="H32" s="28">
        <v>13532</v>
      </c>
      <c r="I32" s="22"/>
      <c r="J32" s="28">
        <v>104867</v>
      </c>
      <c r="K32" s="28">
        <v>-32465</v>
      </c>
      <c r="L32" s="28">
        <v>153783</v>
      </c>
      <c r="M32" s="22"/>
      <c r="N32" s="28">
        <v>-332801</v>
      </c>
      <c r="O32" s="28">
        <v>-176109</v>
      </c>
      <c r="P32" s="28">
        <v>-20511</v>
      </c>
      <c r="Q32" s="22"/>
      <c r="R32" s="28">
        <v>153474</v>
      </c>
      <c r="S32" s="28">
        <v>-73012</v>
      </c>
      <c r="T32" s="28">
        <v>140152</v>
      </c>
      <c r="U32" s="22"/>
      <c r="V32" s="28">
        <v>-46393</v>
      </c>
      <c r="W32" s="28">
        <v>-120050</v>
      </c>
      <c r="X32" s="28">
        <v>193982</v>
      </c>
      <c r="Y32" s="22"/>
    </row>
    <row r="33" spans="1:25" ht="13.5">
      <c r="A33" s="6" t="s">
        <v>107</v>
      </c>
      <c r="B33" s="28">
        <v>-41585</v>
      </c>
      <c r="C33" s="28">
        <v>-32029</v>
      </c>
      <c r="D33" s="28">
        <v>-7102</v>
      </c>
      <c r="E33" s="22">
        <v>251664</v>
      </c>
      <c r="F33" s="28">
        <v>9767</v>
      </c>
      <c r="G33" s="28">
        <v>10371</v>
      </c>
      <c r="H33" s="28">
        <v>2872</v>
      </c>
      <c r="I33" s="22">
        <v>262318</v>
      </c>
      <c r="J33" s="28">
        <v>12176</v>
      </c>
      <c r="K33" s="28">
        <v>13112</v>
      </c>
      <c r="L33" s="28">
        <v>-7619</v>
      </c>
      <c r="M33" s="22">
        <v>-126829</v>
      </c>
      <c r="N33" s="28">
        <v>1353</v>
      </c>
      <c r="O33" s="28">
        <v>892</v>
      </c>
      <c r="P33" s="28">
        <v>659</v>
      </c>
      <c r="Q33" s="22">
        <v>-2012</v>
      </c>
      <c r="R33" s="28">
        <v>2320</v>
      </c>
      <c r="S33" s="28">
        <v>2300</v>
      </c>
      <c r="T33" s="28">
        <v>704</v>
      </c>
      <c r="U33" s="22">
        <v>186647</v>
      </c>
      <c r="V33" s="28">
        <v>18262</v>
      </c>
      <c r="W33" s="28">
        <v>21887</v>
      </c>
      <c r="X33" s="28">
        <v>31225</v>
      </c>
      <c r="Y33" s="22">
        <v>-63393</v>
      </c>
    </row>
    <row r="34" spans="1:25" ht="13.5">
      <c r="A34" s="6" t="s">
        <v>48</v>
      </c>
      <c r="B34" s="28">
        <v>-1025368</v>
      </c>
      <c r="C34" s="28">
        <v>-322044</v>
      </c>
      <c r="D34" s="28">
        <v>310642</v>
      </c>
      <c r="E34" s="22">
        <v>1096566</v>
      </c>
      <c r="F34" s="28">
        <v>237731</v>
      </c>
      <c r="G34" s="28">
        <v>86646</v>
      </c>
      <c r="H34" s="28">
        <v>429533</v>
      </c>
      <c r="I34" s="22">
        <v>1100985</v>
      </c>
      <c r="J34" s="28">
        <v>247814</v>
      </c>
      <c r="K34" s="28">
        <v>238185</v>
      </c>
      <c r="L34" s="28">
        <v>239512</v>
      </c>
      <c r="M34" s="22">
        <v>1298647</v>
      </c>
      <c r="N34" s="28">
        <v>712131</v>
      </c>
      <c r="O34" s="28">
        <v>665087</v>
      </c>
      <c r="P34" s="28">
        <v>204505</v>
      </c>
      <c r="Q34" s="22">
        <v>1215621</v>
      </c>
      <c r="R34" s="28">
        <v>1016987</v>
      </c>
      <c r="S34" s="28">
        <v>596913</v>
      </c>
      <c r="T34" s="28">
        <v>330116</v>
      </c>
      <c r="U34" s="22">
        <v>1137860</v>
      </c>
      <c r="V34" s="28">
        <v>733394</v>
      </c>
      <c r="W34" s="28">
        <v>490763</v>
      </c>
      <c r="X34" s="28">
        <v>412359</v>
      </c>
      <c r="Y34" s="22">
        <v>-174629</v>
      </c>
    </row>
    <row r="35" spans="1:25" ht="13.5">
      <c r="A35" s="6" t="s">
        <v>49</v>
      </c>
      <c r="B35" s="28">
        <v>34622</v>
      </c>
      <c r="C35" s="28">
        <v>33517</v>
      </c>
      <c r="D35" s="28">
        <v>26101</v>
      </c>
      <c r="E35" s="22">
        <v>32831</v>
      </c>
      <c r="F35" s="28">
        <v>28312</v>
      </c>
      <c r="G35" s="28">
        <v>26832</v>
      </c>
      <c r="H35" s="28">
        <v>26466</v>
      </c>
      <c r="I35" s="22">
        <v>32474</v>
      </c>
      <c r="J35" s="28">
        <v>29863</v>
      </c>
      <c r="K35" s="28">
        <v>27230</v>
      </c>
      <c r="L35" s="28">
        <v>24099</v>
      </c>
      <c r="M35" s="22">
        <v>23501</v>
      </c>
      <c r="N35" s="28">
        <v>21894</v>
      </c>
      <c r="O35" s="28">
        <v>21555</v>
      </c>
      <c r="P35" s="28">
        <v>20714</v>
      </c>
      <c r="Q35" s="22">
        <v>48361</v>
      </c>
      <c r="R35" s="28">
        <v>22972</v>
      </c>
      <c r="S35" s="28">
        <v>22543</v>
      </c>
      <c r="T35" s="28">
        <v>21814</v>
      </c>
      <c r="U35" s="22">
        <v>45571</v>
      </c>
      <c r="V35" s="28">
        <v>15994</v>
      </c>
      <c r="W35" s="28">
        <v>14012</v>
      </c>
      <c r="X35" s="28">
        <v>3896</v>
      </c>
      <c r="Y35" s="22">
        <v>30989</v>
      </c>
    </row>
    <row r="36" spans="1:25" ht="13.5">
      <c r="A36" s="6" t="s">
        <v>50</v>
      </c>
      <c r="B36" s="28">
        <v>-102263</v>
      </c>
      <c r="C36" s="28">
        <v>-69789</v>
      </c>
      <c r="D36" s="28">
        <v>-37166</v>
      </c>
      <c r="E36" s="22">
        <v>-121301</v>
      </c>
      <c r="F36" s="28">
        <v>-88660</v>
      </c>
      <c r="G36" s="28">
        <v>-57972</v>
      </c>
      <c r="H36" s="28">
        <v>-26938</v>
      </c>
      <c r="I36" s="22">
        <v>-63301</v>
      </c>
      <c r="J36" s="28">
        <v>-39846</v>
      </c>
      <c r="K36" s="28">
        <v>-19073</v>
      </c>
      <c r="L36" s="28">
        <v>-4875</v>
      </c>
      <c r="M36" s="22">
        <v>-20446</v>
      </c>
      <c r="N36" s="28">
        <v>-15503</v>
      </c>
      <c r="O36" s="28">
        <v>-10466</v>
      </c>
      <c r="P36" s="28">
        <v>-5297</v>
      </c>
      <c r="Q36" s="22">
        <v>-25681</v>
      </c>
      <c r="R36" s="28">
        <v>-20739</v>
      </c>
      <c r="S36" s="28">
        <v>-14697</v>
      </c>
      <c r="T36" s="28">
        <v>-7418</v>
      </c>
      <c r="U36" s="22">
        <v>-53200</v>
      </c>
      <c r="V36" s="28">
        <v>-46952</v>
      </c>
      <c r="W36" s="28">
        <v>-40029</v>
      </c>
      <c r="X36" s="28">
        <v>-22294</v>
      </c>
      <c r="Y36" s="22">
        <v>-113363</v>
      </c>
    </row>
    <row r="37" spans="1:25" ht="13.5">
      <c r="A37" s="6" t="s">
        <v>51</v>
      </c>
      <c r="B37" s="28">
        <v>-185796</v>
      </c>
      <c r="C37" s="28"/>
      <c r="D37" s="28">
        <v>-127368</v>
      </c>
      <c r="E37" s="22"/>
      <c r="F37" s="28">
        <v>-4049</v>
      </c>
      <c r="G37" s="28"/>
      <c r="H37" s="28">
        <v>-91118</v>
      </c>
      <c r="I37" s="22"/>
      <c r="J37" s="28">
        <v>-258503</v>
      </c>
      <c r="K37" s="28"/>
      <c r="L37" s="28">
        <v>-170353</v>
      </c>
      <c r="M37" s="22"/>
      <c r="N37" s="28">
        <v>-126711</v>
      </c>
      <c r="O37" s="28">
        <v>-81517</v>
      </c>
      <c r="P37" s="28">
        <v>-79984</v>
      </c>
      <c r="Q37" s="22"/>
      <c r="R37" s="28">
        <v>37313</v>
      </c>
      <c r="S37" s="28">
        <v>67422</v>
      </c>
      <c r="T37" s="28">
        <v>-12336</v>
      </c>
      <c r="U37" s="22"/>
      <c r="V37" s="28">
        <v>-139473</v>
      </c>
      <c r="W37" s="28">
        <v>-56350</v>
      </c>
      <c r="X37" s="28">
        <v>-55672</v>
      </c>
      <c r="Y37" s="22">
        <v>-98016</v>
      </c>
    </row>
    <row r="38" spans="1:25" ht="14.25" thickBot="1">
      <c r="A38" s="5" t="s">
        <v>52</v>
      </c>
      <c r="B38" s="29">
        <v>-1278806</v>
      </c>
      <c r="C38" s="29">
        <v>-485769</v>
      </c>
      <c r="D38" s="29">
        <v>172208</v>
      </c>
      <c r="E38" s="23">
        <v>1002278</v>
      </c>
      <c r="F38" s="29">
        <v>173333</v>
      </c>
      <c r="G38" s="29">
        <v>63680</v>
      </c>
      <c r="H38" s="29">
        <v>337942</v>
      </c>
      <c r="I38" s="23">
        <v>811590</v>
      </c>
      <c r="J38" s="29">
        <v>-20670</v>
      </c>
      <c r="K38" s="29">
        <v>75953</v>
      </c>
      <c r="L38" s="29">
        <v>88382</v>
      </c>
      <c r="M38" s="23">
        <v>1174952</v>
      </c>
      <c r="N38" s="29">
        <v>591810</v>
      </c>
      <c r="O38" s="29">
        <v>594659</v>
      </c>
      <c r="P38" s="29">
        <v>139938</v>
      </c>
      <c r="Q38" s="23">
        <v>1260520</v>
      </c>
      <c r="R38" s="29">
        <v>1056533</v>
      </c>
      <c r="S38" s="29">
        <v>672181</v>
      </c>
      <c r="T38" s="29">
        <v>332175</v>
      </c>
      <c r="U38" s="23">
        <v>979262</v>
      </c>
      <c r="V38" s="29">
        <v>562963</v>
      </c>
      <c r="W38" s="29">
        <v>408395</v>
      </c>
      <c r="X38" s="29">
        <v>338288</v>
      </c>
      <c r="Y38" s="23">
        <v>-355020</v>
      </c>
    </row>
    <row r="39" spans="1:25" ht="14.25" thickTop="1">
      <c r="A39" s="6" t="s">
        <v>53</v>
      </c>
      <c r="B39" s="28">
        <v>-360099</v>
      </c>
      <c r="C39" s="28">
        <v>-295951</v>
      </c>
      <c r="D39" s="28">
        <v>-223076</v>
      </c>
      <c r="E39" s="22">
        <v>-853708</v>
      </c>
      <c r="F39" s="28">
        <v>-734200</v>
      </c>
      <c r="G39" s="28">
        <v>-598130</v>
      </c>
      <c r="H39" s="28">
        <v>-316010</v>
      </c>
      <c r="I39" s="22">
        <v>-1091983</v>
      </c>
      <c r="J39" s="28">
        <v>-741804</v>
      </c>
      <c r="K39" s="28">
        <v>-422897</v>
      </c>
      <c r="L39" s="28">
        <v>-201567</v>
      </c>
      <c r="M39" s="22">
        <v>-385370</v>
      </c>
      <c r="N39" s="28">
        <v>-350877</v>
      </c>
      <c r="O39" s="28">
        <v>-301662</v>
      </c>
      <c r="P39" s="28">
        <v>-175266</v>
      </c>
      <c r="Q39" s="22">
        <v>-336795</v>
      </c>
      <c r="R39" s="28">
        <v>-234522</v>
      </c>
      <c r="S39" s="28">
        <v>-174640</v>
      </c>
      <c r="T39" s="28">
        <v>-115027</v>
      </c>
      <c r="U39" s="22">
        <v>-428530</v>
      </c>
      <c r="V39" s="28">
        <v>-393344</v>
      </c>
      <c r="W39" s="28">
        <v>-380379</v>
      </c>
      <c r="X39" s="28">
        <v>-82809</v>
      </c>
      <c r="Y39" s="22">
        <v>-334751</v>
      </c>
    </row>
    <row r="40" spans="1:25" ht="13.5">
      <c r="A40" s="6" t="s">
        <v>54</v>
      </c>
      <c r="B40" s="28"/>
      <c r="C40" s="28"/>
      <c r="D40" s="28"/>
      <c r="E40" s="22">
        <v>238</v>
      </c>
      <c r="F40" s="28"/>
      <c r="G40" s="28"/>
      <c r="H40" s="28"/>
      <c r="I40" s="22">
        <v>193799</v>
      </c>
      <c r="J40" s="28">
        <v>193769</v>
      </c>
      <c r="K40" s="28">
        <v>193769</v>
      </c>
      <c r="L40" s="28">
        <v>193769</v>
      </c>
      <c r="M40" s="22">
        <v>170</v>
      </c>
      <c r="N40" s="28">
        <v>170</v>
      </c>
      <c r="O40" s="28">
        <v>170</v>
      </c>
      <c r="P40" s="28"/>
      <c r="Q40" s="22"/>
      <c r="R40" s="28"/>
      <c r="S40" s="28"/>
      <c r="T40" s="28"/>
      <c r="U40" s="22"/>
      <c r="V40" s="28"/>
      <c r="W40" s="28"/>
      <c r="X40" s="28"/>
      <c r="Y40" s="22"/>
    </row>
    <row r="41" spans="1:25" ht="13.5">
      <c r="A41" s="6" t="s">
        <v>55</v>
      </c>
      <c r="B41" s="28">
        <v>-10000</v>
      </c>
      <c r="C41" s="28">
        <v>-10000</v>
      </c>
      <c r="D41" s="28"/>
      <c r="E41" s="22">
        <v>-812649</v>
      </c>
      <c r="F41" s="28">
        <v>-812649</v>
      </c>
      <c r="G41" s="28">
        <v>-79500</v>
      </c>
      <c r="H41" s="28">
        <v>-79500</v>
      </c>
      <c r="I41" s="22">
        <v>-602331</v>
      </c>
      <c r="J41" s="28">
        <v>-602331</v>
      </c>
      <c r="K41" s="28"/>
      <c r="L41" s="28"/>
      <c r="M41" s="22">
        <v>-89000</v>
      </c>
      <c r="N41" s="28">
        <v>-59000</v>
      </c>
      <c r="O41" s="28">
        <v>-59000</v>
      </c>
      <c r="P41" s="28">
        <v>-30000</v>
      </c>
      <c r="Q41" s="22"/>
      <c r="R41" s="28"/>
      <c r="S41" s="28"/>
      <c r="T41" s="28"/>
      <c r="U41" s="22">
        <v>-10000</v>
      </c>
      <c r="V41" s="28">
        <v>-10000</v>
      </c>
      <c r="W41" s="28">
        <v>-10000</v>
      </c>
      <c r="X41" s="28"/>
      <c r="Y41" s="22">
        <v>-3405571</v>
      </c>
    </row>
    <row r="42" spans="1:25" ht="13.5">
      <c r="A42" s="6" t="s">
        <v>56</v>
      </c>
      <c r="B42" s="28"/>
      <c r="C42" s="28"/>
      <c r="D42" s="28"/>
      <c r="E42" s="22">
        <v>200088</v>
      </c>
      <c r="F42" s="28">
        <v>200088</v>
      </c>
      <c r="G42" s="28">
        <v>588</v>
      </c>
      <c r="H42" s="28">
        <v>588</v>
      </c>
      <c r="I42" s="22">
        <v>842732</v>
      </c>
      <c r="J42" s="28">
        <v>842732</v>
      </c>
      <c r="K42" s="28">
        <v>737920</v>
      </c>
      <c r="L42" s="28">
        <v>737920</v>
      </c>
      <c r="M42" s="22">
        <v>51325</v>
      </c>
      <c r="N42" s="28"/>
      <c r="O42" s="28"/>
      <c r="P42" s="28"/>
      <c r="Q42" s="22">
        <v>1887277</v>
      </c>
      <c r="R42" s="28">
        <v>1887277</v>
      </c>
      <c r="S42" s="28">
        <v>69626</v>
      </c>
      <c r="T42" s="28">
        <v>49786</v>
      </c>
      <c r="U42" s="22">
        <v>263750</v>
      </c>
      <c r="V42" s="28">
        <v>263750</v>
      </c>
      <c r="W42" s="28"/>
      <c r="X42" s="28"/>
      <c r="Y42" s="22"/>
    </row>
    <row r="43" spans="1:25" ht="13.5">
      <c r="A43" s="6" t="s">
        <v>57</v>
      </c>
      <c r="B43" s="28"/>
      <c r="C43" s="28"/>
      <c r="D43" s="28"/>
      <c r="E43" s="22">
        <v>-889</v>
      </c>
      <c r="F43" s="28">
        <v>-889</v>
      </c>
      <c r="G43" s="28">
        <v>-889</v>
      </c>
      <c r="H43" s="28">
        <v>-889</v>
      </c>
      <c r="I43" s="22"/>
      <c r="J43" s="28"/>
      <c r="K43" s="28"/>
      <c r="L43" s="28"/>
      <c r="M43" s="22"/>
      <c r="N43" s="28"/>
      <c r="O43" s="28"/>
      <c r="P43" s="28"/>
      <c r="Q43" s="22">
        <v>-69055</v>
      </c>
      <c r="R43" s="28">
        <v>-69055</v>
      </c>
      <c r="S43" s="28">
        <v>-69055</v>
      </c>
      <c r="T43" s="28"/>
      <c r="U43" s="22"/>
      <c r="V43" s="28"/>
      <c r="W43" s="28">
        <v>-7419</v>
      </c>
      <c r="X43" s="28">
        <v>-7419</v>
      </c>
      <c r="Y43" s="22"/>
    </row>
    <row r="44" spans="1:25" ht="13.5">
      <c r="A44" s="6" t="s">
        <v>58</v>
      </c>
      <c r="B44" s="28"/>
      <c r="C44" s="28"/>
      <c r="D44" s="28"/>
      <c r="E44" s="22"/>
      <c r="F44" s="28"/>
      <c r="G44" s="28"/>
      <c r="H44" s="28"/>
      <c r="I44" s="22"/>
      <c r="J44" s="28"/>
      <c r="K44" s="28"/>
      <c r="L44" s="28"/>
      <c r="M44" s="22">
        <v>-135766</v>
      </c>
      <c r="N44" s="28">
        <v>-135766</v>
      </c>
      <c r="O44" s="28">
        <v>-135766</v>
      </c>
      <c r="P44" s="28">
        <v>-135766</v>
      </c>
      <c r="Q44" s="22">
        <v>-68044</v>
      </c>
      <c r="R44" s="28">
        <v>-68044</v>
      </c>
      <c r="S44" s="28">
        <v>-67744</v>
      </c>
      <c r="T44" s="28"/>
      <c r="U44" s="22">
        <v>-200336</v>
      </c>
      <c r="V44" s="28">
        <v>-200336</v>
      </c>
      <c r="W44" s="28">
        <v>-200336</v>
      </c>
      <c r="X44" s="28">
        <v>-200336</v>
      </c>
      <c r="Y44" s="22"/>
    </row>
    <row r="45" spans="1:25" ht="13.5">
      <c r="A45" s="6" t="s">
        <v>59</v>
      </c>
      <c r="B45" s="28"/>
      <c r="C45" s="28"/>
      <c r="D45" s="28"/>
      <c r="E45" s="22">
        <v>-25000</v>
      </c>
      <c r="F45" s="28">
        <v>-25000</v>
      </c>
      <c r="G45" s="28"/>
      <c r="H45" s="28"/>
      <c r="I45" s="22"/>
      <c r="J45" s="28"/>
      <c r="K45" s="28"/>
      <c r="L45" s="28"/>
      <c r="M45" s="22">
        <v>-25000</v>
      </c>
      <c r="N45" s="28"/>
      <c r="O45" s="28"/>
      <c r="P45" s="28"/>
      <c r="Q45" s="22">
        <v>-50000</v>
      </c>
      <c r="R45" s="28">
        <v>-25000</v>
      </c>
      <c r="S45" s="28">
        <v>-25000</v>
      </c>
      <c r="T45" s="28">
        <v>-25000</v>
      </c>
      <c r="U45" s="22">
        <v>-25000</v>
      </c>
      <c r="V45" s="28">
        <v>-25000</v>
      </c>
      <c r="W45" s="28"/>
      <c r="X45" s="28"/>
      <c r="Y45" s="22"/>
    </row>
    <row r="46" spans="1:25" ht="13.5">
      <c r="A46" s="6" t="s">
        <v>60</v>
      </c>
      <c r="B46" s="28">
        <v>3000</v>
      </c>
      <c r="C46" s="28"/>
      <c r="D46" s="28"/>
      <c r="E46" s="22">
        <v>6003</v>
      </c>
      <c r="F46" s="28">
        <v>3503</v>
      </c>
      <c r="G46" s="28"/>
      <c r="H46" s="28"/>
      <c r="I46" s="22">
        <v>8000</v>
      </c>
      <c r="J46" s="28">
        <v>5500</v>
      </c>
      <c r="K46" s="28"/>
      <c r="L46" s="28"/>
      <c r="M46" s="22">
        <v>3891</v>
      </c>
      <c r="N46" s="28">
        <v>3891</v>
      </c>
      <c r="O46" s="28"/>
      <c r="P46" s="28"/>
      <c r="Q46" s="22">
        <v>178</v>
      </c>
      <c r="R46" s="28">
        <v>178</v>
      </c>
      <c r="S46" s="28">
        <v>178</v>
      </c>
      <c r="T46" s="28">
        <v>178</v>
      </c>
      <c r="U46" s="22">
        <v>413</v>
      </c>
      <c r="V46" s="28">
        <v>413</v>
      </c>
      <c r="W46" s="28">
        <v>125</v>
      </c>
      <c r="X46" s="28">
        <v>125</v>
      </c>
      <c r="Y46" s="22">
        <v>1994</v>
      </c>
    </row>
    <row r="47" spans="1:25" ht="13.5">
      <c r="A47" s="6" t="s">
        <v>61</v>
      </c>
      <c r="B47" s="28"/>
      <c r="C47" s="28"/>
      <c r="D47" s="28"/>
      <c r="E47" s="22">
        <v>50514</v>
      </c>
      <c r="F47" s="28">
        <v>50514</v>
      </c>
      <c r="G47" s="28">
        <v>-149485</v>
      </c>
      <c r="H47" s="28">
        <v>-200000</v>
      </c>
      <c r="I47" s="22">
        <v>-16</v>
      </c>
      <c r="J47" s="28">
        <v>-100000</v>
      </c>
      <c r="K47" s="28">
        <v>-100000</v>
      </c>
      <c r="L47" s="28"/>
      <c r="M47" s="22">
        <v>-40</v>
      </c>
      <c r="N47" s="28"/>
      <c r="O47" s="28"/>
      <c r="P47" s="28"/>
      <c r="Q47" s="22">
        <v>-120</v>
      </c>
      <c r="R47" s="28"/>
      <c r="S47" s="28"/>
      <c r="T47" s="28"/>
      <c r="U47" s="22">
        <v>11367</v>
      </c>
      <c r="V47" s="28"/>
      <c r="W47" s="28"/>
      <c r="X47" s="28"/>
      <c r="Y47" s="22"/>
    </row>
    <row r="48" spans="1:25" ht="13.5">
      <c r="A48" s="6" t="s">
        <v>62</v>
      </c>
      <c r="B48" s="28"/>
      <c r="C48" s="28"/>
      <c r="D48" s="28"/>
      <c r="E48" s="22"/>
      <c r="F48" s="28"/>
      <c r="G48" s="28"/>
      <c r="H48" s="28"/>
      <c r="I48" s="22"/>
      <c r="J48" s="28"/>
      <c r="K48" s="28"/>
      <c r="L48" s="28"/>
      <c r="M48" s="22"/>
      <c r="N48" s="28"/>
      <c r="O48" s="28"/>
      <c r="P48" s="28"/>
      <c r="Q48" s="22"/>
      <c r="R48" s="28"/>
      <c r="S48" s="28"/>
      <c r="T48" s="28"/>
      <c r="U48" s="22"/>
      <c r="V48" s="28">
        <v>61705</v>
      </c>
      <c r="W48" s="28">
        <v>11529</v>
      </c>
      <c r="X48" s="28">
        <v>11529</v>
      </c>
      <c r="Y48" s="22"/>
    </row>
    <row r="49" spans="1:25" ht="13.5">
      <c r="A49" s="6" t="s">
        <v>63</v>
      </c>
      <c r="B49" s="28">
        <v>-280000</v>
      </c>
      <c r="C49" s="28">
        <v>-280000</v>
      </c>
      <c r="D49" s="28">
        <v>-220000</v>
      </c>
      <c r="E49" s="22">
        <v>-539500</v>
      </c>
      <c r="F49" s="28">
        <v>-339500</v>
      </c>
      <c r="G49" s="28">
        <v>-140000</v>
      </c>
      <c r="H49" s="28"/>
      <c r="I49" s="22">
        <v>-793000</v>
      </c>
      <c r="J49" s="28">
        <v>-761000</v>
      </c>
      <c r="K49" s="28">
        <v>-645000</v>
      </c>
      <c r="L49" s="28">
        <v>-260000</v>
      </c>
      <c r="M49" s="22">
        <v>-105000</v>
      </c>
      <c r="N49" s="28">
        <v>-25000</v>
      </c>
      <c r="O49" s="28"/>
      <c r="P49" s="28"/>
      <c r="Q49" s="22">
        <v>-23000</v>
      </c>
      <c r="R49" s="28">
        <v>-39738</v>
      </c>
      <c r="S49" s="28">
        <v>-8000</v>
      </c>
      <c r="T49" s="28"/>
      <c r="U49" s="22">
        <v>-332300</v>
      </c>
      <c r="V49" s="28">
        <v>-42500</v>
      </c>
      <c r="W49" s="28">
        <v>-42500</v>
      </c>
      <c r="X49" s="28">
        <v>-42500</v>
      </c>
      <c r="Y49" s="22">
        <v>-99000</v>
      </c>
    </row>
    <row r="50" spans="1:25" ht="13.5">
      <c r="A50" s="6" t="s">
        <v>64</v>
      </c>
      <c r="B50" s="28">
        <v>369000</v>
      </c>
      <c r="C50" s="28">
        <v>300000</v>
      </c>
      <c r="D50" s="28"/>
      <c r="E50" s="22">
        <v>1301</v>
      </c>
      <c r="F50" s="28">
        <v>972</v>
      </c>
      <c r="G50" s="28">
        <v>646</v>
      </c>
      <c r="H50" s="28">
        <v>321</v>
      </c>
      <c r="I50" s="22">
        <v>854276</v>
      </c>
      <c r="J50" s="28">
        <v>701955</v>
      </c>
      <c r="K50" s="28">
        <v>635</v>
      </c>
      <c r="L50" s="28">
        <v>316</v>
      </c>
      <c r="M50" s="22">
        <v>27950</v>
      </c>
      <c r="N50" s="28">
        <v>1835</v>
      </c>
      <c r="O50" s="28">
        <v>1222</v>
      </c>
      <c r="P50" s="28">
        <v>609</v>
      </c>
      <c r="Q50" s="22">
        <v>26397</v>
      </c>
      <c r="R50" s="28">
        <v>41781</v>
      </c>
      <c r="S50" s="28">
        <v>9217</v>
      </c>
      <c r="T50" s="28">
        <v>668</v>
      </c>
      <c r="U50" s="22">
        <v>52644</v>
      </c>
      <c r="V50" s="28">
        <v>2178</v>
      </c>
      <c r="W50" s="28">
        <v>1516</v>
      </c>
      <c r="X50" s="28">
        <v>857</v>
      </c>
      <c r="Y50" s="22">
        <v>64409</v>
      </c>
    </row>
    <row r="51" spans="1:25" ht="13.5">
      <c r="A51" s="6" t="s">
        <v>65</v>
      </c>
      <c r="B51" s="28">
        <v>-14299</v>
      </c>
      <c r="C51" s="28">
        <v>-6301</v>
      </c>
      <c r="D51" s="28">
        <v>-1801</v>
      </c>
      <c r="E51" s="22">
        <v>-18683</v>
      </c>
      <c r="F51" s="28">
        <v>-14128</v>
      </c>
      <c r="G51" s="28">
        <v>-11408</v>
      </c>
      <c r="H51" s="28">
        <v>-10188</v>
      </c>
      <c r="I51" s="22">
        <v>-131015</v>
      </c>
      <c r="J51" s="28">
        <v>-7791</v>
      </c>
      <c r="K51" s="28">
        <v>-5851</v>
      </c>
      <c r="L51" s="28">
        <v>-3131</v>
      </c>
      <c r="M51" s="22">
        <v>-6731</v>
      </c>
      <c r="N51" s="28">
        <v>-4167</v>
      </c>
      <c r="O51" s="28">
        <v>-1455</v>
      </c>
      <c r="P51" s="28">
        <v>-100</v>
      </c>
      <c r="Q51" s="22">
        <v>-9013</v>
      </c>
      <c r="R51" s="28">
        <v>-9013</v>
      </c>
      <c r="S51" s="28">
        <v>-6590</v>
      </c>
      <c r="T51" s="28">
        <v>-4900</v>
      </c>
      <c r="U51" s="22">
        <v>-34832</v>
      </c>
      <c r="V51" s="28">
        <v>-37472</v>
      </c>
      <c r="W51" s="28">
        <v>-26816</v>
      </c>
      <c r="X51" s="28">
        <v>-5090</v>
      </c>
      <c r="Y51" s="22">
        <v>-19052</v>
      </c>
    </row>
    <row r="52" spans="1:25" ht="13.5">
      <c r="A52" s="6" t="s">
        <v>66</v>
      </c>
      <c r="B52" s="28">
        <v>7510</v>
      </c>
      <c r="C52" s="28">
        <v>4780</v>
      </c>
      <c r="D52" s="28">
        <v>280</v>
      </c>
      <c r="E52" s="22">
        <v>15298</v>
      </c>
      <c r="F52" s="28">
        <v>10818</v>
      </c>
      <c r="G52" s="28">
        <v>8098</v>
      </c>
      <c r="H52" s="28">
        <v>4090</v>
      </c>
      <c r="I52" s="22">
        <v>22954</v>
      </c>
      <c r="J52" s="28">
        <v>22877</v>
      </c>
      <c r="K52" s="28">
        <v>21032</v>
      </c>
      <c r="L52" s="28">
        <v>18312</v>
      </c>
      <c r="M52" s="22">
        <v>11192</v>
      </c>
      <c r="N52" s="28">
        <v>10012</v>
      </c>
      <c r="O52" s="28">
        <v>500</v>
      </c>
      <c r="P52" s="28">
        <v>350</v>
      </c>
      <c r="Q52" s="22">
        <v>25290</v>
      </c>
      <c r="R52" s="28">
        <v>24930</v>
      </c>
      <c r="S52" s="28">
        <v>23090</v>
      </c>
      <c r="T52" s="28">
        <v>21250</v>
      </c>
      <c r="U52" s="22">
        <v>8038</v>
      </c>
      <c r="V52" s="28">
        <v>5533</v>
      </c>
      <c r="W52" s="28">
        <v>3263</v>
      </c>
      <c r="X52" s="28">
        <v>793</v>
      </c>
      <c r="Y52" s="22">
        <v>8481</v>
      </c>
    </row>
    <row r="53" spans="1:25" ht="13.5">
      <c r="A53" s="6" t="s">
        <v>107</v>
      </c>
      <c r="B53" s="28">
        <v>20013</v>
      </c>
      <c r="C53" s="28">
        <v>20013</v>
      </c>
      <c r="D53" s="28">
        <v>13</v>
      </c>
      <c r="E53" s="22">
        <v>-2</v>
      </c>
      <c r="F53" s="28">
        <v>237</v>
      </c>
      <c r="G53" s="28">
        <v>3</v>
      </c>
      <c r="H53" s="28">
        <v>3</v>
      </c>
      <c r="I53" s="22">
        <v>-1270</v>
      </c>
      <c r="J53" s="28">
        <v>-1600</v>
      </c>
      <c r="K53" s="28">
        <v>-1600</v>
      </c>
      <c r="L53" s="28">
        <v>-1600</v>
      </c>
      <c r="M53" s="22">
        <v>0</v>
      </c>
      <c r="N53" s="28">
        <v>0</v>
      </c>
      <c r="O53" s="28">
        <v>0</v>
      </c>
      <c r="P53" s="28">
        <v>170</v>
      </c>
      <c r="Q53" s="22">
        <v>0</v>
      </c>
      <c r="R53" s="28">
        <v>8</v>
      </c>
      <c r="S53" s="28">
        <v>8</v>
      </c>
      <c r="T53" s="28">
        <v>8</v>
      </c>
      <c r="U53" s="22"/>
      <c r="V53" s="28"/>
      <c r="W53" s="28"/>
      <c r="X53" s="28"/>
      <c r="Y53" s="22">
        <v>-12814</v>
      </c>
    </row>
    <row r="54" spans="1:25" ht="14.25" thickBot="1">
      <c r="A54" s="5" t="s">
        <v>67</v>
      </c>
      <c r="B54" s="29">
        <v>-264875</v>
      </c>
      <c r="C54" s="29">
        <v>-267459</v>
      </c>
      <c r="D54" s="29">
        <v>-444584</v>
      </c>
      <c r="E54" s="23">
        <v>-1976989</v>
      </c>
      <c r="F54" s="29">
        <v>-1660232</v>
      </c>
      <c r="G54" s="29">
        <v>-970077</v>
      </c>
      <c r="H54" s="29">
        <v>-601584</v>
      </c>
      <c r="I54" s="23">
        <v>-916561</v>
      </c>
      <c r="J54" s="29">
        <v>-547215</v>
      </c>
      <c r="K54" s="29">
        <v>-321514</v>
      </c>
      <c r="L54" s="29">
        <v>484020</v>
      </c>
      <c r="M54" s="23">
        <v>-665572</v>
      </c>
      <c r="N54" s="29">
        <v>-572095</v>
      </c>
      <c r="O54" s="29">
        <v>-509185</v>
      </c>
      <c r="P54" s="29">
        <v>-340002</v>
      </c>
      <c r="Q54" s="23">
        <v>1383113</v>
      </c>
      <c r="R54" s="29">
        <v>1508800</v>
      </c>
      <c r="S54" s="29">
        <v>-248909</v>
      </c>
      <c r="T54" s="29">
        <v>-73034</v>
      </c>
      <c r="U54" s="23">
        <v>-901451</v>
      </c>
      <c r="V54" s="29">
        <v>-581739</v>
      </c>
      <c r="W54" s="29">
        <v>-497417</v>
      </c>
      <c r="X54" s="29">
        <v>-324849</v>
      </c>
      <c r="Y54" s="23">
        <v>-3796304</v>
      </c>
    </row>
    <row r="55" spans="1:25" ht="14.25" thickTop="1">
      <c r="A55" s="6" t="s">
        <v>68</v>
      </c>
      <c r="B55" s="28">
        <v>44000</v>
      </c>
      <c r="C55" s="28">
        <v>74000</v>
      </c>
      <c r="D55" s="28">
        <v>4000</v>
      </c>
      <c r="E55" s="22">
        <v>257000</v>
      </c>
      <c r="F55" s="28">
        <v>-65000</v>
      </c>
      <c r="G55" s="28">
        <v>-143000</v>
      </c>
      <c r="H55" s="28">
        <v>-65000</v>
      </c>
      <c r="I55" s="22">
        <v>163000</v>
      </c>
      <c r="J55" s="28">
        <v>189000</v>
      </c>
      <c r="K55" s="28"/>
      <c r="L55" s="28">
        <v>48000</v>
      </c>
      <c r="M55" s="22">
        <v>36000</v>
      </c>
      <c r="N55" s="28">
        <v>84000</v>
      </c>
      <c r="O55" s="28">
        <v>30000</v>
      </c>
      <c r="P55" s="28">
        <v>75000</v>
      </c>
      <c r="Q55" s="22">
        <v>-1304556</v>
      </c>
      <c r="R55" s="28">
        <v>-1304556</v>
      </c>
      <c r="S55" s="28">
        <v>-475785</v>
      </c>
      <c r="T55" s="28">
        <v>-328785</v>
      </c>
      <c r="U55" s="22">
        <v>-4595741</v>
      </c>
      <c r="V55" s="28">
        <v>-4385741</v>
      </c>
      <c r="W55" s="28">
        <v>-3966737</v>
      </c>
      <c r="X55" s="28">
        <v>-3729004</v>
      </c>
      <c r="Y55" s="22">
        <v>3400000</v>
      </c>
    </row>
    <row r="56" spans="1:25" ht="13.5">
      <c r="A56" s="6" t="s">
        <v>69</v>
      </c>
      <c r="B56" s="28"/>
      <c r="C56" s="28"/>
      <c r="D56" s="28"/>
      <c r="E56" s="22"/>
      <c r="F56" s="28"/>
      <c r="G56" s="28"/>
      <c r="H56" s="28"/>
      <c r="I56" s="22"/>
      <c r="J56" s="28"/>
      <c r="K56" s="28"/>
      <c r="L56" s="28"/>
      <c r="M56" s="22"/>
      <c r="N56" s="28"/>
      <c r="O56" s="28"/>
      <c r="P56" s="28"/>
      <c r="Q56" s="22"/>
      <c r="R56" s="28"/>
      <c r="S56" s="28"/>
      <c r="T56" s="28"/>
      <c r="U56" s="22"/>
      <c r="V56" s="28"/>
      <c r="W56" s="28"/>
      <c r="X56" s="28"/>
      <c r="Y56" s="22">
        <v>-2717</v>
      </c>
    </row>
    <row r="57" spans="1:25" ht="13.5">
      <c r="A57" s="6" t="s">
        <v>0</v>
      </c>
      <c r="B57" s="28"/>
      <c r="C57" s="28"/>
      <c r="D57" s="28"/>
      <c r="E57" s="22"/>
      <c r="F57" s="28"/>
      <c r="G57" s="28"/>
      <c r="H57" s="28"/>
      <c r="I57" s="22"/>
      <c r="J57" s="28"/>
      <c r="K57" s="28"/>
      <c r="L57" s="28"/>
      <c r="M57" s="22"/>
      <c r="N57" s="28"/>
      <c r="O57" s="28"/>
      <c r="P57" s="28"/>
      <c r="Q57" s="22"/>
      <c r="R57" s="28"/>
      <c r="S57" s="28"/>
      <c r="T57" s="28"/>
      <c r="U57" s="22">
        <v>3980508</v>
      </c>
      <c r="V57" s="28">
        <v>3981963</v>
      </c>
      <c r="W57" s="28">
        <v>3483709</v>
      </c>
      <c r="X57" s="28">
        <v>3483709</v>
      </c>
      <c r="Y57" s="22">
        <v>2000745</v>
      </c>
    </row>
    <row r="58" spans="1:25" ht="13.5">
      <c r="A58" s="6" t="s">
        <v>1</v>
      </c>
      <c r="B58" s="28"/>
      <c r="C58" s="28"/>
      <c r="D58" s="28"/>
      <c r="E58" s="22"/>
      <c r="F58" s="28"/>
      <c r="G58" s="28"/>
      <c r="H58" s="28"/>
      <c r="I58" s="22"/>
      <c r="J58" s="28"/>
      <c r="K58" s="28"/>
      <c r="L58" s="28"/>
      <c r="M58" s="22"/>
      <c r="N58" s="28"/>
      <c r="O58" s="28"/>
      <c r="P58" s="28"/>
      <c r="Q58" s="22"/>
      <c r="R58" s="28"/>
      <c r="S58" s="28"/>
      <c r="T58" s="28"/>
      <c r="U58" s="22">
        <v>-2000</v>
      </c>
      <c r="V58" s="28">
        <v>-2000</v>
      </c>
      <c r="W58" s="28">
        <v>-2000</v>
      </c>
      <c r="X58" s="28"/>
      <c r="Y58" s="22"/>
    </row>
    <row r="59" spans="1:25" ht="13.5">
      <c r="A59" s="6" t="s">
        <v>2</v>
      </c>
      <c r="B59" s="28"/>
      <c r="C59" s="28"/>
      <c r="D59" s="28"/>
      <c r="E59" s="22"/>
      <c r="F59" s="28"/>
      <c r="G59" s="28"/>
      <c r="H59" s="28"/>
      <c r="I59" s="22">
        <v>-93428</v>
      </c>
      <c r="J59" s="28">
        <v>-93428</v>
      </c>
      <c r="K59" s="28">
        <v>-87780</v>
      </c>
      <c r="L59" s="28"/>
      <c r="M59" s="22">
        <v>-135004</v>
      </c>
      <c r="N59" s="28">
        <v>-68887</v>
      </c>
      <c r="O59" s="28">
        <v>-20</v>
      </c>
      <c r="P59" s="28">
        <v>-12</v>
      </c>
      <c r="Q59" s="22">
        <v>-6</v>
      </c>
      <c r="R59" s="28">
        <v>-6</v>
      </c>
      <c r="S59" s="28"/>
      <c r="T59" s="28"/>
      <c r="U59" s="22">
        <v>-6</v>
      </c>
      <c r="V59" s="28">
        <v>-6</v>
      </c>
      <c r="W59" s="28"/>
      <c r="X59" s="28"/>
      <c r="Y59" s="22"/>
    </row>
    <row r="60" spans="1:25" ht="13.5">
      <c r="A60" s="6" t="s">
        <v>3</v>
      </c>
      <c r="B60" s="28">
        <v>-98020</v>
      </c>
      <c r="C60" s="28">
        <v>-97890</v>
      </c>
      <c r="D60" s="28">
        <v>-89864</v>
      </c>
      <c r="E60" s="22">
        <v>-194216</v>
      </c>
      <c r="F60" s="28">
        <v>-191915</v>
      </c>
      <c r="G60" s="28">
        <v>-96882</v>
      </c>
      <c r="H60" s="28">
        <v>-77345</v>
      </c>
      <c r="I60" s="22">
        <v>-194906</v>
      </c>
      <c r="J60" s="28">
        <v>-180991</v>
      </c>
      <c r="K60" s="28">
        <v>-97690</v>
      </c>
      <c r="L60" s="28">
        <v>-72165</v>
      </c>
      <c r="M60" s="22">
        <v>-91</v>
      </c>
      <c r="N60" s="28">
        <v>-86</v>
      </c>
      <c r="O60" s="28">
        <v>-60</v>
      </c>
      <c r="P60" s="28">
        <v>-41</v>
      </c>
      <c r="Q60" s="22">
        <v>-933</v>
      </c>
      <c r="R60" s="28">
        <v>-884</v>
      </c>
      <c r="S60" s="28">
        <v>-2453</v>
      </c>
      <c r="T60" s="28">
        <v>-284</v>
      </c>
      <c r="U60" s="22">
        <v>-88007</v>
      </c>
      <c r="V60" s="28">
        <v>-87282</v>
      </c>
      <c r="W60" s="28">
        <v>-86785</v>
      </c>
      <c r="X60" s="28">
        <v>-88266</v>
      </c>
      <c r="Y60" s="22">
        <v>-173469</v>
      </c>
    </row>
    <row r="61" spans="1:25" ht="13.5">
      <c r="A61" s="6"/>
      <c r="B61" s="28">
        <v>164529</v>
      </c>
      <c r="C61" s="28">
        <v>164529</v>
      </c>
      <c r="D61" s="28">
        <v>151652</v>
      </c>
      <c r="E61" s="22">
        <v>622127</v>
      </c>
      <c r="F61" s="28">
        <v>562140</v>
      </c>
      <c r="G61" s="28">
        <v>522099</v>
      </c>
      <c r="H61" s="28">
        <v>240085</v>
      </c>
      <c r="I61" s="22">
        <v>866286</v>
      </c>
      <c r="J61" s="28">
        <v>747421</v>
      </c>
      <c r="K61" s="28">
        <v>319136</v>
      </c>
      <c r="L61" s="28">
        <v>632</v>
      </c>
      <c r="M61" s="22">
        <v>25980</v>
      </c>
      <c r="N61" s="28"/>
      <c r="O61" s="28"/>
      <c r="P61" s="28"/>
      <c r="Q61" s="22"/>
      <c r="R61" s="28"/>
      <c r="S61" s="28"/>
      <c r="T61" s="28"/>
      <c r="U61" s="22"/>
      <c r="V61" s="28"/>
      <c r="W61" s="28"/>
      <c r="X61" s="28"/>
      <c r="Y61" s="22"/>
    </row>
    <row r="62" spans="1:25" ht="13.5">
      <c r="A62" s="6" t="s">
        <v>4</v>
      </c>
      <c r="B62" s="28">
        <v>-231230</v>
      </c>
      <c r="C62" s="28">
        <v>-153305</v>
      </c>
      <c r="D62" s="28">
        <v>-74666</v>
      </c>
      <c r="E62" s="22">
        <v>-215150</v>
      </c>
      <c r="F62" s="28">
        <v>-153819</v>
      </c>
      <c r="G62" s="28">
        <v>-96076</v>
      </c>
      <c r="H62" s="28">
        <v>-41886</v>
      </c>
      <c r="I62" s="22">
        <v>-105220</v>
      </c>
      <c r="J62" s="28">
        <v>-86950</v>
      </c>
      <c r="K62" s="28">
        <v>-54288</v>
      </c>
      <c r="L62" s="28">
        <v>-24782</v>
      </c>
      <c r="M62" s="22">
        <v>-92413</v>
      </c>
      <c r="N62" s="28">
        <v>-68094</v>
      </c>
      <c r="O62" s="28">
        <v>-45713</v>
      </c>
      <c r="P62" s="28">
        <v>-22484</v>
      </c>
      <c r="Q62" s="22">
        <v>-80741</v>
      </c>
      <c r="R62" s="28"/>
      <c r="S62" s="28"/>
      <c r="T62" s="28">
        <v>-14925</v>
      </c>
      <c r="U62" s="22"/>
      <c r="V62" s="28"/>
      <c r="W62" s="28"/>
      <c r="X62" s="28"/>
      <c r="Y62" s="22"/>
    </row>
    <row r="63" spans="1:25" ht="13.5">
      <c r="A63" s="6" t="s">
        <v>107</v>
      </c>
      <c r="B63" s="28"/>
      <c r="C63" s="28"/>
      <c r="D63" s="28"/>
      <c r="E63" s="22"/>
      <c r="F63" s="28"/>
      <c r="G63" s="28"/>
      <c r="H63" s="28"/>
      <c r="I63" s="22">
        <v>179</v>
      </c>
      <c r="J63" s="28"/>
      <c r="K63" s="28"/>
      <c r="L63" s="28"/>
      <c r="M63" s="22"/>
      <c r="N63" s="28"/>
      <c r="O63" s="28"/>
      <c r="P63" s="28"/>
      <c r="Q63" s="22"/>
      <c r="R63" s="28">
        <v>-60835</v>
      </c>
      <c r="S63" s="28">
        <v>-33210</v>
      </c>
      <c r="T63" s="28"/>
      <c r="U63" s="22">
        <v>-608</v>
      </c>
      <c r="V63" s="28">
        <v>10520</v>
      </c>
      <c r="W63" s="28">
        <v>19019</v>
      </c>
      <c r="X63" s="28">
        <v>26138</v>
      </c>
      <c r="Y63" s="22">
        <v>-14117</v>
      </c>
    </row>
    <row r="64" spans="1:25" ht="14.25" thickBot="1">
      <c r="A64" s="5" t="s">
        <v>5</v>
      </c>
      <c r="B64" s="29">
        <v>-120720</v>
      </c>
      <c r="C64" s="29">
        <v>-12666</v>
      </c>
      <c r="D64" s="29">
        <v>-8877</v>
      </c>
      <c r="E64" s="23">
        <v>469760</v>
      </c>
      <c r="F64" s="29">
        <v>151406</v>
      </c>
      <c r="G64" s="29">
        <v>186141</v>
      </c>
      <c r="H64" s="29">
        <v>55853</v>
      </c>
      <c r="I64" s="23">
        <v>635910</v>
      </c>
      <c r="J64" s="29">
        <v>575050</v>
      </c>
      <c r="K64" s="29">
        <v>79377</v>
      </c>
      <c r="L64" s="29">
        <v>-48315</v>
      </c>
      <c r="M64" s="23">
        <v>-165530</v>
      </c>
      <c r="N64" s="29">
        <v>-27720</v>
      </c>
      <c r="O64" s="29">
        <v>8246</v>
      </c>
      <c r="P64" s="29">
        <v>63469</v>
      </c>
      <c r="Q64" s="23">
        <v>-1386237</v>
      </c>
      <c r="R64" s="29">
        <v>-1366281</v>
      </c>
      <c r="S64" s="29">
        <v>-511449</v>
      </c>
      <c r="T64" s="29">
        <v>-343996</v>
      </c>
      <c r="U64" s="23">
        <v>-705855</v>
      </c>
      <c r="V64" s="29">
        <v>-482546</v>
      </c>
      <c r="W64" s="29">
        <v>-552793</v>
      </c>
      <c r="X64" s="29">
        <v>-307421</v>
      </c>
      <c r="Y64" s="23">
        <v>5210441</v>
      </c>
    </row>
    <row r="65" spans="1:25" ht="14.25" thickTop="1">
      <c r="A65" s="7" t="s">
        <v>6</v>
      </c>
      <c r="B65" s="28">
        <v>40172</v>
      </c>
      <c r="C65" s="28">
        <v>28402</v>
      </c>
      <c r="D65" s="28">
        <v>8109</v>
      </c>
      <c r="E65" s="22">
        <v>3777</v>
      </c>
      <c r="F65" s="28">
        <v>440</v>
      </c>
      <c r="G65" s="28">
        <v>-1467</v>
      </c>
      <c r="H65" s="28">
        <v>-1029</v>
      </c>
      <c r="I65" s="22">
        <v>3307</v>
      </c>
      <c r="J65" s="28">
        <v>-2110</v>
      </c>
      <c r="K65" s="28">
        <v>-6370</v>
      </c>
      <c r="L65" s="28">
        <v>54</v>
      </c>
      <c r="M65" s="22">
        <v>49</v>
      </c>
      <c r="N65" s="28">
        <v>141</v>
      </c>
      <c r="O65" s="28">
        <v>-109</v>
      </c>
      <c r="P65" s="28">
        <v>153</v>
      </c>
      <c r="Q65" s="22">
        <v>-398</v>
      </c>
      <c r="R65" s="28">
        <v>-312</v>
      </c>
      <c r="S65" s="28">
        <v>-319</v>
      </c>
      <c r="T65" s="28">
        <v>-241</v>
      </c>
      <c r="U65" s="22">
        <v>-2738</v>
      </c>
      <c r="V65" s="28">
        <v>-2758</v>
      </c>
      <c r="W65" s="28">
        <v>-2532</v>
      </c>
      <c r="X65" s="28">
        <v>-8492</v>
      </c>
      <c r="Y65" s="22">
        <v>2000</v>
      </c>
    </row>
    <row r="66" spans="1:25" ht="13.5">
      <c r="A66" s="7" t="s">
        <v>7</v>
      </c>
      <c r="B66" s="28">
        <v>-1624229</v>
      </c>
      <c r="C66" s="28">
        <v>-737492</v>
      </c>
      <c r="D66" s="28">
        <v>-273143</v>
      </c>
      <c r="E66" s="22">
        <v>-501172</v>
      </c>
      <c r="F66" s="28">
        <v>-1335051</v>
      </c>
      <c r="G66" s="28">
        <v>-721723</v>
      </c>
      <c r="H66" s="28">
        <v>-208816</v>
      </c>
      <c r="I66" s="22">
        <v>534247</v>
      </c>
      <c r="J66" s="28">
        <v>5054</v>
      </c>
      <c r="K66" s="28">
        <v>-172553</v>
      </c>
      <c r="L66" s="28">
        <v>524142</v>
      </c>
      <c r="M66" s="22">
        <v>343899</v>
      </c>
      <c r="N66" s="28">
        <v>-7864</v>
      </c>
      <c r="O66" s="28">
        <v>93610</v>
      </c>
      <c r="P66" s="28">
        <v>-136440</v>
      </c>
      <c r="Q66" s="22">
        <v>1256997</v>
      </c>
      <c r="R66" s="28">
        <v>1198739</v>
      </c>
      <c r="S66" s="28">
        <v>-88495</v>
      </c>
      <c r="T66" s="28">
        <v>-85097</v>
      </c>
      <c r="U66" s="22">
        <v>-630782</v>
      </c>
      <c r="V66" s="28">
        <v>-504081</v>
      </c>
      <c r="W66" s="28">
        <v>-644348</v>
      </c>
      <c r="X66" s="28">
        <v>-302474</v>
      </c>
      <c r="Y66" s="22">
        <v>1061116</v>
      </c>
    </row>
    <row r="67" spans="1:25" ht="13.5">
      <c r="A67" s="7" t="s">
        <v>8</v>
      </c>
      <c r="B67" s="28"/>
      <c r="C67" s="28"/>
      <c r="D67" s="28"/>
      <c r="E67" s="22"/>
      <c r="F67" s="28"/>
      <c r="G67" s="28"/>
      <c r="H67" s="28"/>
      <c r="I67" s="22"/>
      <c r="J67" s="28"/>
      <c r="K67" s="28"/>
      <c r="L67" s="28"/>
      <c r="M67" s="22"/>
      <c r="N67" s="28"/>
      <c r="O67" s="28"/>
      <c r="P67" s="28"/>
      <c r="Q67" s="22"/>
      <c r="R67" s="28"/>
      <c r="S67" s="28"/>
      <c r="T67" s="28"/>
      <c r="U67" s="22"/>
      <c r="V67" s="28"/>
      <c r="W67" s="28">
        <v>15752</v>
      </c>
      <c r="X67" s="28">
        <v>15752</v>
      </c>
      <c r="Y67" s="22"/>
    </row>
    <row r="68" spans="1:25" ht="13.5">
      <c r="A68" s="7" t="s">
        <v>9</v>
      </c>
      <c r="B68" s="28">
        <v>2960949</v>
      </c>
      <c r="C68" s="28">
        <v>2960949</v>
      </c>
      <c r="D68" s="28">
        <v>2960949</v>
      </c>
      <c r="E68" s="22">
        <v>3480249</v>
      </c>
      <c r="F68" s="28">
        <v>3480249</v>
      </c>
      <c r="G68" s="28">
        <v>3480249</v>
      </c>
      <c r="H68" s="28">
        <v>3480249</v>
      </c>
      <c r="I68" s="22">
        <v>2946002</v>
      </c>
      <c r="J68" s="28">
        <v>2946002</v>
      </c>
      <c r="K68" s="28">
        <v>2946002</v>
      </c>
      <c r="L68" s="28">
        <v>2946002</v>
      </c>
      <c r="M68" s="22">
        <v>2602103</v>
      </c>
      <c r="N68" s="28">
        <v>2602103</v>
      </c>
      <c r="O68" s="28">
        <v>2602103</v>
      </c>
      <c r="P68" s="28">
        <v>2602103</v>
      </c>
      <c r="Q68" s="22">
        <v>1345105</v>
      </c>
      <c r="R68" s="28">
        <v>1345105</v>
      </c>
      <c r="S68" s="28">
        <v>1345105</v>
      </c>
      <c r="T68" s="28">
        <v>1345105</v>
      </c>
      <c r="U68" s="22">
        <v>1975888</v>
      </c>
      <c r="V68" s="28">
        <v>1975888</v>
      </c>
      <c r="W68" s="28">
        <v>1975888</v>
      </c>
      <c r="X68" s="28">
        <v>1975888</v>
      </c>
      <c r="Y68" s="22">
        <v>914771</v>
      </c>
    </row>
    <row r="69" spans="1:25" ht="14.25" thickBot="1">
      <c r="A69" s="7" t="s">
        <v>9</v>
      </c>
      <c r="B69" s="28">
        <v>1336719</v>
      </c>
      <c r="C69" s="28">
        <v>2223456</v>
      </c>
      <c r="D69" s="28">
        <v>2687806</v>
      </c>
      <c r="E69" s="22">
        <v>2960949</v>
      </c>
      <c r="F69" s="28">
        <v>2145198</v>
      </c>
      <c r="G69" s="28">
        <v>2758526</v>
      </c>
      <c r="H69" s="28">
        <v>3271433</v>
      </c>
      <c r="I69" s="22">
        <v>3480249</v>
      </c>
      <c r="J69" s="28">
        <v>2951056</v>
      </c>
      <c r="K69" s="28">
        <v>2773448</v>
      </c>
      <c r="L69" s="28">
        <v>3470145</v>
      </c>
      <c r="M69" s="22">
        <v>2946002</v>
      </c>
      <c r="N69" s="28">
        <v>2594239</v>
      </c>
      <c r="O69" s="28">
        <v>2695714</v>
      </c>
      <c r="P69" s="28">
        <v>2465662</v>
      </c>
      <c r="Q69" s="22">
        <v>2602103</v>
      </c>
      <c r="R69" s="28">
        <v>2543844</v>
      </c>
      <c r="S69" s="28">
        <v>1256609</v>
      </c>
      <c r="T69" s="28">
        <v>1260008</v>
      </c>
      <c r="U69" s="22">
        <v>1345105</v>
      </c>
      <c r="V69" s="28">
        <v>1471806</v>
      </c>
      <c r="W69" s="28">
        <v>1347291</v>
      </c>
      <c r="X69" s="28">
        <v>1689165</v>
      </c>
      <c r="Y69" s="22">
        <v>1975888</v>
      </c>
    </row>
    <row r="70" spans="1:25" ht="14.25" thickTop="1">
      <c r="A70" s="8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2" ht="13.5">
      <c r="A72" s="20" t="s">
        <v>181</v>
      </c>
    </row>
    <row r="73" ht="13.5">
      <c r="A73" s="20" t="s">
        <v>182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7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177</v>
      </c>
      <c r="B2" s="14">
        <v>4347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178</v>
      </c>
      <c r="B3" s="1" t="s">
        <v>179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70</v>
      </c>
      <c r="B4" s="15" t="str">
        <f>HYPERLINK("http://www.kabupro.jp/mark/20140213/S10017PG.htm","四半期報告書")</f>
        <v>四半期報告書</v>
      </c>
      <c r="C4" s="15" t="str">
        <f>HYPERLINK("http://www.kabupro.jp/mark/20131113/S1000H7B.htm","四半期報告書")</f>
        <v>四半期報告書</v>
      </c>
      <c r="D4" s="15" t="str">
        <f>HYPERLINK("http://www.kabupro.jp/mark/20130813/S000EAGK.htm","四半期報告書")</f>
        <v>四半期報告書</v>
      </c>
      <c r="E4" s="15" t="str">
        <f>HYPERLINK("http://www.kabupro.jp/mark/20140213/S10017PG.htm","四半期報告書")</f>
        <v>四半期報告書</v>
      </c>
      <c r="F4" s="15" t="str">
        <f>HYPERLINK("http://www.kabupro.jp/mark/20130213/S000CUHC.htm","四半期報告書")</f>
        <v>四半期報告書</v>
      </c>
      <c r="G4" s="15" t="str">
        <f>HYPERLINK("http://www.kabupro.jp/mark/20121113/S000CA1A.htm","四半期報告書")</f>
        <v>四半期報告書</v>
      </c>
      <c r="H4" s="15" t="str">
        <f>HYPERLINK("http://www.kabupro.jp/mark/20120813/S000BQJG.htm","四半期報告書")</f>
        <v>四半期報告書</v>
      </c>
      <c r="I4" s="15" t="str">
        <f>HYPERLINK("http://www.kabupro.jp/mark/20130621/S000DO38.htm","有価証券報告書")</f>
        <v>有価証券報告書</v>
      </c>
      <c r="J4" s="15" t="str">
        <f>HYPERLINK("http://www.kabupro.jp/mark/20120213/S000ABR7.htm","四半期報告書")</f>
        <v>四半期報告書</v>
      </c>
      <c r="K4" s="15" t="str">
        <f>HYPERLINK("http://www.kabupro.jp/mark/20111114/S0009RSL.htm","四半期報告書")</f>
        <v>四半期報告書</v>
      </c>
      <c r="L4" s="15" t="str">
        <f>HYPERLINK("http://www.kabupro.jp/mark/20110812/S000976O.htm","四半期報告書")</f>
        <v>四半期報告書</v>
      </c>
      <c r="M4" s="15" t="str">
        <f>HYPERLINK("http://www.kabupro.jp/mark/20120621/S000B2PO.htm","有価証券報告書")</f>
        <v>有価証券報告書</v>
      </c>
      <c r="N4" s="15" t="str">
        <f>HYPERLINK("http://www.kabupro.jp/mark/20110210/S0007QHV.htm","四半期報告書")</f>
        <v>四半期報告書</v>
      </c>
      <c r="O4" s="15" t="str">
        <f>HYPERLINK("http://www.kabupro.jp/mark/20101112/S00076V5.htm","四半期報告書")</f>
        <v>四半期報告書</v>
      </c>
      <c r="P4" s="15" t="str">
        <f>HYPERLINK("http://www.kabupro.jp/mark/20100813/S0006MKY.htm","四半期報告書")</f>
        <v>四半期報告書</v>
      </c>
      <c r="Q4" s="15" t="str">
        <f>HYPERLINK("http://www.kabupro.jp/mark/20110621/S0008IU0.htm","有価証券報告書")</f>
        <v>有価証券報告書</v>
      </c>
      <c r="R4" s="15" t="str">
        <f>HYPERLINK("http://www.kabupro.jp/mark/20100212/S0005635.htm","四半期報告書")</f>
        <v>四半期報告書</v>
      </c>
      <c r="S4" s="15" t="str">
        <f>HYPERLINK("http://www.kabupro.jp/mark/20091113/S0004KQO.htm","四半期報告書")</f>
        <v>四半期報告書</v>
      </c>
      <c r="T4" s="15" t="str">
        <f>HYPERLINK("http://www.kabupro.jp/mark/20090814/S0003ZKS.htm","四半期報告書")</f>
        <v>四半期報告書</v>
      </c>
      <c r="U4" s="15" t="str">
        <f>HYPERLINK("http://www.kabupro.jp/mark/20100622/S0005YMG.htm","有価証券報告書")</f>
        <v>有価証券報告書</v>
      </c>
      <c r="V4" s="15" t="str">
        <f>HYPERLINK("http://www.kabupro.jp/mark/20090213/S0002JJE.htm","四半期報告書")</f>
        <v>四半期報告書</v>
      </c>
      <c r="W4" s="15" t="str">
        <f>HYPERLINK("http://www.kabupro.jp/mark/20081114/S0001VWE.htm","四半期報告書")</f>
        <v>四半期報告書</v>
      </c>
      <c r="X4" s="15" t="str">
        <f>HYPERLINK("http://www.kabupro.jp/mark/20080814/S00017C4.htm","四半期報告書")</f>
        <v>四半期報告書</v>
      </c>
      <c r="Y4" s="15" t="str">
        <f>HYPERLINK("http://www.kabupro.jp/mark/20090623/S0003CSC.htm","有価証券報告書")</f>
        <v>有価証券報告書</v>
      </c>
    </row>
    <row r="5" spans="1:25" ht="14.25" thickBot="1">
      <c r="A5" s="11" t="s">
        <v>71</v>
      </c>
      <c r="B5" s="1" t="s">
        <v>252</v>
      </c>
      <c r="C5" s="1" t="s">
        <v>255</v>
      </c>
      <c r="D5" s="1" t="s">
        <v>257</v>
      </c>
      <c r="E5" s="1" t="s">
        <v>252</v>
      </c>
      <c r="F5" s="1" t="s">
        <v>259</v>
      </c>
      <c r="G5" s="1" t="s">
        <v>261</v>
      </c>
      <c r="H5" s="1" t="s">
        <v>263</v>
      </c>
      <c r="I5" s="1" t="s">
        <v>77</v>
      </c>
      <c r="J5" s="1" t="s">
        <v>265</v>
      </c>
      <c r="K5" s="1" t="s">
        <v>267</v>
      </c>
      <c r="L5" s="1" t="s">
        <v>269</v>
      </c>
      <c r="M5" s="1" t="s">
        <v>81</v>
      </c>
      <c r="N5" s="1" t="s">
        <v>271</v>
      </c>
      <c r="O5" s="1" t="s">
        <v>273</v>
      </c>
      <c r="P5" s="1" t="s">
        <v>275</v>
      </c>
      <c r="Q5" s="1" t="s">
        <v>83</v>
      </c>
      <c r="R5" s="1" t="s">
        <v>277</v>
      </c>
      <c r="S5" s="1" t="s">
        <v>279</v>
      </c>
      <c r="T5" s="1" t="s">
        <v>281</v>
      </c>
      <c r="U5" s="1" t="s">
        <v>85</v>
      </c>
      <c r="V5" s="1" t="s">
        <v>283</v>
      </c>
      <c r="W5" s="1" t="s">
        <v>285</v>
      </c>
      <c r="X5" s="1" t="s">
        <v>287</v>
      </c>
      <c r="Y5" s="1" t="s">
        <v>87</v>
      </c>
    </row>
    <row r="6" spans="1:25" ht="15" thickBot="1" thickTop="1">
      <c r="A6" s="10" t="s">
        <v>72</v>
      </c>
      <c r="B6" s="18" t="s">
        <v>30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73</v>
      </c>
      <c r="B7" s="14" t="s">
        <v>253</v>
      </c>
      <c r="C7" s="14" t="s">
        <v>253</v>
      </c>
      <c r="D7" s="14" t="s">
        <v>253</v>
      </c>
      <c r="E7" s="16" t="s">
        <v>78</v>
      </c>
      <c r="F7" s="14" t="s">
        <v>253</v>
      </c>
      <c r="G7" s="14" t="s">
        <v>253</v>
      </c>
      <c r="H7" s="14" t="s">
        <v>253</v>
      </c>
      <c r="I7" s="16" t="s">
        <v>78</v>
      </c>
      <c r="J7" s="14" t="s">
        <v>253</v>
      </c>
      <c r="K7" s="14" t="s">
        <v>253</v>
      </c>
      <c r="L7" s="14" t="s">
        <v>253</v>
      </c>
      <c r="M7" s="16" t="s">
        <v>78</v>
      </c>
      <c r="N7" s="14" t="s">
        <v>253</v>
      </c>
      <c r="O7" s="14" t="s">
        <v>253</v>
      </c>
      <c r="P7" s="14" t="s">
        <v>253</v>
      </c>
      <c r="Q7" s="16" t="s">
        <v>78</v>
      </c>
      <c r="R7" s="14" t="s">
        <v>253</v>
      </c>
      <c r="S7" s="14" t="s">
        <v>253</v>
      </c>
      <c r="T7" s="14" t="s">
        <v>253</v>
      </c>
      <c r="U7" s="16" t="s">
        <v>78</v>
      </c>
      <c r="V7" s="14" t="s">
        <v>253</v>
      </c>
      <c r="W7" s="14" t="s">
        <v>253</v>
      </c>
      <c r="X7" s="14" t="s">
        <v>253</v>
      </c>
      <c r="Y7" s="16" t="s">
        <v>78</v>
      </c>
    </row>
    <row r="8" spans="1:25" ht="13.5">
      <c r="A8" s="13" t="s">
        <v>74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75</v>
      </c>
      <c r="B9" s="1" t="s">
        <v>254</v>
      </c>
      <c r="C9" s="1" t="s">
        <v>256</v>
      </c>
      <c r="D9" s="1" t="s">
        <v>258</v>
      </c>
      <c r="E9" s="17" t="s">
        <v>79</v>
      </c>
      <c r="F9" s="1" t="s">
        <v>260</v>
      </c>
      <c r="G9" s="1" t="s">
        <v>262</v>
      </c>
      <c r="H9" s="1" t="s">
        <v>264</v>
      </c>
      <c r="I9" s="17" t="s">
        <v>80</v>
      </c>
      <c r="J9" s="1" t="s">
        <v>266</v>
      </c>
      <c r="K9" s="1" t="s">
        <v>268</v>
      </c>
      <c r="L9" s="1" t="s">
        <v>270</v>
      </c>
      <c r="M9" s="17" t="s">
        <v>82</v>
      </c>
      <c r="N9" s="1" t="s">
        <v>272</v>
      </c>
      <c r="O9" s="1" t="s">
        <v>274</v>
      </c>
      <c r="P9" s="1" t="s">
        <v>276</v>
      </c>
      <c r="Q9" s="17" t="s">
        <v>84</v>
      </c>
      <c r="R9" s="1" t="s">
        <v>278</v>
      </c>
      <c r="S9" s="1" t="s">
        <v>280</v>
      </c>
      <c r="T9" s="1" t="s">
        <v>282</v>
      </c>
      <c r="U9" s="17" t="s">
        <v>86</v>
      </c>
      <c r="V9" s="1" t="s">
        <v>284</v>
      </c>
      <c r="W9" s="1" t="s">
        <v>286</v>
      </c>
      <c r="X9" s="1" t="s">
        <v>288</v>
      </c>
      <c r="Y9" s="17" t="s">
        <v>88</v>
      </c>
    </row>
    <row r="10" spans="1:25" ht="14.25" thickBot="1">
      <c r="A10" s="13" t="s">
        <v>76</v>
      </c>
      <c r="B10" s="1" t="s">
        <v>90</v>
      </c>
      <c r="C10" s="1" t="s">
        <v>90</v>
      </c>
      <c r="D10" s="1" t="s">
        <v>90</v>
      </c>
      <c r="E10" s="17" t="s">
        <v>90</v>
      </c>
      <c r="F10" s="1" t="s">
        <v>90</v>
      </c>
      <c r="G10" s="1" t="s">
        <v>90</v>
      </c>
      <c r="H10" s="1" t="s">
        <v>90</v>
      </c>
      <c r="I10" s="17" t="s">
        <v>90</v>
      </c>
      <c r="J10" s="1" t="s">
        <v>90</v>
      </c>
      <c r="K10" s="1" t="s">
        <v>90</v>
      </c>
      <c r="L10" s="1" t="s">
        <v>90</v>
      </c>
      <c r="M10" s="17" t="s">
        <v>90</v>
      </c>
      <c r="N10" s="1" t="s">
        <v>90</v>
      </c>
      <c r="O10" s="1" t="s">
        <v>90</v>
      </c>
      <c r="P10" s="1" t="s">
        <v>90</v>
      </c>
      <c r="Q10" s="17" t="s">
        <v>90</v>
      </c>
      <c r="R10" s="1" t="s">
        <v>90</v>
      </c>
      <c r="S10" s="1" t="s">
        <v>90</v>
      </c>
      <c r="T10" s="1" t="s">
        <v>90</v>
      </c>
      <c r="U10" s="17" t="s">
        <v>90</v>
      </c>
      <c r="V10" s="1" t="s">
        <v>90</v>
      </c>
      <c r="W10" s="1" t="s">
        <v>90</v>
      </c>
      <c r="X10" s="1" t="s">
        <v>90</v>
      </c>
      <c r="Y10" s="17" t="s">
        <v>90</v>
      </c>
    </row>
    <row r="11" spans="1:25" ht="14.25" thickTop="1">
      <c r="A11" s="9" t="s">
        <v>89</v>
      </c>
      <c r="B11" s="27">
        <v>1336719</v>
      </c>
      <c r="C11" s="27">
        <v>2223456</v>
      </c>
      <c r="D11" s="27">
        <v>2687806</v>
      </c>
      <c r="E11" s="21">
        <v>2960949</v>
      </c>
      <c r="F11" s="27">
        <v>2145198</v>
      </c>
      <c r="G11" s="27">
        <v>2958526</v>
      </c>
      <c r="H11" s="27">
        <v>3521947</v>
      </c>
      <c r="I11" s="21">
        <v>3530764</v>
      </c>
      <c r="J11" s="27">
        <v>3101555</v>
      </c>
      <c r="K11" s="27">
        <v>2923947</v>
      </c>
      <c r="L11" s="27">
        <v>3520643</v>
      </c>
      <c r="M11" s="21">
        <v>2996501</v>
      </c>
      <c r="N11" s="27">
        <v>2644697</v>
      </c>
      <c r="O11" s="27">
        <v>2746172</v>
      </c>
      <c r="P11" s="27">
        <v>2516120</v>
      </c>
      <c r="Q11" s="21">
        <v>2652561</v>
      </c>
      <c r="R11" s="27">
        <v>2594182</v>
      </c>
      <c r="S11" s="27">
        <v>1306947</v>
      </c>
      <c r="T11" s="27">
        <v>1310345</v>
      </c>
      <c r="U11" s="21">
        <v>1395442</v>
      </c>
      <c r="V11" s="27">
        <v>1471806</v>
      </c>
      <c r="W11" s="27">
        <v>1397468</v>
      </c>
      <c r="X11" s="27">
        <v>1739342</v>
      </c>
      <c r="Y11" s="21">
        <v>2026064</v>
      </c>
    </row>
    <row r="12" spans="1:25" ht="13.5">
      <c r="A12" s="2" t="s">
        <v>289</v>
      </c>
      <c r="B12" s="28">
        <v>1597955</v>
      </c>
      <c r="C12" s="28">
        <v>1517046</v>
      </c>
      <c r="D12" s="28">
        <v>1636641</v>
      </c>
      <c r="E12" s="22">
        <v>1998166</v>
      </c>
      <c r="F12" s="28">
        <v>1737981</v>
      </c>
      <c r="G12" s="28">
        <v>1665587</v>
      </c>
      <c r="H12" s="28">
        <v>1405749</v>
      </c>
      <c r="I12" s="22">
        <v>1874526</v>
      </c>
      <c r="J12" s="28">
        <v>1813566</v>
      </c>
      <c r="K12" s="28">
        <v>1551066</v>
      </c>
      <c r="L12" s="28">
        <v>1479403</v>
      </c>
      <c r="M12" s="22">
        <v>1604522</v>
      </c>
      <c r="N12" s="28">
        <v>2024826</v>
      </c>
      <c r="O12" s="28">
        <v>1924274</v>
      </c>
      <c r="P12" s="28">
        <v>2134252</v>
      </c>
      <c r="Q12" s="22">
        <v>1668418</v>
      </c>
      <c r="R12" s="28">
        <v>1210995</v>
      </c>
      <c r="S12" s="28">
        <v>1316557</v>
      </c>
      <c r="T12" s="28">
        <v>1297928</v>
      </c>
      <c r="U12" s="22">
        <v>1751952</v>
      </c>
      <c r="V12" s="28">
        <v>1780435</v>
      </c>
      <c r="W12" s="28">
        <v>1896349</v>
      </c>
      <c r="X12" s="28">
        <v>2011145</v>
      </c>
      <c r="Y12" s="22">
        <v>2331353</v>
      </c>
    </row>
    <row r="13" spans="1:25" ht="13.5">
      <c r="A13" s="2" t="s">
        <v>92</v>
      </c>
      <c r="B13" s="28"/>
      <c r="C13" s="28"/>
      <c r="D13" s="28"/>
      <c r="E13" s="22"/>
      <c r="F13" s="28">
        <v>20000</v>
      </c>
      <c r="G13" s="28">
        <v>20000</v>
      </c>
      <c r="H13" s="28"/>
      <c r="I13" s="22"/>
      <c r="J13" s="28"/>
      <c r="K13" s="28"/>
      <c r="L13" s="28"/>
      <c r="M13" s="22"/>
      <c r="N13" s="28"/>
      <c r="O13" s="28"/>
      <c r="P13" s="28"/>
      <c r="Q13" s="22"/>
      <c r="R13" s="28"/>
      <c r="S13" s="28"/>
      <c r="T13" s="28"/>
      <c r="U13" s="22"/>
      <c r="V13" s="28"/>
      <c r="W13" s="28"/>
      <c r="X13" s="28"/>
      <c r="Y13" s="22"/>
    </row>
    <row r="14" spans="1:25" ht="13.5">
      <c r="A14" s="2" t="s">
        <v>93</v>
      </c>
      <c r="B14" s="28">
        <v>457574</v>
      </c>
      <c r="C14" s="28">
        <v>484514</v>
      </c>
      <c r="D14" s="28">
        <v>504122</v>
      </c>
      <c r="E14" s="22">
        <v>10675</v>
      </c>
      <c r="F14" s="28">
        <v>9494</v>
      </c>
      <c r="G14" s="28">
        <v>18217</v>
      </c>
      <c r="H14" s="28">
        <v>9246</v>
      </c>
      <c r="I14" s="22">
        <v>11918</v>
      </c>
      <c r="J14" s="28">
        <v>12372</v>
      </c>
      <c r="K14" s="28">
        <v>14580</v>
      </c>
      <c r="L14" s="28">
        <v>12093</v>
      </c>
      <c r="M14" s="22">
        <v>13266</v>
      </c>
      <c r="N14" s="28">
        <v>18401</v>
      </c>
      <c r="O14" s="28">
        <v>16903</v>
      </c>
      <c r="P14" s="28">
        <v>15833</v>
      </c>
      <c r="Q14" s="22">
        <v>23137</v>
      </c>
      <c r="R14" s="28">
        <v>30256</v>
      </c>
      <c r="S14" s="28">
        <v>32071</v>
      </c>
      <c r="T14" s="28">
        <v>30401</v>
      </c>
      <c r="U14" s="22">
        <v>36452</v>
      </c>
      <c r="V14" s="28">
        <v>49609</v>
      </c>
      <c r="W14" s="28">
        <v>38913</v>
      </c>
      <c r="X14" s="28">
        <v>55080</v>
      </c>
      <c r="Y14" s="22">
        <v>67977</v>
      </c>
    </row>
    <row r="15" spans="1:25" ht="13.5">
      <c r="A15" s="2" t="s">
        <v>290</v>
      </c>
      <c r="B15" s="28">
        <v>129506</v>
      </c>
      <c r="C15" s="28">
        <v>105850</v>
      </c>
      <c r="D15" s="28">
        <v>122192</v>
      </c>
      <c r="E15" s="22">
        <v>134109</v>
      </c>
      <c r="F15" s="28">
        <v>97577</v>
      </c>
      <c r="G15" s="28">
        <v>122673</v>
      </c>
      <c r="H15" s="28">
        <v>112846</v>
      </c>
      <c r="I15" s="22">
        <v>84926</v>
      </c>
      <c r="J15" s="28">
        <v>119893</v>
      </c>
      <c r="K15" s="28">
        <v>100285</v>
      </c>
      <c r="L15" s="28">
        <v>93670</v>
      </c>
      <c r="M15" s="22">
        <v>91665</v>
      </c>
      <c r="N15" s="28">
        <v>106978</v>
      </c>
      <c r="O15" s="28">
        <v>111940</v>
      </c>
      <c r="P15" s="28">
        <v>100942</v>
      </c>
      <c r="Q15" s="22">
        <v>71028</v>
      </c>
      <c r="R15" s="28">
        <v>107005</v>
      </c>
      <c r="S15" s="28">
        <v>116521</v>
      </c>
      <c r="T15" s="28">
        <v>132259</v>
      </c>
      <c r="U15" s="22">
        <v>97169</v>
      </c>
      <c r="V15" s="28">
        <v>114709</v>
      </c>
      <c r="W15" s="28">
        <v>106910</v>
      </c>
      <c r="X15" s="28">
        <v>100962</v>
      </c>
      <c r="Y15" s="22">
        <v>77984</v>
      </c>
    </row>
    <row r="16" spans="1:25" ht="13.5">
      <c r="A16" s="2" t="s">
        <v>96</v>
      </c>
      <c r="B16" s="28">
        <v>114623</v>
      </c>
      <c r="C16" s="28">
        <v>151742</v>
      </c>
      <c r="D16" s="28">
        <v>42936</v>
      </c>
      <c r="E16" s="22">
        <v>104689</v>
      </c>
      <c r="F16" s="28">
        <v>20781</v>
      </c>
      <c r="G16" s="28">
        <v>21284</v>
      </c>
      <c r="H16" s="28">
        <v>23402</v>
      </c>
      <c r="I16" s="22">
        <v>41080</v>
      </c>
      <c r="J16" s="28">
        <v>16505</v>
      </c>
      <c r="K16" s="28">
        <v>16999</v>
      </c>
      <c r="L16" s="28">
        <v>14844</v>
      </c>
      <c r="M16" s="22">
        <v>28498</v>
      </c>
      <c r="N16" s="28">
        <v>8164</v>
      </c>
      <c r="O16" s="28">
        <v>4764</v>
      </c>
      <c r="P16" s="28">
        <v>6907</v>
      </c>
      <c r="Q16" s="22">
        <v>20412</v>
      </c>
      <c r="R16" s="28">
        <v>11359</v>
      </c>
      <c r="S16" s="28">
        <v>6984</v>
      </c>
      <c r="T16" s="28">
        <v>8354</v>
      </c>
      <c r="U16" s="22">
        <v>11200</v>
      </c>
      <c r="V16" s="28"/>
      <c r="W16" s="28"/>
      <c r="X16" s="28"/>
      <c r="Y16" s="22"/>
    </row>
    <row r="17" spans="1:25" ht="13.5">
      <c r="A17" s="2" t="s">
        <v>95</v>
      </c>
      <c r="B17" s="28">
        <v>1311472</v>
      </c>
      <c r="C17" s="28">
        <v>1195992</v>
      </c>
      <c r="D17" s="28">
        <v>1043179</v>
      </c>
      <c r="E17" s="22">
        <v>996938</v>
      </c>
      <c r="F17" s="28">
        <v>1110832</v>
      </c>
      <c r="G17" s="28">
        <v>1023607</v>
      </c>
      <c r="H17" s="28">
        <v>1217222</v>
      </c>
      <c r="I17" s="22">
        <v>1245842</v>
      </c>
      <c r="J17" s="28">
        <v>1482108</v>
      </c>
      <c r="K17" s="28">
        <v>1400634</v>
      </c>
      <c r="L17" s="28">
        <v>1498287</v>
      </c>
      <c r="M17" s="22">
        <v>991284</v>
      </c>
      <c r="N17" s="28">
        <v>1058618</v>
      </c>
      <c r="O17" s="28">
        <v>891292</v>
      </c>
      <c r="P17" s="28">
        <v>894060</v>
      </c>
      <c r="Q17" s="22">
        <v>954699</v>
      </c>
      <c r="R17" s="28">
        <v>1128177</v>
      </c>
      <c r="S17" s="28">
        <v>1214226</v>
      </c>
      <c r="T17" s="28">
        <v>1225421</v>
      </c>
      <c r="U17" s="22">
        <v>1282511</v>
      </c>
      <c r="V17" s="28">
        <v>1635264</v>
      </c>
      <c r="W17" s="28">
        <v>1824625</v>
      </c>
      <c r="X17" s="28">
        <v>2150535</v>
      </c>
      <c r="Y17" s="22">
        <v>2239207</v>
      </c>
    </row>
    <row r="18" spans="1:25" ht="13.5">
      <c r="A18" s="2" t="s">
        <v>97</v>
      </c>
      <c r="B18" s="28"/>
      <c r="C18" s="28"/>
      <c r="D18" s="28"/>
      <c r="E18" s="22"/>
      <c r="F18" s="28"/>
      <c r="G18" s="28"/>
      <c r="H18" s="28"/>
      <c r="I18" s="22">
        <v>149225</v>
      </c>
      <c r="J18" s="28"/>
      <c r="K18" s="28"/>
      <c r="L18" s="28"/>
      <c r="M18" s="22">
        <v>147872</v>
      </c>
      <c r="N18" s="28"/>
      <c r="O18" s="28"/>
      <c r="P18" s="28"/>
      <c r="Q18" s="22">
        <v>134528</v>
      </c>
      <c r="R18" s="28"/>
      <c r="S18" s="28"/>
      <c r="T18" s="28"/>
      <c r="U18" s="22">
        <v>100855</v>
      </c>
      <c r="V18" s="28"/>
      <c r="W18" s="28"/>
      <c r="X18" s="28"/>
      <c r="Y18" s="22">
        <v>111862</v>
      </c>
    </row>
    <row r="19" spans="1:25" ht="13.5">
      <c r="A19" s="2" t="s">
        <v>99</v>
      </c>
      <c r="B19" s="28"/>
      <c r="C19" s="28"/>
      <c r="D19" s="28"/>
      <c r="E19" s="22"/>
      <c r="F19" s="28"/>
      <c r="G19" s="28"/>
      <c r="H19" s="28"/>
      <c r="I19" s="22">
        <v>137175</v>
      </c>
      <c r="J19" s="28"/>
      <c r="K19" s="28"/>
      <c r="L19" s="28"/>
      <c r="M19" s="22">
        <v>58596</v>
      </c>
      <c r="N19" s="28"/>
      <c r="O19" s="28"/>
      <c r="P19" s="28"/>
      <c r="Q19" s="22">
        <v>75445</v>
      </c>
      <c r="R19" s="28"/>
      <c r="S19" s="28"/>
      <c r="T19" s="28"/>
      <c r="U19" s="22">
        <v>334312</v>
      </c>
      <c r="V19" s="28"/>
      <c r="W19" s="28"/>
      <c r="X19" s="28"/>
      <c r="Y19" s="22">
        <v>143504</v>
      </c>
    </row>
    <row r="20" spans="1:25" ht="13.5">
      <c r="A20" s="2" t="s">
        <v>100</v>
      </c>
      <c r="B20" s="28"/>
      <c r="C20" s="28"/>
      <c r="D20" s="28"/>
      <c r="E20" s="22"/>
      <c r="F20" s="28"/>
      <c r="G20" s="28"/>
      <c r="H20" s="28"/>
      <c r="I20" s="22">
        <v>163818</v>
      </c>
      <c r="J20" s="28"/>
      <c r="K20" s="28"/>
      <c r="L20" s="28"/>
      <c r="M20" s="22">
        <v>134681</v>
      </c>
      <c r="N20" s="28"/>
      <c r="O20" s="28"/>
      <c r="P20" s="28"/>
      <c r="Q20" s="22">
        <v>97045</v>
      </c>
      <c r="R20" s="28"/>
      <c r="S20" s="28"/>
      <c r="T20" s="28"/>
      <c r="U20" s="22">
        <v>110257</v>
      </c>
      <c r="V20" s="28"/>
      <c r="W20" s="28"/>
      <c r="X20" s="28"/>
      <c r="Y20" s="22">
        <v>146036</v>
      </c>
    </row>
    <row r="21" spans="1:25" ht="13.5">
      <c r="A21" s="2" t="s">
        <v>105</v>
      </c>
      <c r="B21" s="28"/>
      <c r="C21" s="28"/>
      <c r="D21" s="28"/>
      <c r="E21" s="22"/>
      <c r="F21" s="28"/>
      <c r="G21" s="28"/>
      <c r="H21" s="28"/>
      <c r="I21" s="22">
        <v>21301</v>
      </c>
      <c r="J21" s="28"/>
      <c r="K21" s="28"/>
      <c r="L21" s="28"/>
      <c r="M21" s="22">
        <v>81276</v>
      </c>
      <c r="N21" s="28"/>
      <c r="O21" s="28"/>
      <c r="P21" s="28"/>
      <c r="Q21" s="22">
        <v>1250</v>
      </c>
      <c r="R21" s="28"/>
      <c r="S21" s="28"/>
      <c r="T21" s="28"/>
      <c r="U21" s="22">
        <v>2380</v>
      </c>
      <c r="V21" s="28"/>
      <c r="W21" s="28"/>
      <c r="X21" s="28"/>
      <c r="Y21" s="22">
        <v>37438</v>
      </c>
    </row>
    <row r="22" spans="1:25" ht="13.5">
      <c r="A22" s="2" t="s">
        <v>107</v>
      </c>
      <c r="B22" s="28">
        <v>737961</v>
      </c>
      <c r="C22" s="28">
        <v>879938</v>
      </c>
      <c r="D22" s="28">
        <v>1408819</v>
      </c>
      <c r="E22" s="22">
        <v>1191992</v>
      </c>
      <c r="F22" s="28">
        <v>987368</v>
      </c>
      <c r="G22" s="28">
        <v>936700</v>
      </c>
      <c r="H22" s="28">
        <v>758894</v>
      </c>
      <c r="I22" s="22">
        <v>55943</v>
      </c>
      <c r="J22" s="28">
        <v>812722</v>
      </c>
      <c r="K22" s="28">
        <v>1562795</v>
      </c>
      <c r="L22" s="28">
        <v>930954</v>
      </c>
      <c r="M22" s="22">
        <v>129985</v>
      </c>
      <c r="N22" s="28">
        <v>569212</v>
      </c>
      <c r="O22" s="28">
        <v>481153</v>
      </c>
      <c r="P22" s="28">
        <v>343630</v>
      </c>
      <c r="Q22" s="22">
        <v>73383</v>
      </c>
      <c r="R22" s="28">
        <v>364000</v>
      </c>
      <c r="S22" s="28">
        <v>727910</v>
      </c>
      <c r="T22" s="28">
        <v>650665</v>
      </c>
      <c r="U22" s="22">
        <v>128410</v>
      </c>
      <c r="V22" s="28">
        <v>503267</v>
      </c>
      <c r="W22" s="28">
        <v>715169</v>
      </c>
      <c r="X22" s="28">
        <v>537384</v>
      </c>
      <c r="Y22" s="22">
        <v>79007</v>
      </c>
    </row>
    <row r="23" spans="1:25" ht="13.5">
      <c r="A23" s="2" t="s">
        <v>108</v>
      </c>
      <c r="B23" s="28">
        <v>-2530</v>
      </c>
      <c r="C23" s="28">
        <v>-2562</v>
      </c>
      <c r="D23" s="28">
        <v>-2724</v>
      </c>
      <c r="E23" s="22">
        <v>-2967</v>
      </c>
      <c r="F23" s="28">
        <v>-3299</v>
      </c>
      <c r="G23" s="28">
        <v>-3406</v>
      </c>
      <c r="H23" s="28">
        <v>-3430</v>
      </c>
      <c r="I23" s="22">
        <v>-3386</v>
      </c>
      <c r="J23" s="28">
        <v>-4233</v>
      </c>
      <c r="K23" s="28">
        <v>-4293</v>
      </c>
      <c r="L23" s="28">
        <v>-4712</v>
      </c>
      <c r="M23" s="22">
        <v>-5235</v>
      </c>
      <c r="N23" s="28">
        <v>-5893</v>
      </c>
      <c r="O23" s="28">
        <v>-6142</v>
      </c>
      <c r="P23" s="28">
        <v>-5906</v>
      </c>
      <c r="Q23" s="22">
        <v>-5950</v>
      </c>
      <c r="R23" s="28">
        <v>-5372</v>
      </c>
      <c r="S23" s="28">
        <v>-5559</v>
      </c>
      <c r="T23" s="28">
        <v>-5748</v>
      </c>
      <c r="U23" s="22">
        <v>-5849</v>
      </c>
      <c r="V23" s="28">
        <v>-13627</v>
      </c>
      <c r="W23" s="28">
        <v>-36560</v>
      </c>
      <c r="X23" s="28">
        <v>-36758</v>
      </c>
      <c r="Y23" s="22">
        <v>-24291</v>
      </c>
    </row>
    <row r="24" spans="1:25" ht="13.5">
      <c r="A24" s="2" t="s">
        <v>109</v>
      </c>
      <c r="B24" s="28">
        <v>5683283</v>
      </c>
      <c r="C24" s="28">
        <v>6555979</v>
      </c>
      <c r="D24" s="28">
        <v>7442973</v>
      </c>
      <c r="E24" s="22">
        <v>7394553</v>
      </c>
      <c r="F24" s="28">
        <v>6125934</v>
      </c>
      <c r="G24" s="28">
        <v>6763191</v>
      </c>
      <c r="H24" s="28">
        <v>7045880</v>
      </c>
      <c r="I24" s="22">
        <v>7391513</v>
      </c>
      <c r="J24" s="28">
        <v>7354491</v>
      </c>
      <c r="K24" s="28">
        <v>7566015</v>
      </c>
      <c r="L24" s="28">
        <v>7545184</v>
      </c>
      <c r="M24" s="22">
        <v>6272917</v>
      </c>
      <c r="N24" s="28">
        <v>6425006</v>
      </c>
      <c r="O24" s="28">
        <v>6170358</v>
      </c>
      <c r="P24" s="28">
        <v>6005842</v>
      </c>
      <c r="Q24" s="22">
        <v>5765961</v>
      </c>
      <c r="R24" s="28">
        <v>5440605</v>
      </c>
      <c r="S24" s="28">
        <v>4715659</v>
      </c>
      <c r="T24" s="28">
        <v>4649627</v>
      </c>
      <c r="U24" s="22">
        <v>5245095</v>
      </c>
      <c r="V24" s="28">
        <v>5541464</v>
      </c>
      <c r="W24" s="28">
        <v>5942875</v>
      </c>
      <c r="X24" s="28">
        <v>6557693</v>
      </c>
      <c r="Y24" s="22">
        <v>7236146</v>
      </c>
    </row>
    <row r="25" spans="1:25" ht="13.5">
      <c r="A25" s="3" t="s">
        <v>115</v>
      </c>
      <c r="B25" s="28">
        <v>1524083</v>
      </c>
      <c r="C25" s="28">
        <v>1540420</v>
      </c>
      <c r="D25" s="28">
        <v>1584268</v>
      </c>
      <c r="E25" s="22">
        <v>1562357</v>
      </c>
      <c r="F25" s="28">
        <v>1430026</v>
      </c>
      <c r="G25" s="28">
        <v>1485026</v>
      </c>
      <c r="H25" s="28">
        <v>1336661</v>
      </c>
      <c r="I25" s="22">
        <v>1144882</v>
      </c>
      <c r="J25" s="28"/>
      <c r="K25" s="28"/>
      <c r="L25" s="28"/>
      <c r="M25" s="22">
        <v>293532</v>
      </c>
      <c r="N25" s="28"/>
      <c r="O25" s="28"/>
      <c r="P25" s="28"/>
      <c r="Q25" s="22">
        <v>288596</v>
      </c>
      <c r="R25" s="28"/>
      <c r="S25" s="28"/>
      <c r="T25" s="28"/>
      <c r="U25" s="22">
        <v>186215</v>
      </c>
      <c r="V25" s="28"/>
      <c r="W25" s="28"/>
      <c r="X25" s="28"/>
      <c r="Y25" s="22"/>
    </row>
    <row r="26" spans="1:25" ht="13.5">
      <c r="A26" s="3" t="s">
        <v>118</v>
      </c>
      <c r="B26" s="28">
        <v>222474</v>
      </c>
      <c r="C26" s="28">
        <v>214884</v>
      </c>
      <c r="D26" s="28">
        <v>211507</v>
      </c>
      <c r="E26" s="22">
        <v>220334</v>
      </c>
      <c r="F26" s="28">
        <v>210443</v>
      </c>
      <c r="G26" s="28">
        <v>195446</v>
      </c>
      <c r="H26" s="28">
        <v>197473</v>
      </c>
      <c r="I26" s="22">
        <v>2333</v>
      </c>
      <c r="J26" s="28"/>
      <c r="K26" s="28"/>
      <c r="L26" s="28"/>
      <c r="M26" s="22">
        <v>632</v>
      </c>
      <c r="N26" s="28"/>
      <c r="O26" s="28"/>
      <c r="P26" s="28"/>
      <c r="Q26" s="22">
        <v>0</v>
      </c>
      <c r="R26" s="28"/>
      <c r="S26" s="28"/>
      <c r="T26" s="28"/>
      <c r="U26" s="22">
        <v>0</v>
      </c>
      <c r="V26" s="28"/>
      <c r="W26" s="28"/>
      <c r="X26" s="28"/>
      <c r="Y26" s="22">
        <v>542</v>
      </c>
    </row>
    <row r="27" spans="1:25" ht="13.5">
      <c r="A27" s="3" t="s">
        <v>119</v>
      </c>
      <c r="B27" s="28">
        <v>1746558</v>
      </c>
      <c r="C27" s="28">
        <v>1755304</v>
      </c>
      <c r="D27" s="28">
        <v>1795776</v>
      </c>
      <c r="E27" s="22">
        <v>1782691</v>
      </c>
      <c r="F27" s="28">
        <v>1640470</v>
      </c>
      <c r="G27" s="28">
        <v>1680472</v>
      </c>
      <c r="H27" s="28">
        <v>1534135</v>
      </c>
      <c r="I27" s="22">
        <v>1327671</v>
      </c>
      <c r="J27" s="28">
        <v>1185731</v>
      </c>
      <c r="K27" s="28">
        <v>823595</v>
      </c>
      <c r="L27" s="28">
        <v>644619</v>
      </c>
      <c r="M27" s="22">
        <v>487633</v>
      </c>
      <c r="N27" s="28">
        <v>500801</v>
      </c>
      <c r="O27" s="28">
        <v>501023</v>
      </c>
      <c r="P27" s="28">
        <v>502378</v>
      </c>
      <c r="Q27" s="22">
        <v>518023</v>
      </c>
      <c r="R27" s="28">
        <v>510143</v>
      </c>
      <c r="S27" s="28">
        <v>518404</v>
      </c>
      <c r="T27" s="28">
        <v>404729</v>
      </c>
      <c r="U27" s="22">
        <v>413804</v>
      </c>
      <c r="V27" s="28">
        <v>286091</v>
      </c>
      <c r="W27" s="28">
        <v>536030</v>
      </c>
      <c r="X27" s="28">
        <v>287916</v>
      </c>
      <c r="Y27" s="22">
        <v>263209</v>
      </c>
    </row>
    <row r="28" spans="1:25" ht="13.5">
      <c r="A28" s="3" t="s">
        <v>123</v>
      </c>
      <c r="B28" s="28"/>
      <c r="C28" s="28"/>
      <c r="D28" s="28"/>
      <c r="E28" s="22"/>
      <c r="F28" s="28"/>
      <c r="G28" s="28"/>
      <c r="H28" s="28"/>
      <c r="I28" s="22">
        <v>254947</v>
      </c>
      <c r="J28" s="28"/>
      <c r="K28" s="28"/>
      <c r="L28" s="28"/>
      <c r="M28" s="22">
        <v>423266</v>
      </c>
      <c r="N28" s="28"/>
      <c r="O28" s="28"/>
      <c r="P28" s="28"/>
      <c r="Q28" s="22">
        <v>337321</v>
      </c>
      <c r="R28" s="28"/>
      <c r="S28" s="28"/>
      <c r="T28" s="28"/>
      <c r="U28" s="22">
        <v>107491</v>
      </c>
      <c r="V28" s="28"/>
      <c r="W28" s="28"/>
      <c r="X28" s="28"/>
      <c r="Y28" s="22">
        <v>534460</v>
      </c>
    </row>
    <row r="29" spans="1:25" ht="13.5">
      <c r="A29" s="3" t="s">
        <v>120</v>
      </c>
      <c r="B29" s="28">
        <v>49886</v>
      </c>
      <c r="C29" s="28">
        <v>62759</v>
      </c>
      <c r="D29" s="28">
        <v>75633</v>
      </c>
      <c r="E29" s="22">
        <v>88506</v>
      </c>
      <c r="F29" s="28">
        <v>168811</v>
      </c>
      <c r="G29" s="28">
        <v>185651</v>
      </c>
      <c r="H29" s="28">
        <v>202491</v>
      </c>
      <c r="I29" s="22">
        <v>140000</v>
      </c>
      <c r="J29" s="28">
        <v>152901</v>
      </c>
      <c r="K29" s="28">
        <v>166088</v>
      </c>
      <c r="L29" s="28">
        <v>179863</v>
      </c>
      <c r="M29" s="22">
        <v>194609</v>
      </c>
      <c r="N29" s="28">
        <v>209356</v>
      </c>
      <c r="O29" s="28">
        <v>224102</v>
      </c>
      <c r="P29" s="28">
        <v>238849</v>
      </c>
      <c r="Q29" s="22">
        <v>174734</v>
      </c>
      <c r="R29" s="28">
        <v>288128</v>
      </c>
      <c r="S29" s="28">
        <v>320768</v>
      </c>
      <c r="T29" s="28">
        <v>161928</v>
      </c>
      <c r="U29" s="22">
        <v>185450</v>
      </c>
      <c r="V29" s="28">
        <v>219306</v>
      </c>
      <c r="W29" s="28">
        <v>378260</v>
      </c>
      <c r="X29" s="28">
        <v>429601</v>
      </c>
      <c r="Y29" s="22">
        <v>489702</v>
      </c>
    </row>
    <row r="30" spans="1:25" ht="13.5">
      <c r="A30" s="3" t="s">
        <v>107</v>
      </c>
      <c r="B30" s="28">
        <v>389962</v>
      </c>
      <c r="C30" s="28">
        <v>370881</v>
      </c>
      <c r="D30" s="28">
        <v>412903</v>
      </c>
      <c r="E30" s="22">
        <v>425758</v>
      </c>
      <c r="F30" s="28">
        <v>449336</v>
      </c>
      <c r="G30" s="28">
        <v>440789</v>
      </c>
      <c r="H30" s="28">
        <v>442702</v>
      </c>
      <c r="I30" s="22">
        <v>180740</v>
      </c>
      <c r="J30" s="28">
        <v>451062</v>
      </c>
      <c r="K30" s="28">
        <v>447113</v>
      </c>
      <c r="L30" s="28">
        <v>440857</v>
      </c>
      <c r="M30" s="22">
        <v>11380</v>
      </c>
      <c r="N30" s="28">
        <v>464190</v>
      </c>
      <c r="O30" s="28">
        <v>454753</v>
      </c>
      <c r="P30" s="28">
        <v>392748</v>
      </c>
      <c r="Q30" s="22">
        <v>12138</v>
      </c>
      <c r="R30" s="28">
        <v>249089</v>
      </c>
      <c r="S30" s="28">
        <v>234670</v>
      </c>
      <c r="T30" s="28">
        <v>225494</v>
      </c>
      <c r="U30" s="22">
        <v>30603</v>
      </c>
      <c r="V30" s="28">
        <v>141419</v>
      </c>
      <c r="W30" s="28">
        <v>546850</v>
      </c>
      <c r="X30" s="28">
        <v>577300</v>
      </c>
      <c r="Y30" s="22">
        <v>28924</v>
      </c>
    </row>
    <row r="31" spans="1:25" ht="13.5">
      <c r="A31" s="3" t="s">
        <v>127</v>
      </c>
      <c r="B31" s="28">
        <v>439848</v>
      </c>
      <c r="C31" s="28">
        <v>433640</v>
      </c>
      <c r="D31" s="28">
        <v>488536</v>
      </c>
      <c r="E31" s="22">
        <v>514264</v>
      </c>
      <c r="F31" s="28">
        <v>618148</v>
      </c>
      <c r="G31" s="28">
        <v>626441</v>
      </c>
      <c r="H31" s="28">
        <v>645194</v>
      </c>
      <c r="I31" s="22">
        <v>587663</v>
      </c>
      <c r="J31" s="28">
        <v>603964</v>
      </c>
      <c r="K31" s="28">
        <v>613202</v>
      </c>
      <c r="L31" s="28">
        <v>620720</v>
      </c>
      <c r="M31" s="22">
        <v>645450</v>
      </c>
      <c r="N31" s="28">
        <v>673547</v>
      </c>
      <c r="O31" s="28">
        <v>678856</v>
      </c>
      <c r="P31" s="28">
        <v>631597</v>
      </c>
      <c r="Q31" s="22">
        <v>536602</v>
      </c>
      <c r="R31" s="28">
        <v>537217</v>
      </c>
      <c r="S31" s="28">
        <v>555438</v>
      </c>
      <c r="T31" s="28">
        <v>387423</v>
      </c>
      <c r="U31" s="22">
        <v>323546</v>
      </c>
      <c r="V31" s="28">
        <v>360725</v>
      </c>
      <c r="W31" s="28">
        <v>925111</v>
      </c>
      <c r="X31" s="28">
        <v>1006902</v>
      </c>
      <c r="Y31" s="22">
        <v>1053087</v>
      </c>
    </row>
    <row r="32" spans="1:25" ht="13.5">
      <c r="A32" s="3" t="s">
        <v>129</v>
      </c>
      <c r="B32" s="28">
        <v>2216886</v>
      </c>
      <c r="C32" s="28">
        <v>2291841</v>
      </c>
      <c r="D32" s="28">
        <v>2262186</v>
      </c>
      <c r="E32" s="22">
        <v>2379160</v>
      </c>
      <c r="F32" s="28">
        <v>2454208</v>
      </c>
      <c r="G32" s="28">
        <v>1955027</v>
      </c>
      <c r="H32" s="28">
        <v>2060724</v>
      </c>
      <c r="I32" s="22">
        <v>1786672</v>
      </c>
      <c r="J32" s="28">
        <v>1826580</v>
      </c>
      <c r="K32" s="28">
        <v>1321609</v>
      </c>
      <c r="L32" s="28">
        <v>1307589</v>
      </c>
      <c r="M32" s="22">
        <v>1894162</v>
      </c>
      <c r="N32" s="28">
        <v>1849009</v>
      </c>
      <c r="O32" s="28">
        <v>1850569</v>
      </c>
      <c r="P32" s="28">
        <v>1978240</v>
      </c>
      <c r="Q32" s="22">
        <v>2154816</v>
      </c>
      <c r="R32" s="28">
        <v>1933930</v>
      </c>
      <c r="S32" s="28">
        <v>2488900</v>
      </c>
      <c r="T32" s="28">
        <v>2745877</v>
      </c>
      <c r="U32" s="22">
        <v>2504202</v>
      </c>
      <c r="V32" s="28">
        <v>3217851</v>
      </c>
      <c r="W32" s="28">
        <v>2754737</v>
      </c>
      <c r="X32" s="28">
        <v>3067757</v>
      </c>
      <c r="Y32" s="22">
        <v>2881700</v>
      </c>
    </row>
    <row r="33" spans="1:25" ht="13.5">
      <c r="A33" s="3" t="s">
        <v>132</v>
      </c>
      <c r="B33" s="28"/>
      <c r="C33" s="28"/>
      <c r="D33" s="28"/>
      <c r="E33" s="22"/>
      <c r="F33" s="28"/>
      <c r="G33" s="28"/>
      <c r="H33" s="28"/>
      <c r="I33" s="22">
        <v>6199</v>
      </c>
      <c r="J33" s="28"/>
      <c r="K33" s="28"/>
      <c r="L33" s="28"/>
      <c r="M33" s="22">
        <v>7500</v>
      </c>
      <c r="N33" s="28"/>
      <c r="O33" s="28"/>
      <c r="P33" s="28"/>
      <c r="Q33" s="22">
        <v>67826</v>
      </c>
      <c r="R33" s="28"/>
      <c r="S33" s="28"/>
      <c r="T33" s="28"/>
      <c r="U33" s="22">
        <v>350094</v>
      </c>
      <c r="V33" s="28"/>
      <c r="W33" s="28"/>
      <c r="X33" s="28"/>
      <c r="Y33" s="22"/>
    </row>
    <row r="34" spans="1:25" ht="13.5">
      <c r="A34" s="3" t="s">
        <v>99</v>
      </c>
      <c r="B34" s="28"/>
      <c r="C34" s="28"/>
      <c r="D34" s="28"/>
      <c r="E34" s="22"/>
      <c r="F34" s="28"/>
      <c r="G34" s="28"/>
      <c r="H34" s="28"/>
      <c r="I34" s="22">
        <v>54790</v>
      </c>
      <c r="J34" s="28"/>
      <c r="K34" s="28"/>
      <c r="L34" s="28"/>
      <c r="M34" s="22">
        <v>44199</v>
      </c>
      <c r="N34" s="28"/>
      <c r="O34" s="28"/>
      <c r="P34" s="28"/>
      <c r="Q34" s="22">
        <v>20243</v>
      </c>
      <c r="R34" s="28"/>
      <c r="S34" s="28"/>
      <c r="T34" s="28"/>
      <c r="U34" s="22">
        <v>15224</v>
      </c>
      <c r="V34" s="28"/>
      <c r="W34" s="28"/>
      <c r="X34" s="28"/>
      <c r="Y34" s="22">
        <v>227527</v>
      </c>
    </row>
    <row r="35" spans="1:25" ht="13.5">
      <c r="A35" s="3" t="s">
        <v>135</v>
      </c>
      <c r="B35" s="28"/>
      <c r="C35" s="28"/>
      <c r="D35" s="28"/>
      <c r="E35" s="22"/>
      <c r="F35" s="28"/>
      <c r="G35" s="28"/>
      <c r="H35" s="28"/>
      <c r="I35" s="22">
        <v>336843</v>
      </c>
      <c r="J35" s="28"/>
      <c r="K35" s="28"/>
      <c r="L35" s="28"/>
      <c r="M35" s="22">
        <v>232919</v>
      </c>
      <c r="N35" s="28"/>
      <c r="O35" s="28"/>
      <c r="P35" s="28"/>
      <c r="Q35" s="22">
        <v>257758</v>
      </c>
      <c r="R35" s="28"/>
      <c r="S35" s="28"/>
      <c r="T35" s="28"/>
      <c r="U35" s="22">
        <v>274328</v>
      </c>
      <c r="V35" s="28"/>
      <c r="W35" s="28"/>
      <c r="X35" s="28"/>
      <c r="Y35" s="22">
        <v>246975</v>
      </c>
    </row>
    <row r="36" spans="1:25" ht="13.5">
      <c r="A36" s="3" t="s">
        <v>107</v>
      </c>
      <c r="B36" s="28">
        <v>629468</v>
      </c>
      <c r="C36" s="28">
        <v>623470</v>
      </c>
      <c r="D36" s="28">
        <v>490361</v>
      </c>
      <c r="E36" s="22">
        <v>462784</v>
      </c>
      <c r="F36" s="28">
        <v>504104</v>
      </c>
      <c r="G36" s="28">
        <v>466491</v>
      </c>
      <c r="H36" s="28">
        <v>495440</v>
      </c>
      <c r="I36" s="22">
        <v>103121</v>
      </c>
      <c r="J36" s="28">
        <v>339155</v>
      </c>
      <c r="K36" s="28">
        <v>364904</v>
      </c>
      <c r="L36" s="28">
        <v>418552</v>
      </c>
      <c r="M36" s="22">
        <v>92899</v>
      </c>
      <c r="N36" s="28">
        <v>427509</v>
      </c>
      <c r="O36" s="28">
        <v>432810</v>
      </c>
      <c r="P36" s="28">
        <v>449278</v>
      </c>
      <c r="Q36" s="22">
        <v>66447</v>
      </c>
      <c r="R36" s="28">
        <v>402356</v>
      </c>
      <c r="S36" s="28">
        <v>398321</v>
      </c>
      <c r="T36" s="28">
        <v>398611</v>
      </c>
      <c r="U36" s="22">
        <v>53754</v>
      </c>
      <c r="V36" s="28">
        <v>493980</v>
      </c>
      <c r="W36" s="28">
        <v>464936</v>
      </c>
      <c r="X36" s="28">
        <v>466495</v>
      </c>
      <c r="Y36" s="22">
        <v>57444</v>
      </c>
    </row>
    <row r="37" spans="1:25" ht="13.5">
      <c r="A37" s="3" t="s">
        <v>108</v>
      </c>
      <c r="B37" s="28">
        <v>-10203</v>
      </c>
      <c r="C37" s="28">
        <v>-8222</v>
      </c>
      <c r="D37" s="28">
        <v>-6497</v>
      </c>
      <c r="E37" s="22">
        <v>-3572</v>
      </c>
      <c r="F37" s="28">
        <v>-5723</v>
      </c>
      <c r="G37" s="28">
        <v>-4420</v>
      </c>
      <c r="H37" s="28">
        <v>-5903</v>
      </c>
      <c r="I37" s="22">
        <v>-1563</v>
      </c>
      <c r="J37" s="28">
        <v>-6587</v>
      </c>
      <c r="K37" s="28">
        <v>-5370</v>
      </c>
      <c r="L37" s="28">
        <v>-3705</v>
      </c>
      <c r="M37" s="22">
        <v>-1341</v>
      </c>
      <c r="N37" s="28">
        <v>-63527</v>
      </c>
      <c r="O37" s="28">
        <v>-63332</v>
      </c>
      <c r="P37" s="28">
        <v>-63424</v>
      </c>
      <c r="Q37" s="22">
        <v>-62486</v>
      </c>
      <c r="R37" s="28">
        <v>-68529</v>
      </c>
      <c r="S37" s="28">
        <v>-67720</v>
      </c>
      <c r="T37" s="28">
        <v>-66494</v>
      </c>
      <c r="U37" s="22">
        <v>-343619</v>
      </c>
      <c r="V37" s="28">
        <v>-64882</v>
      </c>
      <c r="W37" s="28">
        <v>-4190</v>
      </c>
      <c r="X37" s="28">
        <v>-3442</v>
      </c>
      <c r="Y37" s="22">
        <v>-72800</v>
      </c>
    </row>
    <row r="38" spans="1:25" ht="13.5">
      <c r="A38" s="3" t="s">
        <v>138</v>
      </c>
      <c r="B38" s="28">
        <v>2836151</v>
      </c>
      <c r="C38" s="28">
        <v>2907089</v>
      </c>
      <c r="D38" s="28">
        <v>2746050</v>
      </c>
      <c r="E38" s="22">
        <v>2838371</v>
      </c>
      <c r="F38" s="28">
        <v>2952589</v>
      </c>
      <c r="G38" s="28">
        <v>2417097</v>
      </c>
      <c r="H38" s="28">
        <v>2550261</v>
      </c>
      <c r="I38" s="22">
        <v>2504770</v>
      </c>
      <c r="J38" s="28">
        <v>2159148</v>
      </c>
      <c r="K38" s="28">
        <v>1681142</v>
      </c>
      <c r="L38" s="28">
        <v>1722436</v>
      </c>
      <c r="M38" s="22">
        <v>2270339</v>
      </c>
      <c r="N38" s="28">
        <v>2212992</v>
      </c>
      <c r="O38" s="28">
        <v>2220047</v>
      </c>
      <c r="P38" s="28">
        <v>2364094</v>
      </c>
      <c r="Q38" s="22">
        <v>2504606</v>
      </c>
      <c r="R38" s="28">
        <v>2267757</v>
      </c>
      <c r="S38" s="28">
        <v>2819502</v>
      </c>
      <c r="T38" s="28">
        <v>3077994</v>
      </c>
      <c r="U38" s="22">
        <v>2853985</v>
      </c>
      <c r="V38" s="28">
        <v>3646949</v>
      </c>
      <c r="W38" s="28">
        <v>3215482</v>
      </c>
      <c r="X38" s="28">
        <v>3530810</v>
      </c>
      <c r="Y38" s="22">
        <v>3340847</v>
      </c>
    </row>
    <row r="39" spans="1:25" ht="13.5">
      <c r="A39" s="2" t="s">
        <v>139</v>
      </c>
      <c r="B39" s="28">
        <v>5022558</v>
      </c>
      <c r="C39" s="28">
        <v>5096035</v>
      </c>
      <c r="D39" s="28">
        <v>5030363</v>
      </c>
      <c r="E39" s="22">
        <v>5135328</v>
      </c>
      <c r="F39" s="28">
        <v>5211208</v>
      </c>
      <c r="G39" s="28">
        <v>4724011</v>
      </c>
      <c r="H39" s="28">
        <v>4729591</v>
      </c>
      <c r="I39" s="22">
        <v>4420104</v>
      </c>
      <c r="J39" s="28">
        <v>3948844</v>
      </c>
      <c r="K39" s="28">
        <v>3117940</v>
      </c>
      <c r="L39" s="28">
        <v>2987776</v>
      </c>
      <c r="M39" s="22">
        <v>3403423</v>
      </c>
      <c r="N39" s="28">
        <v>3387341</v>
      </c>
      <c r="O39" s="28">
        <v>3399926</v>
      </c>
      <c r="P39" s="28">
        <v>3498070</v>
      </c>
      <c r="Q39" s="22">
        <v>3559233</v>
      </c>
      <c r="R39" s="28">
        <v>3315118</v>
      </c>
      <c r="S39" s="28">
        <v>3893346</v>
      </c>
      <c r="T39" s="28">
        <v>3870147</v>
      </c>
      <c r="U39" s="22">
        <v>3591336</v>
      </c>
      <c r="V39" s="28">
        <v>4293766</v>
      </c>
      <c r="W39" s="28">
        <v>4676624</v>
      </c>
      <c r="X39" s="28">
        <v>4825628</v>
      </c>
      <c r="Y39" s="22">
        <v>4657144</v>
      </c>
    </row>
    <row r="40" spans="1:25" ht="14.25" thickBot="1">
      <c r="A40" s="5" t="s">
        <v>21</v>
      </c>
      <c r="B40" s="29">
        <v>10705841</v>
      </c>
      <c r="C40" s="29">
        <v>11652014</v>
      </c>
      <c r="D40" s="29">
        <v>12473337</v>
      </c>
      <c r="E40" s="23">
        <v>12529881</v>
      </c>
      <c r="F40" s="29">
        <v>11337143</v>
      </c>
      <c r="G40" s="29">
        <v>11487203</v>
      </c>
      <c r="H40" s="29">
        <v>11775471</v>
      </c>
      <c r="I40" s="23">
        <v>11811617</v>
      </c>
      <c r="J40" s="29">
        <v>11303335</v>
      </c>
      <c r="K40" s="29">
        <v>10683956</v>
      </c>
      <c r="L40" s="29">
        <v>10532961</v>
      </c>
      <c r="M40" s="23">
        <v>9676340</v>
      </c>
      <c r="N40" s="29">
        <v>9812347</v>
      </c>
      <c r="O40" s="29">
        <v>9570285</v>
      </c>
      <c r="P40" s="29">
        <v>9503913</v>
      </c>
      <c r="Q40" s="23">
        <v>9325194</v>
      </c>
      <c r="R40" s="29">
        <v>8755724</v>
      </c>
      <c r="S40" s="29">
        <v>8609006</v>
      </c>
      <c r="T40" s="29">
        <v>8519775</v>
      </c>
      <c r="U40" s="23">
        <v>8836431</v>
      </c>
      <c r="V40" s="29">
        <v>9835231</v>
      </c>
      <c r="W40" s="29">
        <v>10619499</v>
      </c>
      <c r="X40" s="29">
        <v>11383321</v>
      </c>
      <c r="Y40" s="23">
        <v>11893290</v>
      </c>
    </row>
    <row r="41" spans="1:25" ht="14.25" thickTop="1">
      <c r="A41" s="2" t="s">
        <v>22</v>
      </c>
      <c r="B41" s="28">
        <v>465106</v>
      </c>
      <c r="C41" s="28">
        <v>838867</v>
      </c>
      <c r="D41" s="28">
        <v>1021455</v>
      </c>
      <c r="E41" s="22">
        <v>710322</v>
      </c>
      <c r="F41" s="28">
        <v>617745</v>
      </c>
      <c r="G41" s="28">
        <v>516826</v>
      </c>
      <c r="H41" s="28">
        <v>607766</v>
      </c>
      <c r="I41" s="22">
        <v>849840</v>
      </c>
      <c r="J41" s="28">
        <v>987808</v>
      </c>
      <c r="K41" s="28">
        <v>1065120</v>
      </c>
      <c r="L41" s="28">
        <v>1143992</v>
      </c>
      <c r="M41" s="22">
        <v>858445</v>
      </c>
      <c r="N41" s="28">
        <v>1357448</v>
      </c>
      <c r="O41" s="28">
        <v>1140510</v>
      </c>
      <c r="P41" s="28">
        <v>1100956</v>
      </c>
      <c r="Q41" s="22">
        <v>758109</v>
      </c>
      <c r="R41" s="28">
        <v>555709</v>
      </c>
      <c r="S41" s="28">
        <v>659264</v>
      </c>
      <c r="T41" s="28">
        <v>609278</v>
      </c>
      <c r="U41" s="22">
        <v>997337</v>
      </c>
      <c r="V41" s="28">
        <v>1113327</v>
      </c>
      <c r="W41" s="28">
        <v>1270519</v>
      </c>
      <c r="X41" s="28">
        <v>1294300</v>
      </c>
      <c r="Y41" s="22">
        <v>1277847</v>
      </c>
    </row>
    <row r="42" spans="1:25" ht="13.5">
      <c r="A42" s="2" t="s">
        <v>23</v>
      </c>
      <c r="B42" s="28"/>
      <c r="C42" s="28"/>
      <c r="D42" s="28"/>
      <c r="E42" s="22"/>
      <c r="F42" s="28"/>
      <c r="G42" s="28"/>
      <c r="H42" s="28"/>
      <c r="I42" s="22"/>
      <c r="J42" s="28"/>
      <c r="K42" s="28"/>
      <c r="L42" s="28"/>
      <c r="M42" s="22"/>
      <c r="N42" s="28"/>
      <c r="O42" s="28"/>
      <c r="P42" s="28"/>
      <c r="Q42" s="22"/>
      <c r="R42" s="28"/>
      <c r="S42" s="28"/>
      <c r="T42" s="28"/>
      <c r="U42" s="22"/>
      <c r="V42" s="28"/>
      <c r="W42" s="28"/>
      <c r="X42" s="28"/>
      <c r="Y42" s="22">
        <v>2803</v>
      </c>
    </row>
    <row r="43" spans="1:25" ht="13.5">
      <c r="A43" s="2" t="s">
        <v>144</v>
      </c>
      <c r="B43" s="28">
        <v>500000</v>
      </c>
      <c r="C43" s="28">
        <v>530000</v>
      </c>
      <c r="D43" s="28">
        <v>460000</v>
      </c>
      <c r="E43" s="22">
        <v>456000</v>
      </c>
      <c r="F43" s="28">
        <v>134000</v>
      </c>
      <c r="G43" s="28">
        <v>56000</v>
      </c>
      <c r="H43" s="28">
        <v>134000</v>
      </c>
      <c r="I43" s="22">
        <v>199000</v>
      </c>
      <c r="J43" s="28">
        <v>225000</v>
      </c>
      <c r="K43" s="28">
        <v>36000</v>
      </c>
      <c r="L43" s="28">
        <v>84000</v>
      </c>
      <c r="M43" s="22">
        <v>36000</v>
      </c>
      <c r="N43" s="28">
        <v>84000</v>
      </c>
      <c r="O43" s="28">
        <v>30000</v>
      </c>
      <c r="P43" s="28">
        <v>75000</v>
      </c>
      <c r="Q43" s="22"/>
      <c r="R43" s="28"/>
      <c r="S43" s="28">
        <v>828770</v>
      </c>
      <c r="T43" s="28">
        <v>968860</v>
      </c>
      <c r="U43" s="22">
        <v>1297645</v>
      </c>
      <c r="V43" s="28">
        <v>1500860</v>
      </c>
      <c r="W43" s="28">
        <v>1444494</v>
      </c>
      <c r="X43" s="28">
        <v>1683298</v>
      </c>
      <c r="Y43" s="22">
        <v>5400000</v>
      </c>
    </row>
    <row r="44" spans="1:25" ht="13.5">
      <c r="A44" s="2" t="s">
        <v>146</v>
      </c>
      <c r="B44" s="28"/>
      <c r="C44" s="28"/>
      <c r="D44" s="28"/>
      <c r="E44" s="22"/>
      <c r="F44" s="28"/>
      <c r="G44" s="28"/>
      <c r="H44" s="28"/>
      <c r="I44" s="22">
        <v>508284</v>
      </c>
      <c r="J44" s="28"/>
      <c r="K44" s="28"/>
      <c r="L44" s="28"/>
      <c r="M44" s="22">
        <v>415260</v>
      </c>
      <c r="N44" s="28"/>
      <c r="O44" s="28"/>
      <c r="P44" s="28"/>
      <c r="Q44" s="22">
        <v>468579</v>
      </c>
      <c r="R44" s="28"/>
      <c r="S44" s="28"/>
      <c r="T44" s="28"/>
      <c r="U44" s="22">
        <v>304645</v>
      </c>
      <c r="V44" s="28"/>
      <c r="W44" s="28"/>
      <c r="X44" s="28"/>
      <c r="Y44" s="22">
        <v>366074</v>
      </c>
    </row>
    <row r="45" spans="1:25" ht="13.5">
      <c r="A45" s="2" t="s">
        <v>147</v>
      </c>
      <c r="B45" s="28"/>
      <c r="C45" s="28"/>
      <c r="D45" s="28"/>
      <c r="E45" s="22"/>
      <c r="F45" s="28"/>
      <c r="G45" s="28"/>
      <c r="H45" s="28"/>
      <c r="I45" s="22">
        <v>286093</v>
      </c>
      <c r="J45" s="28"/>
      <c r="K45" s="28"/>
      <c r="L45" s="28"/>
      <c r="M45" s="22">
        <v>204404</v>
      </c>
      <c r="N45" s="28"/>
      <c r="O45" s="28"/>
      <c r="P45" s="28"/>
      <c r="Q45" s="22">
        <v>210540</v>
      </c>
      <c r="R45" s="28"/>
      <c r="S45" s="28"/>
      <c r="T45" s="28"/>
      <c r="U45" s="22">
        <v>225051</v>
      </c>
      <c r="V45" s="28"/>
      <c r="W45" s="28"/>
      <c r="X45" s="28"/>
      <c r="Y45" s="22">
        <v>212394</v>
      </c>
    </row>
    <row r="46" spans="1:25" ht="13.5">
      <c r="A46" s="2" t="s">
        <v>148</v>
      </c>
      <c r="B46" s="28">
        <v>80129</v>
      </c>
      <c r="C46" s="28">
        <v>95365</v>
      </c>
      <c r="D46" s="28">
        <v>37192</v>
      </c>
      <c r="E46" s="22">
        <v>146480</v>
      </c>
      <c r="F46" s="28">
        <v>59802</v>
      </c>
      <c r="G46" s="28">
        <v>60228</v>
      </c>
      <c r="H46" s="28">
        <v>21609</v>
      </c>
      <c r="I46" s="22">
        <v>15008</v>
      </c>
      <c r="J46" s="28">
        <v>5922</v>
      </c>
      <c r="K46" s="28">
        <v>19585</v>
      </c>
      <c r="L46" s="28">
        <v>7632</v>
      </c>
      <c r="M46" s="22">
        <v>151053</v>
      </c>
      <c r="N46" s="28">
        <v>94378</v>
      </c>
      <c r="O46" s="28">
        <v>116921</v>
      </c>
      <c r="P46" s="28">
        <v>27083</v>
      </c>
      <c r="Q46" s="22">
        <v>74001</v>
      </c>
      <c r="R46" s="28">
        <v>175628</v>
      </c>
      <c r="S46" s="28">
        <v>54237</v>
      </c>
      <c r="T46" s="28">
        <v>32720</v>
      </c>
      <c r="U46" s="22">
        <v>23272</v>
      </c>
      <c r="V46" s="28">
        <v>37658</v>
      </c>
      <c r="W46" s="28">
        <v>165679</v>
      </c>
      <c r="X46" s="28">
        <v>67920</v>
      </c>
      <c r="Y46" s="22">
        <v>81761</v>
      </c>
    </row>
    <row r="47" spans="1:25" ht="13.5">
      <c r="A47" s="2" t="s">
        <v>149</v>
      </c>
      <c r="B47" s="28"/>
      <c r="C47" s="28"/>
      <c r="D47" s="28"/>
      <c r="E47" s="22"/>
      <c r="F47" s="28"/>
      <c r="G47" s="28"/>
      <c r="H47" s="28"/>
      <c r="I47" s="22">
        <v>13419</v>
      </c>
      <c r="J47" s="28"/>
      <c r="K47" s="28"/>
      <c r="L47" s="28"/>
      <c r="M47" s="22">
        <v>51038</v>
      </c>
      <c r="N47" s="28"/>
      <c r="O47" s="28"/>
      <c r="P47" s="28"/>
      <c r="Q47" s="22">
        <v>32597</v>
      </c>
      <c r="R47" s="28"/>
      <c r="S47" s="28"/>
      <c r="T47" s="28"/>
      <c r="U47" s="22">
        <v>26753</v>
      </c>
      <c r="V47" s="28"/>
      <c r="W47" s="28"/>
      <c r="X47" s="28"/>
      <c r="Y47" s="22">
        <v>55999</v>
      </c>
    </row>
    <row r="48" spans="1:25" ht="13.5">
      <c r="A48" s="2" t="s">
        <v>151</v>
      </c>
      <c r="B48" s="28"/>
      <c r="C48" s="28"/>
      <c r="D48" s="28"/>
      <c r="E48" s="22"/>
      <c r="F48" s="28"/>
      <c r="G48" s="28"/>
      <c r="H48" s="28"/>
      <c r="I48" s="22">
        <v>647839</v>
      </c>
      <c r="J48" s="28"/>
      <c r="K48" s="28"/>
      <c r="L48" s="28"/>
      <c r="M48" s="22">
        <v>534148</v>
      </c>
      <c r="N48" s="28"/>
      <c r="O48" s="28"/>
      <c r="P48" s="28"/>
      <c r="Q48" s="22">
        <v>375771</v>
      </c>
      <c r="R48" s="28"/>
      <c r="S48" s="28"/>
      <c r="T48" s="28"/>
      <c r="U48" s="22">
        <v>72096</v>
      </c>
      <c r="V48" s="28"/>
      <c r="W48" s="28"/>
      <c r="X48" s="28"/>
      <c r="Y48" s="22">
        <v>340580</v>
      </c>
    </row>
    <row r="49" spans="1:25" ht="13.5">
      <c r="A49" s="2" t="s">
        <v>153</v>
      </c>
      <c r="B49" s="28">
        <v>56375</v>
      </c>
      <c r="C49" s="28">
        <v>133756</v>
      </c>
      <c r="D49" s="28">
        <v>57192</v>
      </c>
      <c r="E49" s="22">
        <v>122973</v>
      </c>
      <c r="F49" s="28">
        <v>55928</v>
      </c>
      <c r="G49" s="28">
        <v>120741</v>
      </c>
      <c r="H49" s="28">
        <v>52516</v>
      </c>
      <c r="I49" s="22">
        <v>108462</v>
      </c>
      <c r="J49" s="28">
        <v>46438</v>
      </c>
      <c r="K49" s="28">
        <v>104800</v>
      </c>
      <c r="L49" s="28">
        <v>45805</v>
      </c>
      <c r="M49" s="22">
        <v>107626</v>
      </c>
      <c r="N49" s="28">
        <v>47075</v>
      </c>
      <c r="O49" s="28">
        <v>106239</v>
      </c>
      <c r="P49" s="28">
        <v>46052</v>
      </c>
      <c r="Q49" s="22">
        <v>103760</v>
      </c>
      <c r="R49" s="28">
        <v>45958</v>
      </c>
      <c r="S49" s="28">
        <v>120899</v>
      </c>
      <c r="T49" s="28">
        <v>47735</v>
      </c>
      <c r="U49" s="22">
        <v>104864</v>
      </c>
      <c r="V49" s="28">
        <v>44658</v>
      </c>
      <c r="W49" s="28">
        <v>167654</v>
      </c>
      <c r="X49" s="28">
        <v>54525</v>
      </c>
      <c r="Y49" s="22">
        <v>116761</v>
      </c>
    </row>
    <row r="50" spans="1:25" ht="13.5">
      <c r="A50" s="2" t="s">
        <v>126</v>
      </c>
      <c r="B50" s="28">
        <v>2105375</v>
      </c>
      <c r="C50" s="28">
        <v>2180798</v>
      </c>
      <c r="D50" s="28">
        <v>2549188</v>
      </c>
      <c r="E50" s="22">
        <v>2408211</v>
      </c>
      <c r="F50" s="28">
        <v>1690011</v>
      </c>
      <c r="G50" s="28">
        <v>1816305</v>
      </c>
      <c r="H50" s="28">
        <v>2010183</v>
      </c>
      <c r="I50" s="22">
        <v>169063</v>
      </c>
      <c r="J50" s="28">
        <v>1603821</v>
      </c>
      <c r="K50" s="28">
        <v>1480180</v>
      </c>
      <c r="L50" s="28">
        <v>1433943</v>
      </c>
      <c r="M50" s="22">
        <v>57011</v>
      </c>
      <c r="N50" s="28">
        <v>1078479</v>
      </c>
      <c r="O50" s="28">
        <v>1116757</v>
      </c>
      <c r="P50" s="28">
        <v>1173172</v>
      </c>
      <c r="Q50" s="22">
        <v>79854</v>
      </c>
      <c r="R50" s="28">
        <v>1115047</v>
      </c>
      <c r="S50" s="28">
        <v>1003543</v>
      </c>
      <c r="T50" s="28">
        <v>930334</v>
      </c>
      <c r="U50" s="22">
        <v>130422</v>
      </c>
      <c r="V50" s="28">
        <v>845672</v>
      </c>
      <c r="W50" s="28">
        <v>933357</v>
      </c>
      <c r="X50" s="28">
        <v>1191628</v>
      </c>
      <c r="Y50" s="22">
        <v>47227</v>
      </c>
    </row>
    <row r="51" spans="1:25" ht="13.5">
      <c r="A51" s="2" t="s">
        <v>156</v>
      </c>
      <c r="B51" s="28">
        <v>3206986</v>
      </c>
      <c r="C51" s="28">
        <v>3778788</v>
      </c>
      <c r="D51" s="28">
        <v>4125029</v>
      </c>
      <c r="E51" s="22">
        <v>3843987</v>
      </c>
      <c r="F51" s="28">
        <v>2557487</v>
      </c>
      <c r="G51" s="28">
        <v>2570100</v>
      </c>
      <c r="H51" s="28">
        <v>2826076</v>
      </c>
      <c r="I51" s="22">
        <v>2991755</v>
      </c>
      <c r="J51" s="28">
        <v>2868989</v>
      </c>
      <c r="K51" s="28">
        <v>2705687</v>
      </c>
      <c r="L51" s="28">
        <v>2715374</v>
      </c>
      <c r="M51" s="22">
        <v>2501551</v>
      </c>
      <c r="N51" s="28">
        <v>2661381</v>
      </c>
      <c r="O51" s="28">
        <v>2510429</v>
      </c>
      <c r="P51" s="28">
        <v>2422264</v>
      </c>
      <c r="Q51" s="22">
        <v>2174273</v>
      </c>
      <c r="R51" s="28">
        <v>1892343</v>
      </c>
      <c r="S51" s="28">
        <v>2666715</v>
      </c>
      <c r="T51" s="28">
        <v>2588929</v>
      </c>
      <c r="U51" s="22">
        <v>3223871</v>
      </c>
      <c r="V51" s="28">
        <v>3542175</v>
      </c>
      <c r="W51" s="28">
        <v>3981704</v>
      </c>
      <c r="X51" s="28">
        <v>4291673</v>
      </c>
      <c r="Y51" s="22">
        <v>7901449</v>
      </c>
    </row>
    <row r="52" spans="1:25" ht="13.5">
      <c r="A52" s="2" t="s">
        <v>159</v>
      </c>
      <c r="B52" s="28"/>
      <c r="C52" s="28"/>
      <c r="D52" s="28"/>
      <c r="E52" s="22"/>
      <c r="F52" s="28"/>
      <c r="G52" s="28"/>
      <c r="H52" s="28"/>
      <c r="I52" s="22"/>
      <c r="J52" s="28"/>
      <c r="K52" s="28"/>
      <c r="L52" s="28"/>
      <c r="M52" s="22"/>
      <c r="N52" s="28"/>
      <c r="O52" s="28"/>
      <c r="P52" s="28"/>
      <c r="Q52" s="22"/>
      <c r="R52" s="28"/>
      <c r="S52" s="28"/>
      <c r="T52" s="28"/>
      <c r="U52" s="22"/>
      <c r="V52" s="28"/>
      <c r="W52" s="28">
        <v>4636</v>
      </c>
      <c r="X52" s="28">
        <v>4636</v>
      </c>
      <c r="Y52" s="22"/>
    </row>
    <row r="53" spans="1:25" ht="13.5">
      <c r="A53" s="2" t="s">
        <v>160</v>
      </c>
      <c r="B53" s="28">
        <v>93774</v>
      </c>
      <c r="C53" s="28">
        <v>89089</v>
      </c>
      <c r="D53" s="28">
        <v>84404</v>
      </c>
      <c r="E53" s="22">
        <v>79720</v>
      </c>
      <c r="F53" s="28">
        <v>76281</v>
      </c>
      <c r="G53" s="28">
        <v>72742</v>
      </c>
      <c r="H53" s="28">
        <v>69003</v>
      </c>
      <c r="I53" s="22">
        <v>65265</v>
      </c>
      <c r="J53" s="28">
        <v>64850</v>
      </c>
      <c r="K53" s="28">
        <v>61445</v>
      </c>
      <c r="L53" s="28">
        <v>59870</v>
      </c>
      <c r="M53" s="22">
        <v>56465</v>
      </c>
      <c r="N53" s="28">
        <v>40735</v>
      </c>
      <c r="O53" s="28">
        <v>31133</v>
      </c>
      <c r="P53" s="28">
        <v>29950</v>
      </c>
      <c r="Q53" s="22">
        <v>28768</v>
      </c>
      <c r="R53" s="28">
        <v>27643</v>
      </c>
      <c r="S53" s="28">
        <v>26519</v>
      </c>
      <c r="T53" s="28">
        <v>25009</v>
      </c>
      <c r="U53" s="22">
        <v>24580</v>
      </c>
      <c r="V53" s="28">
        <v>23114</v>
      </c>
      <c r="W53" s="28">
        <v>22028</v>
      </c>
      <c r="X53" s="28">
        <v>20503</v>
      </c>
      <c r="Y53" s="22">
        <v>18540</v>
      </c>
    </row>
    <row r="54" spans="1:25" ht="13.5">
      <c r="A54" s="2" t="s">
        <v>157</v>
      </c>
      <c r="B54" s="28">
        <v>82499</v>
      </c>
      <c r="C54" s="28">
        <v>79749</v>
      </c>
      <c r="D54" s="28">
        <v>76999</v>
      </c>
      <c r="E54" s="22">
        <v>74249</v>
      </c>
      <c r="F54" s="28">
        <v>71499</v>
      </c>
      <c r="G54" s="28">
        <v>68749</v>
      </c>
      <c r="H54" s="28">
        <v>65999</v>
      </c>
      <c r="I54" s="22">
        <v>63249</v>
      </c>
      <c r="J54" s="28">
        <v>60499</v>
      </c>
      <c r="K54" s="28">
        <v>57749</v>
      </c>
      <c r="L54" s="28">
        <v>54999</v>
      </c>
      <c r="M54" s="22">
        <v>52249</v>
      </c>
      <c r="N54" s="28">
        <v>49499</v>
      </c>
      <c r="O54" s="28">
        <v>46749</v>
      </c>
      <c r="P54" s="28">
        <v>58666</v>
      </c>
      <c r="Q54" s="22">
        <v>55833</v>
      </c>
      <c r="R54" s="28">
        <v>53333</v>
      </c>
      <c r="S54" s="28">
        <v>50833</v>
      </c>
      <c r="T54" s="28">
        <v>48333</v>
      </c>
      <c r="U54" s="22">
        <v>52833</v>
      </c>
      <c r="V54" s="28">
        <v>50333</v>
      </c>
      <c r="W54" s="28">
        <v>47833</v>
      </c>
      <c r="X54" s="28">
        <v>48499</v>
      </c>
      <c r="Y54" s="22">
        <v>45666</v>
      </c>
    </row>
    <row r="55" spans="1:25" ht="13.5">
      <c r="A55" s="2" t="s">
        <v>158</v>
      </c>
      <c r="B55" s="28"/>
      <c r="C55" s="28"/>
      <c r="D55" s="28"/>
      <c r="E55" s="22"/>
      <c r="F55" s="28"/>
      <c r="G55" s="28"/>
      <c r="H55" s="28"/>
      <c r="I55" s="22">
        <v>1285</v>
      </c>
      <c r="J55" s="28"/>
      <c r="K55" s="28"/>
      <c r="L55" s="28"/>
      <c r="M55" s="22">
        <v>7759</v>
      </c>
      <c r="N55" s="28"/>
      <c r="O55" s="28"/>
      <c r="P55" s="28"/>
      <c r="Q55" s="22">
        <v>11909</v>
      </c>
      <c r="R55" s="28"/>
      <c r="S55" s="28"/>
      <c r="T55" s="28"/>
      <c r="U55" s="22">
        <v>14134</v>
      </c>
      <c r="V55" s="28"/>
      <c r="W55" s="28"/>
      <c r="X55" s="28"/>
      <c r="Y55" s="22">
        <v>14009</v>
      </c>
    </row>
    <row r="56" spans="1:25" ht="13.5">
      <c r="A56" s="2" t="s">
        <v>145</v>
      </c>
      <c r="B56" s="28">
        <v>1438884</v>
      </c>
      <c r="C56" s="28">
        <v>1461534</v>
      </c>
      <c r="D56" s="28">
        <v>1504542</v>
      </c>
      <c r="E56" s="22">
        <v>1479494</v>
      </c>
      <c r="F56" s="28">
        <v>1353849</v>
      </c>
      <c r="G56" s="28">
        <v>1407309</v>
      </c>
      <c r="H56" s="28">
        <v>1268262</v>
      </c>
      <c r="I56" s="22">
        <v>1084260</v>
      </c>
      <c r="J56" s="28"/>
      <c r="K56" s="28"/>
      <c r="L56" s="28"/>
      <c r="M56" s="22">
        <v>254310</v>
      </c>
      <c r="N56" s="28"/>
      <c r="O56" s="28"/>
      <c r="P56" s="28"/>
      <c r="Q56" s="22">
        <v>255932</v>
      </c>
      <c r="R56" s="28"/>
      <c r="S56" s="28"/>
      <c r="T56" s="28"/>
      <c r="U56" s="22">
        <v>157816</v>
      </c>
      <c r="V56" s="28"/>
      <c r="W56" s="28"/>
      <c r="X56" s="28"/>
      <c r="Y56" s="22"/>
    </row>
    <row r="57" spans="1:25" ht="13.5">
      <c r="A57" s="2" t="s">
        <v>24</v>
      </c>
      <c r="B57" s="28"/>
      <c r="C57" s="28"/>
      <c r="D57" s="28"/>
      <c r="E57" s="22"/>
      <c r="F57" s="28"/>
      <c r="G57" s="28"/>
      <c r="H57" s="28"/>
      <c r="I57" s="22"/>
      <c r="J57" s="28"/>
      <c r="K57" s="28"/>
      <c r="L57" s="28"/>
      <c r="M57" s="22"/>
      <c r="N57" s="28"/>
      <c r="O57" s="28"/>
      <c r="P57" s="28"/>
      <c r="Q57" s="22">
        <v>22360</v>
      </c>
      <c r="R57" s="28"/>
      <c r="S57" s="28"/>
      <c r="T57" s="28"/>
      <c r="U57" s="22">
        <v>33362</v>
      </c>
      <c r="V57" s="28"/>
      <c r="W57" s="28"/>
      <c r="X57" s="28"/>
      <c r="Y57" s="22">
        <v>64873</v>
      </c>
    </row>
    <row r="58" spans="1:25" ht="13.5">
      <c r="A58" s="2" t="s">
        <v>126</v>
      </c>
      <c r="B58" s="28">
        <v>66293</v>
      </c>
      <c r="C58" s="28">
        <v>71381</v>
      </c>
      <c r="D58" s="28">
        <v>79793</v>
      </c>
      <c r="E58" s="22">
        <v>121838</v>
      </c>
      <c r="F58" s="28">
        <v>110814</v>
      </c>
      <c r="G58" s="28">
        <v>104628</v>
      </c>
      <c r="H58" s="28">
        <v>107830</v>
      </c>
      <c r="I58" s="22">
        <v>136459</v>
      </c>
      <c r="J58" s="28">
        <v>1077533</v>
      </c>
      <c r="K58" s="28">
        <v>723514</v>
      </c>
      <c r="L58" s="28">
        <v>548047</v>
      </c>
      <c r="M58" s="22">
        <v>32214</v>
      </c>
      <c r="N58" s="28">
        <v>307282</v>
      </c>
      <c r="O58" s="28">
        <v>308421</v>
      </c>
      <c r="P58" s="28">
        <v>327073</v>
      </c>
      <c r="Q58" s="22">
        <v>47367</v>
      </c>
      <c r="R58" s="28">
        <v>351752</v>
      </c>
      <c r="S58" s="28">
        <v>359925</v>
      </c>
      <c r="T58" s="28">
        <v>253713</v>
      </c>
      <c r="U58" s="22">
        <v>58966</v>
      </c>
      <c r="V58" s="28">
        <v>145552</v>
      </c>
      <c r="W58" s="28">
        <v>150634</v>
      </c>
      <c r="X58" s="28">
        <v>89325</v>
      </c>
      <c r="Y58" s="22">
        <v>7784</v>
      </c>
    </row>
    <row r="59" spans="1:25" ht="13.5">
      <c r="A59" s="2" t="s">
        <v>161</v>
      </c>
      <c r="B59" s="28">
        <v>1681453</v>
      </c>
      <c r="C59" s="28">
        <v>1701756</v>
      </c>
      <c r="D59" s="28">
        <v>1745740</v>
      </c>
      <c r="E59" s="22">
        <v>1755302</v>
      </c>
      <c r="F59" s="28">
        <v>1612444</v>
      </c>
      <c r="G59" s="28">
        <v>1653430</v>
      </c>
      <c r="H59" s="28">
        <v>1511096</v>
      </c>
      <c r="I59" s="22">
        <v>1350519</v>
      </c>
      <c r="J59" s="28">
        <v>1202883</v>
      </c>
      <c r="K59" s="28">
        <v>842709</v>
      </c>
      <c r="L59" s="28">
        <v>662917</v>
      </c>
      <c r="M59" s="22">
        <v>402999</v>
      </c>
      <c r="N59" s="28">
        <v>397517</v>
      </c>
      <c r="O59" s="28">
        <v>386305</v>
      </c>
      <c r="P59" s="28">
        <v>415691</v>
      </c>
      <c r="Q59" s="22">
        <v>422170</v>
      </c>
      <c r="R59" s="28">
        <v>432729</v>
      </c>
      <c r="S59" s="28">
        <v>437278</v>
      </c>
      <c r="T59" s="28">
        <v>327056</v>
      </c>
      <c r="U59" s="22">
        <v>341692</v>
      </c>
      <c r="V59" s="28">
        <v>219000</v>
      </c>
      <c r="W59" s="28">
        <v>225132</v>
      </c>
      <c r="X59" s="28">
        <v>162964</v>
      </c>
      <c r="Y59" s="22">
        <v>150873</v>
      </c>
    </row>
    <row r="60" spans="1:25" ht="14.25" thickBot="1">
      <c r="A60" s="5" t="s">
        <v>25</v>
      </c>
      <c r="B60" s="29">
        <v>4888439</v>
      </c>
      <c r="C60" s="29">
        <v>5480544</v>
      </c>
      <c r="D60" s="29">
        <v>5870769</v>
      </c>
      <c r="E60" s="23">
        <v>5599290</v>
      </c>
      <c r="F60" s="29">
        <v>4169931</v>
      </c>
      <c r="G60" s="29">
        <v>4223531</v>
      </c>
      <c r="H60" s="29">
        <v>4337173</v>
      </c>
      <c r="I60" s="23">
        <v>4342274</v>
      </c>
      <c r="J60" s="29">
        <v>4071872</v>
      </c>
      <c r="K60" s="29">
        <v>3548396</v>
      </c>
      <c r="L60" s="29">
        <v>3378292</v>
      </c>
      <c r="M60" s="23">
        <v>2904550</v>
      </c>
      <c r="N60" s="29">
        <v>3058899</v>
      </c>
      <c r="O60" s="29">
        <v>2896734</v>
      </c>
      <c r="P60" s="29">
        <v>2837955</v>
      </c>
      <c r="Q60" s="23">
        <v>2596444</v>
      </c>
      <c r="R60" s="29">
        <v>2325073</v>
      </c>
      <c r="S60" s="29">
        <v>3103994</v>
      </c>
      <c r="T60" s="29">
        <v>2915986</v>
      </c>
      <c r="U60" s="23">
        <v>3565564</v>
      </c>
      <c r="V60" s="29">
        <v>3761176</v>
      </c>
      <c r="W60" s="29">
        <v>4206836</v>
      </c>
      <c r="X60" s="29">
        <v>4454637</v>
      </c>
      <c r="Y60" s="23">
        <v>8052323</v>
      </c>
    </row>
    <row r="61" spans="1:25" ht="14.25" thickTop="1">
      <c r="A61" s="2" t="s">
        <v>163</v>
      </c>
      <c r="B61" s="28">
        <v>2666633</v>
      </c>
      <c r="C61" s="28">
        <v>2666633</v>
      </c>
      <c r="D61" s="28">
        <v>2666633</v>
      </c>
      <c r="E61" s="22">
        <v>2666633</v>
      </c>
      <c r="F61" s="28">
        <v>2666633</v>
      </c>
      <c r="G61" s="28">
        <v>2666633</v>
      </c>
      <c r="H61" s="28">
        <v>2666633</v>
      </c>
      <c r="I61" s="22">
        <v>2666633</v>
      </c>
      <c r="J61" s="28">
        <v>2666633</v>
      </c>
      <c r="K61" s="28">
        <v>2666633</v>
      </c>
      <c r="L61" s="28">
        <v>2666633</v>
      </c>
      <c r="M61" s="22">
        <v>2666633</v>
      </c>
      <c r="N61" s="28">
        <v>2666633</v>
      </c>
      <c r="O61" s="28">
        <v>2666633</v>
      </c>
      <c r="P61" s="28">
        <v>2666633</v>
      </c>
      <c r="Q61" s="22">
        <v>2666633</v>
      </c>
      <c r="R61" s="28">
        <v>2666633</v>
      </c>
      <c r="S61" s="28">
        <v>2666633</v>
      </c>
      <c r="T61" s="28">
        <v>2666633</v>
      </c>
      <c r="U61" s="22">
        <v>2666633</v>
      </c>
      <c r="V61" s="28">
        <v>2666633</v>
      </c>
      <c r="W61" s="28">
        <v>2416631</v>
      </c>
      <c r="X61" s="28">
        <v>2416631</v>
      </c>
      <c r="Y61" s="22">
        <v>655035</v>
      </c>
    </row>
    <row r="62" spans="1:25" ht="13.5">
      <c r="A62" s="2" t="s">
        <v>26</v>
      </c>
      <c r="B62" s="28">
        <v>2270490</v>
      </c>
      <c r="C62" s="28">
        <v>2270490</v>
      </c>
      <c r="D62" s="28">
        <v>2270490</v>
      </c>
      <c r="E62" s="22">
        <v>2270490</v>
      </c>
      <c r="F62" s="28">
        <v>2270490</v>
      </c>
      <c r="G62" s="28">
        <v>2270490</v>
      </c>
      <c r="H62" s="28">
        <v>2270490</v>
      </c>
      <c r="I62" s="22">
        <v>2270490</v>
      </c>
      <c r="J62" s="28">
        <v>2270490</v>
      </c>
      <c r="K62" s="28">
        <v>2270490</v>
      </c>
      <c r="L62" s="28">
        <v>2270490</v>
      </c>
      <c r="M62" s="22">
        <v>2270490</v>
      </c>
      <c r="N62" s="28">
        <v>2270490</v>
      </c>
      <c r="O62" s="28">
        <v>2270490</v>
      </c>
      <c r="P62" s="28">
        <v>2270490</v>
      </c>
      <c r="Q62" s="22">
        <v>2270490</v>
      </c>
      <c r="R62" s="28">
        <v>2270490</v>
      </c>
      <c r="S62" s="28">
        <v>2270490</v>
      </c>
      <c r="T62" s="28">
        <v>2270490</v>
      </c>
      <c r="U62" s="22">
        <v>2270490</v>
      </c>
      <c r="V62" s="28">
        <v>2270490</v>
      </c>
      <c r="W62" s="28">
        <v>2020488</v>
      </c>
      <c r="X62" s="28">
        <v>2020488</v>
      </c>
      <c r="Y62" s="22">
        <v>282071</v>
      </c>
    </row>
    <row r="63" spans="1:25" ht="13.5">
      <c r="A63" s="2" t="s">
        <v>167</v>
      </c>
      <c r="B63" s="28">
        <v>383729</v>
      </c>
      <c r="C63" s="28">
        <v>775553</v>
      </c>
      <c r="D63" s="28">
        <v>1202021</v>
      </c>
      <c r="E63" s="22">
        <v>1569355</v>
      </c>
      <c r="F63" s="28">
        <v>1855113</v>
      </c>
      <c r="G63" s="28">
        <v>1988369</v>
      </c>
      <c r="H63" s="28">
        <v>2148447</v>
      </c>
      <c r="I63" s="22">
        <v>2192730</v>
      </c>
      <c r="J63" s="28">
        <v>1991100</v>
      </c>
      <c r="K63" s="28">
        <v>1978845</v>
      </c>
      <c r="L63" s="28">
        <v>1932820</v>
      </c>
      <c r="M63" s="22">
        <v>1840974</v>
      </c>
      <c r="N63" s="28">
        <v>1892298</v>
      </c>
      <c r="O63" s="28">
        <v>1758844</v>
      </c>
      <c r="P63" s="28">
        <v>1579204</v>
      </c>
      <c r="Q63" s="22">
        <v>1390043</v>
      </c>
      <c r="R63" s="28">
        <v>1618874</v>
      </c>
      <c r="S63" s="28">
        <v>497875</v>
      </c>
      <c r="T63" s="28">
        <v>293492</v>
      </c>
      <c r="U63" s="22">
        <v>215647</v>
      </c>
      <c r="V63" s="28">
        <v>626766</v>
      </c>
      <c r="W63" s="28">
        <v>732595</v>
      </c>
      <c r="X63" s="28">
        <v>882159</v>
      </c>
      <c r="Y63" s="22">
        <v>1208898</v>
      </c>
    </row>
    <row r="64" spans="1:25" ht="13.5">
      <c r="A64" s="2" t="s">
        <v>168</v>
      </c>
      <c r="B64" s="28">
        <v>-228445</v>
      </c>
      <c r="C64" s="28">
        <v>-228445</v>
      </c>
      <c r="D64" s="28">
        <v>-228445</v>
      </c>
      <c r="E64" s="22">
        <v>-228445</v>
      </c>
      <c r="F64" s="28">
        <v>-228445</v>
      </c>
      <c r="G64" s="28">
        <v>-228445</v>
      </c>
      <c r="H64" s="28">
        <v>-228445</v>
      </c>
      <c r="I64" s="22">
        <v>-228445</v>
      </c>
      <c r="J64" s="28">
        <v>-228445</v>
      </c>
      <c r="K64" s="28">
        <v>-222797</v>
      </c>
      <c r="L64" s="28">
        <v>-135017</v>
      </c>
      <c r="M64" s="22">
        <v>-135017</v>
      </c>
      <c r="N64" s="28">
        <v>-68899</v>
      </c>
      <c r="O64" s="28">
        <v>-32</v>
      </c>
      <c r="P64" s="28">
        <v>-22</v>
      </c>
      <c r="Q64" s="22">
        <v>-7</v>
      </c>
      <c r="R64" s="28">
        <v>-7</v>
      </c>
      <c r="S64" s="28"/>
      <c r="T64" s="28"/>
      <c r="U64" s="22"/>
      <c r="V64" s="28">
        <v>-300</v>
      </c>
      <c r="W64" s="28">
        <v>-289</v>
      </c>
      <c r="X64" s="28">
        <v>-289</v>
      </c>
      <c r="Y64" s="22">
        <v>-289</v>
      </c>
    </row>
    <row r="65" spans="1:25" ht="13.5">
      <c r="A65" s="2" t="s">
        <v>27</v>
      </c>
      <c r="B65" s="28">
        <v>5092408</v>
      </c>
      <c r="C65" s="28">
        <v>5484232</v>
      </c>
      <c r="D65" s="28">
        <v>5910700</v>
      </c>
      <c r="E65" s="22">
        <v>6278034</v>
      </c>
      <c r="F65" s="28">
        <v>6563792</v>
      </c>
      <c r="G65" s="28">
        <v>6697048</v>
      </c>
      <c r="H65" s="28">
        <v>6857126</v>
      </c>
      <c r="I65" s="22">
        <v>6901409</v>
      </c>
      <c r="J65" s="28">
        <v>6699779</v>
      </c>
      <c r="K65" s="28">
        <v>6693172</v>
      </c>
      <c r="L65" s="28">
        <v>6734927</v>
      </c>
      <c r="M65" s="22">
        <v>6643081</v>
      </c>
      <c r="N65" s="28">
        <v>6760523</v>
      </c>
      <c r="O65" s="28">
        <v>6695935</v>
      </c>
      <c r="P65" s="28">
        <v>6516307</v>
      </c>
      <c r="Q65" s="22">
        <v>6327160</v>
      </c>
      <c r="R65" s="28">
        <v>6555990</v>
      </c>
      <c r="S65" s="28">
        <v>5434999</v>
      </c>
      <c r="T65" s="28">
        <v>5230617</v>
      </c>
      <c r="U65" s="22">
        <v>5152771</v>
      </c>
      <c r="V65" s="28">
        <v>5563590</v>
      </c>
      <c r="W65" s="28">
        <v>5169426</v>
      </c>
      <c r="X65" s="28">
        <v>5318990</v>
      </c>
      <c r="Y65" s="22">
        <v>2145715</v>
      </c>
    </row>
    <row r="66" spans="1:25" ht="13.5">
      <c r="A66" s="2" t="s">
        <v>170</v>
      </c>
      <c r="B66" s="28">
        <v>40609</v>
      </c>
      <c r="C66" s="28">
        <v>40857</v>
      </c>
      <c r="D66" s="28">
        <v>35898</v>
      </c>
      <c r="E66" s="22">
        <v>24523</v>
      </c>
      <c r="F66" s="28">
        <v>14294</v>
      </c>
      <c r="G66" s="28">
        <v>13581</v>
      </c>
      <c r="H66" s="28">
        <v>16309</v>
      </c>
      <c r="I66" s="22">
        <v>18426</v>
      </c>
      <c r="J66" s="28">
        <v>10779</v>
      </c>
      <c r="K66" s="28">
        <v>-27120</v>
      </c>
      <c r="L66" s="28">
        <v>-20862</v>
      </c>
      <c r="M66" s="22">
        <v>-272372</v>
      </c>
      <c r="N66" s="28">
        <v>-385916</v>
      </c>
      <c r="O66" s="28">
        <v>-381263</v>
      </c>
      <c r="P66" s="28">
        <v>-205695</v>
      </c>
      <c r="Q66" s="22">
        <v>181</v>
      </c>
      <c r="R66" s="28">
        <v>-526483</v>
      </c>
      <c r="S66" s="28">
        <v>-321860</v>
      </c>
      <c r="T66" s="28">
        <v>-68445</v>
      </c>
      <c r="U66" s="22">
        <v>-310981</v>
      </c>
      <c r="V66" s="28">
        <v>70940</v>
      </c>
      <c r="W66" s="28">
        <v>280</v>
      </c>
      <c r="X66" s="28">
        <v>238091</v>
      </c>
      <c r="Y66" s="22">
        <v>-344</v>
      </c>
    </row>
    <row r="67" spans="1:25" ht="13.5">
      <c r="A67" s="2" t="s">
        <v>171</v>
      </c>
      <c r="B67" s="28"/>
      <c r="C67" s="28"/>
      <c r="D67" s="28">
        <v>13209</v>
      </c>
      <c r="E67" s="22">
        <v>10763</v>
      </c>
      <c r="F67" s="28"/>
      <c r="G67" s="28"/>
      <c r="H67" s="28"/>
      <c r="I67" s="22"/>
      <c r="J67" s="28"/>
      <c r="K67" s="28"/>
      <c r="L67" s="28"/>
      <c r="M67" s="22"/>
      <c r="N67" s="28"/>
      <c r="O67" s="28"/>
      <c r="P67" s="28"/>
      <c r="Q67" s="22"/>
      <c r="R67" s="28"/>
      <c r="S67" s="28"/>
      <c r="T67" s="28"/>
      <c r="U67" s="22"/>
      <c r="V67" s="28"/>
      <c r="W67" s="28"/>
      <c r="X67" s="28"/>
      <c r="Y67" s="22"/>
    </row>
    <row r="68" spans="1:25" ht="13.5">
      <c r="A68" s="2" t="s">
        <v>28</v>
      </c>
      <c r="B68" s="28">
        <v>51055</v>
      </c>
      <c r="C68" s="28">
        <v>40177</v>
      </c>
      <c r="D68" s="28">
        <v>40699</v>
      </c>
      <c r="E68" s="22">
        <v>32426</v>
      </c>
      <c r="F68" s="28">
        <v>20112</v>
      </c>
      <c r="G68" s="28">
        <v>2757</v>
      </c>
      <c r="H68" s="28">
        <v>6345</v>
      </c>
      <c r="I68" s="22"/>
      <c r="J68" s="28"/>
      <c r="K68" s="28"/>
      <c r="L68" s="28"/>
      <c r="M68" s="22"/>
      <c r="N68" s="28"/>
      <c r="O68" s="28"/>
      <c r="P68" s="28"/>
      <c r="Q68" s="22"/>
      <c r="R68" s="28"/>
      <c r="S68" s="28"/>
      <c r="T68" s="28"/>
      <c r="U68" s="22"/>
      <c r="V68" s="28">
        <v>7926</v>
      </c>
      <c r="W68" s="28">
        <v>3368</v>
      </c>
      <c r="X68" s="28">
        <v>10906</v>
      </c>
      <c r="Y68" s="22">
        <v>3666</v>
      </c>
    </row>
    <row r="69" spans="1:25" ht="13.5">
      <c r="A69" s="2" t="s">
        <v>172</v>
      </c>
      <c r="B69" s="28">
        <v>91665</v>
      </c>
      <c r="C69" s="28">
        <v>81034</v>
      </c>
      <c r="D69" s="28">
        <v>89807</v>
      </c>
      <c r="E69" s="22">
        <v>67712</v>
      </c>
      <c r="F69" s="28">
        <v>34407</v>
      </c>
      <c r="G69" s="28">
        <v>16339</v>
      </c>
      <c r="H69" s="28">
        <v>22655</v>
      </c>
      <c r="I69" s="22">
        <v>18426</v>
      </c>
      <c r="J69" s="28">
        <v>10779</v>
      </c>
      <c r="K69" s="28">
        <v>-27120</v>
      </c>
      <c r="L69" s="28">
        <v>-20862</v>
      </c>
      <c r="M69" s="22">
        <v>-272372</v>
      </c>
      <c r="N69" s="28">
        <v>-385916</v>
      </c>
      <c r="O69" s="28">
        <v>-381263</v>
      </c>
      <c r="P69" s="28">
        <v>-205695</v>
      </c>
      <c r="Q69" s="22">
        <v>181</v>
      </c>
      <c r="R69" s="28">
        <v>-526483</v>
      </c>
      <c r="S69" s="28">
        <v>-321860</v>
      </c>
      <c r="T69" s="28">
        <v>-68445</v>
      </c>
      <c r="U69" s="22">
        <v>-310981</v>
      </c>
      <c r="V69" s="28">
        <v>78866</v>
      </c>
      <c r="W69" s="28">
        <v>3649</v>
      </c>
      <c r="X69" s="28">
        <v>248998</v>
      </c>
      <c r="Y69" s="22">
        <v>3322</v>
      </c>
    </row>
    <row r="70" spans="1:25" ht="13.5">
      <c r="A70" s="6" t="s">
        <v>29</v>
      </c>
      <c r="B70" s="28">
        <v>633328</v>
      </c>
      <c r="C70" s="28">
        <v>606202</v>
      </c>
      <c r="D70" s="28">
        <v>602059</v>
      </c>
      <c r="E70" s="22">
        <v>584843</v>
      </c>
      <c r="F70" s="28">
        <v>569012</v>
      </c>
      <c r="G70" s="28">
        <v>550283</v>
      </c>
      <c r="H70" s="28">
        <v>558516</v>
      </c>
      <c r="I70" s="22">
        <v>549506</v>
      </c>
      <c r="J70" s="28">
        <v>520903</v>
      </c>
      <c r="K70" s="28">
        <v>469507</v>
      </c>
      <c r="L70" s="28">
        <v>440603</v>
      </c>
      <c r="M70" s="22">
        <v>401079</v>
      </c>
      <c r="N70" s="28">
        <v>378842</v>
      </c>
      <c r="O70" s="28">
        <v>358878</v>
      </c>
      <c r="P70" s="28">
        <v>355345</v>
      </c>
      <c r="Q70" s="22">
        <v>401407</v>
      </c>
      <c r="R70" s="28">
        <v>401144</v>
      </c>
      <c r="S70" s="28">
        <v>391872</v>
      </c>
      <c r="T70" s="28">
        <v>441617</v>
      </c>
      <c r="U70" s="22">
        <v>429076</v>
      </c>
      <c r="V70" s="28">
        <v>431596</v>
      </c>
      <c r="W70" s="28">
        <v>1239586</v>
      </c>
      <c r="X70" s="28">
        <v>1360695</v>
      </c>
      <c r="Y70" s="22">
        <v>1691929</v>
      </c>
    </row>
    <row r="71" spans="1:25" ht="13.5">
      <c r="A71" s="6" t="s">
        <v>174</v>
      </c>
      <c r="B71" s="28">
        <v>5817401</v>
      </c>
      <c r="C71" s="28">
        <v>6171470</v>
      </c>
      <c r="D71" s="28">
        <v>6602567</v>
      </c>
      <c r="E71" s="22">
        <v>6930591</v>
      </c>
      <c r="F71" s="28">
        <v>7167211</v>
      </c>
      <c r="G71" s="28">
        <v>7263671</v>
      </c>
      <c r="H71" s="28">
        <v>7438298</v>
      </c>
      <c r="I71" s="22">
        <v>7469342</v>
      </c>
      <c r="J71" s="28">
        <v>7231462</v>
      </c>
      <c r="K71" s="28">
        <v>7135559</v>
      </c>
      <c r="L71" s="28">
        <v>7154668</v>
      </c>
      <c r="M71" s="22">
        <v>6771789</v>
      </c>
      <c r="N71" s="28">
        <v>6753448</v>
      </c>
      <c r="O71" s="28">
        <v>6673550</v>
      </c>
      <c r="P71" s="28">
        <v>6665957</v>
      </c>
      <c r="Q71" s="22">
        <v>6728749</v>
      </c>
      <c r="R71" s="28">
        <v>6430650</v>
      </c>
      <c r="S71" s="28">
        <v>5505011</v>
      </c>
      <c r="T71" s="28">
        <v>5603788</v>
      </c>
      <c r="U71" s="22">
        <v>5270867</v>
      </c>
      <c r="V71" s="28">
        <v>6074054</v>
      </c>
      <c r="W71" s="28">
        <v>6412663</v>
      </c>
      <c r="X71" s="28">
        <v>6928684</v>
      </c>
      <c r="Y71" s="22">
        <v>3840966</v>
      </c>
    </row>
    <row r="72" spans="1:25" ht="14.25" thickBot="1">
      <c r="A72" s="7" t="s">
        <v>176</v>
      </c>
      <c r="B72" s="28">
        <v>10705841</v>
      </c>
      <c r="C72" s="28">
        <v>11652014</v>
      </c>
      <c r="D72" s="28">
        <v>12473337</v>
      </c>
      <c r="E72" s="22">
        <v>12529881</v>
      </c>
      <c r="F72" s="28">
        <v>11337143</v>
      </c>
      <c r="G72" s="28">
        <v>11487203</v>
      </c>
      <c r="H72" s="28">
        <v>11775471</v>
      </c>
      <c r="I72" s="22">
        <v>11811617</v>
      </c>
      <c r="J72" s="28">
        <v>11303335</v>
      </c>
      <c r="K72" s="28">
        <v>10683956</v>
      </c>
      <c r="L72" s="28">
        <v>10532961</v>
      </c>
      <c r="M72" s="22">
        <v>9676340</v>
      </c>
      <c r="N72" s="28">
        <v>9812347</v>
      </c>
      <c r="O72" s="28">
        <v>9570285</v>
      </c>
      <c r="P72" s="28">
        <v>9503913</v>
      </c>
      <c r="Q72" s="22">
        <v>9325194</v>
      </c>
      <c r="R72" s="28">
        <v>8755724</v>
      </c>
      <c r="S72" s="28">
        <v>8609006</v>
      </c>
      <c r="T72" s="28">
        <v>8519775</v>
      </c>
      <c r="U72" s="22">
        <v>8836431</v>
      </c>
      <c r="V72" s="28">
        <v>9835231</v>
      </c>
      <c r="W72" s="28">
        <v>10619499</v>
      </c>
      <c r="X72" s="28">
        <v>11383321</v>
      </c>
      <c r="Y72" s="22">
        <v>11893290</v>
      </c>
    </row>
    <row r="73" spans="1:25" ht="14.25" thickTop="1">
      <c r="A73" s="8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5" ht="13.5">
      <c r="A75" s="20" t="s">
        <v>181</v>
      </c>
    </row>
    <row r="76" ht="13.5">
      <c r="A76" s="20" t="s">
        <v>182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177</v>
      </c>
      <c r="B2" s="14">
        <v>4347</v>
      </c>
      <c r="C2" s="14"/>
      <c r="D2" s="14"/>
      <c r="E2" s="14"/>
      <c r="F2" s="14"/>
      <c r="G2" s="14"/>
    </row>
    <row r="3" spans="1:7" ht="14.25" thickBot="1">
      <c r="A3" s="11" t="s">
        <v>178</v>
      </c>
      <c r="B3" s="1" t="s">
        <v>179</v>
      </c>
      <c r="C3" s="1"/>
      <c r="D3" s="1"/>
      <c r="E3" s="1"/>
      <c r="F3" s="1"/>
      <c r="G3" s="1"/>
    </row>
    <row r="4" spans="1:7" ht="14.25" thickTop="1">
      <c r="A4" s="10" t="s">
        <v>70</v>
      </c>
      <c r="B4" s="15" t="str">
        <f>HYPERLINK("http://www.kabupro.jp/mark/20130621/S000DO38.htm","有価証券報告書")</f>
        <v>有価証券報告書</v>
      </c>
      <c r="C4" s="15" t="str">
        <f>HYPERLINK("http://www.kabupro.jp/mark/20130621/S000DO38.htm","有価証券報告書")</f>
        <v>有価証券報告書</v>
      </c>
      <c r="D4" s="15" t="str">
        <f>HYPERLINK("http://www.kabupro.jp/mark/20120621/S000B2PO.htm","有価証券報告書")</f>
        <v>有価証券報告書</v>
      </c>
      <c r="E4" s="15" t="str">
        <f>HYPERLINK("http://www.kabupro.jp/mark/20110621/S0008IU0.htm","有価証券報告書")</f>
        <v>有価証券報告書</v>
      </c>
      <c r="F4" s="15" t="str">
        <f>HYPERLINK("http://www.kabupro.jp/mark/20100622/S0005YMG.htm","有価証券報告書")</f>
        <v>有価証券報告書</v>
      </c>
      <c r="G4" s="15" t="str">
        <f>HYPERLINK("http://www.kabupro.jp/mark/20090623/S0003CSC.htm","有価証券報告書")</f>
        <v>有価証券報告書</v>
      </c>
    </row>
    <row r="5" spans="1:7" ht="14.25" thickBot="1">
      <c r="A5" s="11" t="s">
        <v>71</v>
      </c>
      <c r="B5" s="1" t="s">
        <v>77</v>
      </c>
      <c r="C5" s="1" t="s">
        <v>77</v>
      </c>
      <c r="D5" s="1" t="s">
        <v>81</v>
      </c>
      <c r="E5" s="1" t="s">
        <v>83</v>
      </c>
      <c r="F5" s="1" t="s">
        <v>85</v>
      </c>
      <c r="G5" s="1" t="s">
        <v>87</v>
      </c>
    </row>
    <row r="6" spans="1:7" ht="15" thickBot="1" thickTop="1">
      <c r="A6" s="10" t="s">
        <v>72</v>
      </c>
      <c r="B6" s="18" t="s">
        <v>251</v>
      </c>
      <c r="C6" s="19"/>
      <c r="D6" s="19"/>
      <c r="E6" s="19"/>
      <c r="F6" s="19"/>
      <c r="G6" s="19"/>
    </row>
    <row r="7" spans="1:7" ht="14.25" thickTop="1">
      <c r="A7" s="12" t="s">
        <v>73</v>
      </c>
      <c r="B7" s="16" t="s">
        <v>78</v>
      </c>
      <c r="C7" s="16" t="s">
        <v>78</v>
      </c>
      <c r="D7" s="16" t="s">
        <v>78</v>
      </c>
      <c r="E7" s="16" t="s">
        <v>78</v>
      </c>
      <c r="F7" s="16" t="s">
        <v>78</v>
      </c>
      <c r="G7" s="16" t="s">
        <v>78</v>
      </c>
    </row>
    <row r="8" spans="1:7" ht="13.5">
      <c r="A8" s="13" t="s">
        <v>74</v>
      </c>
      <c r="B8" s="17" t="s">
        <v>183</v>
      </c>
      <c r="C8" s="17" t="s">
        <v>184</v>
      </c>
      <c r="D8" s="17" t="s">
        <v>185</v>
      </c>
      <c r="E8" s="17" t="s">
        <v>186</v>
      </c>
      <c r="F8" s="17" t="s">
        <v>187</v>
      </c>
      <c r="G8" s="17" t="s">
        <v>188</v>
      </c>
    </row>
    <row r="9" spans="1:7" ht="13.5">
      <c r="A9" s="13" t="s">
        <v>75</v>
      </c>
      <c r="B9" s="17" t="s">
        <v>79</v>
      </c>
      <c r="C9" s="17" t="s">
        <v>80</v>
      </c>
      <c r="D9" s="17" t="s">
        <v>82</v>
      </c>
      <c r="E9" s="17" t="s">
        <v>84</v>
      </c>
      <c r="F9" s="17" t="s">
        <v>86</v>
      </c>
      <c r="G9" s="17" t="s">
        <v>88</v>
      </c>
    </row>
    <row r="10" spans="1:7" ht="14.25" thickBot="1">
      <c r="A10" s="13" t="s">
        <v>76</v>
      </c>
      <c r="B10" s="17" t="s">
        <v>90</v>
      </c>
      <c r="C10" s="17" t="s">
        <v>90</v>
      </c>
      <c r="D10" s="17" t="s">
        <v>90</v>
      </c>
      <c r="E10" s="17" t="s">
        <v>90</v>
      </c>
      <c r="F10" s="17" t="s">
        <v>90</v>
      </c>
      <c r="G10" s="17" t="s">
        <v>90</v>
      </c>
    </row>
    <row r="11" spans="1:7" ht="14.25" thickTop="1">
      <c r="A11" s="26" t="s">
        <v>189</v>
      </c>
      <c r="B11" s="21">
        <v>4031851</v>
      </c>
      <c r="C11" s="21">
        <v>5300306</v>
      </c>
      <c r="D11" s="21">
        <v>7578281</v>
      </c>
      <c r="E11" s="21">
        <v>4539201</v>
      </c>
      <c r="F11" s="21">
        <v>5611596</v>
      </c>
      <c r="G11" s="21">
        <v>8011538</v>
      </c>
    </row>
    <row r="12" spans="1:7" ht="13.5">
      <c r="A12" s="7" t="s">
        <v>190</v>
      </c>
      <c r="B12" s="22">
        <v>3111770</v>
      </c>
      <c r="C12" s="22">
        <v>3789118</v>
      </c>
      <c r="D12" s="22">
        <v>5689021</v>
      </c>
      <c r="E12" s="22">
        <v>2600100</v>
      </c>
      <c r="F12" s="22">
        <v>3335688</v>
      </c>
      <c r="G12" s="22">
        <v>5228913</v>
      </c>
    </row>
    <row r="13" spans="1:7" ht="13.5">
      <c r="A13" s="7" t="s">
        <v>191</v>
      </c>
      <c r="B13" s="22">
        <v>920081</v>
      </c>
      <c r="C13" s="22">
        <v>1511188</v>
      </c>
      <c r="D13" s="22">
        <v>1889259</v>
      </c>
      <c r="E13" s="22">
        <v>1939101</v>
      </c>
      <c r="F13" s="22">
        <v>2275908</v>
      </c>
      <c r="G13" s="22">
        <v>2782624</v>
      </c>
    </row>
    <row r="14" spans="1:7" ht="13.5">
      <c r="A14" s="6" t="s">
        <v>192</v>
      </c>
      <c r="B14" s="22">
        <v>68697</v>
      </c>
      <c r="C14" s="22">
        <v>65454</v>
      </c>
      <c r="D14" s="22">
        <v>60163</v>
      </c>
      <c r="E14" s="22">
        <v>44185</v>
      </c>
      <c r="F14" s="22">
        <v>54802</v>
      </c>
      <c r="G14" s="22">
        <v>55779</v>
      </c>
    </row>
    <row r="15" spans="1:7" ht="13.5">
      <c r="A15" s="6" t="s">
        <v>193</v>
      </c>
      <c r="B15" s="22">
        <v>352008</v>
      </c>
      <c r="C15" s="22">
        <v>392943</v>
      </c>
      <c r="D15" s="22">
        <v>440608</v>
      </c>
      <c r="E15" s="22">
        <v>517341</v>
      </c>
      <c r="F15" s="22">
        <v>530423</v>
      </c>
      <c r="G15" s="22">
        <v>547495</v>
      </c>
    </row>
    <row r="16" spans="1:7" ht="13.5">
      <c r="A16" s="6" t="s">
        <v>194</v>
      </c>
      <c r="B16" s="22">
        <v>57420</v>
      </c>
      <c r="C16" s="22">
        <v>63081</v>
      </c>
      <c r="D16" s="22">
        <v>68888</v>
      </c>
      <c r="E16" s="22">
        <v>50343</v>
      </c>
      <c r="F16" s="22">
        <v>87663</v>
      </c>
      <c r="G16" s="22">
        <v>101314</v>
      </c>
    </row>
    <row r="17" spans="1:7" ht="13.5">
      <c r="A17" s="6" t="s">
        <v>195</v>
      </c>
      <c r="B17" s="22">
        <v>44685</v>
      </c>
      <c r="C17" s="22">
        <v>46347</v>
      </c>
      <c r="D17" s="22">
        <v>53952</v>
      </c>
      <c r="E17" s="22">
        <v>59525</v>
      </c>
      <c r="F17" s="22">
        <v>70428</v>
      </c>
      <c r="G17" s="22">
        <v>71734</v>
      </c>
    </row>
    <row r="18" spans="1:7" ht="13.5">
      <c r="A18" s="6" t="s">
        <v>196</v>
      </c>
      <c r="B18" s="22">
        <v>58281</v>
      </c>
      <c r="C18" s="22">
        <v>62630</v>
      </c>
      <c r="D18" s="22">
        <v>65936</v>
      </c>
      <c r="E18" s="22">
        <v>66619</v>
      </c>
      <c r="F18" s="22">
        <v>76462</v>
      </c>
      <c r="G18" s="22">
        <v>81021</v>
      </c>
    </row>
    <row r="19" spans="1:7" ht="13.5">
      <c r="A19" s="6" t="s">
        <v>197</v>
      </c>
      <c r="B19" s="22">
        <v>11000</v>
      </c>
      <c r="C19" s="22">
        <v>11000</v>
      </c>
      <c r="D19" s="22">
        <v>11083</v>
      </c>
      <c r="E19" s="22">
        <v>9833</v>
      </c>
      <c r="F19" s="22">
        <v>10332</v>
      </c>
      <c r="G19" s="22">
        <v>10963</v>
      </c>
    </row>
    <row r="20" spans="1:7" ht="13.5">
      <c r="A20" s="6" t="s">
        <v>198</v>
      </c>
      <c r="B20" s="22">
        <v>24112</v>
      </c>
      <c r="C20" s="22">
        <v>18635</v>
      </c>
      <c r="D20" s="22">
        <v>23753</v>
      </c>
      <c r="E20" s="22">
        <v>14581</v>
      </c>
      <c r="F20" s="22">
        <v>17113</v>
      </c>
      <c r="G20" s="22">
        <v>41653</v>
      </c>
    </row>
    <row r="21" spans="1:7" ht="13.5">
      <c r="A21" s="6" t="s">
        <v>199</v>
      </c>
      <c r="B21" s="22">
        <v>53054</v>
      </c>
      <c r="C21" s="22">
        <v>82046</v>
      </c>
      <c r="D21" s="22">
        <v>136916</v>
      </c>
      <c r="E21" s="22">
        <v>179529</v>
      </c>
      <c r="F21" s="22">
        <v>227786</v>
      </c>
      <c r="G21" s="22">
        <v>433340</v>
      </c>
    </row>
    <row r="22" spans="1:7" ht="13.5">
      <c r="A22" s="6" t="s">
        <v>200</v>
      </c>
      <c r="B22" s="22">
        <v>29299</v>
      </c>
      <c r="C22" s="22">
        <v>43772</v>
      </c>
      <c r="D22" s="22">
        <v>53018</v>
      </c>
      <c r="E22" s="22">
        <v>64270</v>
      </c>
      <c r="F22" s="22">
        <v>85925</v>
      </c>
      <c r="G22" s="22">
        <v>108692</v>
      </c>
    </row>
    <row r="23" spans="1:7" ht="13.5">
      <c r="A23" s="6" t="s">
        <v>201</v>
      </c>
      <c r="B23" s="22">
        <v>19074</v>
      </c>
      <c r="C23" s="22">
        <v>13640</v>
      </c>
      <c r="D23" s="22">
        <v>18876</v>
      </c>
      <c r="E23" s="22">
        <v>16497</v>
      </c>
      <c r="F23" s="22">
        <v>46396</v>
      </c>
      <c r="G23" s="22">
        <v>28002</v>
      </c>
    </row>
    <row r="24" spans="1:7" ht="13.5">
      <c r="A24" s="6" t="s">
        <v>202</v>
      </c>
      <c r="B24" s="22">
        <v>18053</v>
      </c>
      <c r="C24" s="22">
        <v>31210</v>
      </c>
      <c r="D24" s="22">
        <v>37004</v>
      </c>
      <c r="E24" s="22">
        <v>32001</v>
      </c>
      <c r="F24" s="22">
        <v>44380</v>
      </c>
      <c r="G24" s="22">
        <v>58593</v>
      </c>
    </row>
    <row r="25" spans="1:7" ht="13.5">
      <c r="A25" s="6" t="s">
        <v>203</v>
      </c>
      <c r="B25" s="22">
        <v>51364</v>
      </c>
      <c r="C25" s="22">
        <v>68420</v>
      </c>
      <c r="D25" s="22">
        <v>73892</v>
      </c>
      <c r="E25" s="22">
        <v>95391</v>
      </c>
      <c r="F25" s="22">
        <v>107488</v>
      </c>
      <c r="G25" s="22">
        <v>126026</v>
      </c>
    </row>
    <row r="26" spans="1:7" ht="13.5">
      <c r="A26" s="6" t="s">
        <v>204</v>
      </c>
      <c r="B26" s="22">
        <v>28744</v>
      </c>
      <c r="C26" s="22">
        <v>37546</v>
      </c>
      <c r="D26" s="22">
        <v>37236</v>
      </c>
      <c r="E26" s="22">
        <v>34800</v>
      </c>
      <c r="F26" s="22">
        <v>31604</v>
      </c>
      <c r="G26" s="22">
        <v>56679</v>
      </c>
    </row>
    <row r="27" spans="1:7" ht="13.5">
      <c r="A27" s="6" t="s">
        <v>205</v>
      </c>
      <c r="B27" s="22"/>
      <c r="C27" s="22"/>
      <c r="D27" s="22">
        <v>24265</v>
      </c>
      <c r="E27" s="22">
        <v>28221</v>
      </c>
      <c r="F27" s="22">
        <v>28626</v>
      </c>
      <c r="G27" s="22">
        <v>36194</v>
      </c>
    </row>
    <row r="28" spans="1:7" ht="13.5">
      <c r="A28" s="6" t="s">
        <v>206</v>
      </c>
      <c r="B28" s="22">
        <v>83754</v>
      </c>
      <c r="C28" s="22">
        <v>83975</v>
      </c>
      <c r="D28" s="22">
        <v>105461</v>
      </c>
      <c r="E28" s="22">
        <v>108963</v>
      </c>
      <c r="F28" s="22">
        <v>92047</v>
      </c>
      <c r="G28" s="22">
        <v>115632</v>
      </c>
    </row>
    <row r="29" spans="1:7" ht="13.5">
      <c r="A29" s="6" t="s">
        <v>208</v>
      </c>
      <c r="B29" s="22">
        <v>8208</v>
      </c>
      <c r="C29" s="22">
        <v>14271</v>
      </c>
      <c r="D29" s="22">
        <v>20879</v>
      </c>
      <c r="E29" s="22">
        <v>22039</v>
      </c>
      <c r="F29" s="22">
        <v>26835</v>
      </c>
      <c r="G29" s="22">
        <v>31380</v>
      </c>
    </row>
    <row r="30" spans="1:7" ht="13.5">
      <c r="A30" s="6" t="s">
        <v>209</v>
      </c>
      <c r="B30" s="22">
        <v>797</v>
      </c>
      <c r="C30" s="22">
        <v>1327</v>
      </c>
      <c r="D30" s="22">
        <v>1413</v>
      </c>
      <c r="E30" s="22">
        <v>3098</v>
      </c>
      <c r="F30" s="22">
        <v>6725</v>
      </c>
      <c r="G30" s="22">
        <v>19513</v>
      </c>
    </row>
    <row r="31" spans="1:7" ht="13.5">
      <c r="A31" s="6" t="s">
        <v>210</v>
      </c>
      <c r="B31" s="22"/>
      <c r="C31" s="22"/>
      <c r="D31" s="22"/>
      <c r="E31" s="22"/>
      <c r="F31" s="22"/>
      <c r="G31" s="22">
        <v>190</v>
      </c>
    </row>
    <row r="32" spans="1:7" ht="13.5">
      <c r="A32" s="6" t="s">
        <v>117</v>
      </c>
      <c r="B32" s="22">
        <v>166486</v>
      </c>
      <c r="C32" s="22">
        <v>217759</v>
      </c>
      <c r="D32" s="22">
        <v>251310</v>
      </c>
      <c r="E32" s="22">
        <v>299736</v>
      </c>
      <c r="F32" s="22">
        <v>260107</v>
      </c>
      <c r="G32" s="22">
        <v>350736</v>
      </c>
    </row>
    <row r="33" spans="1:7" ht="13.5">
      <c r="A33" s="6" t="s">
        <v>212</v>
      </c>
      <c r="B33" s="22">
        <v>1075043</v>
      </c>
      <c r="C33" s="22">
        <v>1254064</v>
      </c>
      <c r="D33" s="22">
        <v>1484661</v>
      </c>
      <c r="E33" s="22">
        <v>1646979</v>
      </c>
      <c r="F33" s="22">
        <v>1805152</v>
      </c>
      <c r="G33" s="22">
        <v>2274944</v>
      </c>
    </row>
    <row r="34" spans="1:7" ht="14.25" thickBot="1">
      <c r="A34" s="25" t="s">
        <v>213</v>
      </c>
      <c r="B34" s="23">
        <v>-154962</v>
      </c>
      <c r="C34" s="23">
        <v>257124</v>
      </c>
      <c r="D34" s="23">
        <v>404598</v>
      </c>
      <c r="E34" s="23">
        <v>292121</v>
      </c>
      <c r="F34" s="23">
        <v>470756</v>
      </c>
      <c r="G34" s="23">
        <v>507680</v>
      </c>
    </row>
    <row r="35" spans="1:7" ht="14.25" thickTop="1">
      <c r="A35" s="6" t="s">
        <v>214</v>
      </c>
      <c r="B35" s="22">
        <v>4793</v>
      </c>
      <c r="C35" s="22">
        <v>7432</v>
      </c>
      <c r="D35" s="22">
        <v>2066</v>
      </c>
      <c r="E35" s="22">
        <v>3425</v>
      </c>
      <c r="F35" s="22">
        <v>5233</v>
      </c>
      <c r="G35" s="22">
        <v>2899</v>
      </c>
    </row>
    <row r="36" spans="1:7" ht="13.5">
      <c r="A36" s="6" t="s">
        <v>215</v>
      </c>
      <c r="B36" s="22"/>
      <c r="C36" s="22"/>
      <c r="D36" s="22"/>
      <c r="E36" s="22"/>
      <c r="F36" s="22">
        <v>80</v>
      </c>
      <c r="G36" s="22">
        <v>1327</v>
      </c>
    </row>
    <row r="37" spans="1:7" ht="13.5">
      <c r="A37" s="6" t="s">
        <v>216</v>
      </c>
      <c r="B37" s="22">
        <v>327620</v>
      </c>
      <c r="C37" s="22">
        <v>124444</v>
      </c>
      <c r="D37" s="22">
        <v>20000</v>
      </c>
      <c r="E37" s="22">
        <v>44212</v>
      </c>
      <c r="F37" s="22">
        <v>39196</v>
      </c>
      <c r="G37" s="22">
        <v>27298</v>
      </c>
    </row>
    <row r="38" spans="1:7" ht="13.5">
      <c r="A38" s="6" t="s">
        <v>217</v>
      </c>
      <c r="B38" s="22"/>
      <c r="C38" s="22">
        <v>110</v>
      </c>
      <c r="D38" s="22">
        <v>585</v>
      </c>
      <c r="E38" s="22">
        <v>136</v>
      </c>
      <c r="F38" s="22">
        <v>15</v>
      </c>
      <c r="G38" s="22">
        <v>996</v>
      </c>
    </row>
    <row r="39" spans="1:7" ht="13.5">
      <c r="A39" s="6" t="s">
        <v>218</v>
      </c>
      <c r="B39" s="22"/>
      <c r="C39" s="22"/>
      <c r="D39" s="22">
        <v>772</v>
      </c>
      <c r="E39" s="22">
        <v>1433</v>
      </c>
      <c r="F39" s="22">
        <v>52</v>
      </c>
      <c r="G39" s="22">
        <v>1551</v>
      </c>
    </row>
    <row r="40" spans="1:7" ht="13.5">
      <c r="A40" s="6" t="s">
        <v>219</v>
      </c>
      <c r="B40" s="22"/>
      <c r="C40" s="22"/>
      <c r="D40" s="22">
        <v>666</v>
      </c>
      <c r="E40" s="22">
        <v>1474</v>
      </c>
      <c r="F40" s="22">
        <v>2174</v>
      </c>
      <c r="G40" s="22">
        <v>2623</v>
      </c>
    </row>
    <row r="41" spans="1:7" ht="13.5">
      <c r="A41" s="6" t="s">
        <v>220</v>
      </c>
      <c r="B41" s="22">
        <v>3615</v>
      </c>
      <c r="C41" s="22">
        <v>7118</v>
      </c>
      <c r="D41" s="22">
        <v>2642</v>
      </c>
      <c r="E41" s="22">
        <v>8710</v>
      </c>
      <c r="F41" s="22">
        <v>1022</v>
      </c>
      <c r="G41" s="22">
        <v>3797</v>
      </c>
    </row>
    <row r="42" spans="1:7" ht="13.5">
      <c r="A42" s="6" t="s">
        <v>221</v>
      </c>
      <c r="B42" s="22">
        <v>336028</v>
      </c>
      <c r="C42" s="22">
        <v>139106</v>
      </c>
      <c r="D42" s="22">
        <v>26733</v>
      </c>
      <c r="E42" s="22">
        <v>59392</v>
      </c>
      <c r="F42" s="22">
        <v>47774</v>
      </c>
      <c r="G42" s="22">
        <v>40494</v>
      </c>
    </row>
    <row r="43" spans="1:7" ht="13.5">
      <c r="A43" s="6" t="s">
        <v>222</v>
      </c>
      <c r="B43" s="22">
        <v>121076</v>
      </c>
      <c r="C43" s="22">
        <v>63336</v>
      </c>
      <c r="D43" s="22">
        <v>15862</v>
      </c>
      <c r="E43" s="22">
        <v>26282</v>
      </c>
      <c r="F43" s="22">
        <v>75563</v>
      </c>
      <c r="G43" s="22">
        <v>120542</v>
      </c>
    </row>
    <row r="44" spans="1:7" ht="13.5">
      <c r="A44" s="6" t="s">
        <v>223</v>
      </c>
      <c r="B44" s="22">
        <v>11282</v>
      </c>
      <c r="C44" s="22">
        <v>10193</v>
      </c>
      <c r="D44" s="22">
        <v>9899</v>
      </c>
      <c r="E44" s="22">
        <v>7021</v>
      </c>
      <c r="F44" s="22">
        <v>13669</v>
      </c>
      <c r="G44" s="22">
        <v>10717</v>
      </c>
    </row>
    <row r="45" spans="1:7" ht="13.5">
      <c r="A45" s="6" t="s">
        <v>141</v>
      </c>
      <c r="B45" s="22"/>
      <c r="C45" s="22"/>
      <c r="D45" s="22"/>
      <c r="E45" s="22"/>
      <c r="F45" s="22">
        <v>19509</v>
      </c>
      <c r="G45" s="22"/>
    </row>
    <row r="46" spans="1:7" ht="13.5">
      <c r="A46" s="6" t="s">
        <v>224</v>
      </c>
      <c r="B46" s="22">
        <v>4440</v>
      </c>
      <c r="C46" s="22">
        <v>3120</v>
      </c>
      <c r="D46" s="22">
        <v>17888</v>
      </c>
      <c r="E46" s="22"/>
      <c r="F46" s="22"/>
      <c r="G46" s="22"/>
    </row>
    <row r="47" spans="1:7" ht="13.5">
      <c r="A47" s="6" t="s">
        <v>107</v>
      </c>
      <c r="B47" s="22">
        <v>1060</v>
      </c>
      <c r="C47" s="22">
        <v>355</v>
      </c>
      <c r="D47" s="22">
        <v>2041</v>
      </c>
      <c r="E47" s="22">
        <v>0</v>
      </c>
      <c r="F47" s="22">
        <v>4257</v>
      </c>
      <c r="G47" s="22">
        <v>13000</v>
      </c>
    </row>
    <row r="48" spans="1:7" ht="13.5">
      <c r="A48" s="6" t="s">
        <v>225</v>
      </c>
      <c r="B48" s="22">
        <v>137859</v>
      </c>
      <c r="C48" s="22">
        <v>77005</v>
      </c>
      <c r="D48" s="22">
        <v>45691</v>
      </c>
      <c r="E48" s="22">
        <v>33304</v>
      </c>
      <c r="F48" s="22">
        <v>112999</v>
      </c>
      <c r="G48" s="22">
        <v>144260</v>
      </c>
    </row>
    <row r="49" spans="1:7" ht="14.25" thickBot="1">
      <c r="A49" s="25" t="s">
        <v>226</v>
      </c>
      <c r="B49" s="23">
        <v>43206</v>
      </c>
      <c r="C49" s="23">
        <v>319225</v>
      </c>
      <c r="D49" s="23">
        <v>385640</v>
      </c>
      <c r="E49" s="23">
        <v>318209</v>
      </c>
      <c r="F49" s="23">
        <v>405530</v>
      </c>
      <c r="G49" s="23">
        <v>403914</v>
      </c>
    </row>
    <row r="50" spans="1:7" ht="14.25" thickTop="1">
      <c r="A50" s="6" t="s">
        <v>227</v>
      </c>
      <c r="B50" s="22"/>
      <c r="C50" s="22"/>
      <c r="D50" s="22">
        <v>233</v>
      </c>
      <c r="E50" s="22"/>
      <c r="F50" s="22"/>
      <c r="G50" s="22"/>
    </row>
    <row r="51" spans="1:7" ht="13.5">
      <c r="A51" s="6" t="s">
        <v>228</v>
      </c>
      <c r="B51" s="22"/>
      <c r="C51" s="22">
        <v>1555</v>
      </c>
      <c r="D51" s="22"/>
      <c r="E51" s="22">
        <v>1470553</v>
      </c>
      <c r="F51" s="22">
        <v>1260</v>
      </c>
      <c r="G51" s="22"/>
    </row>
    <row r="52" spans="1:7" ht="13.5">
      <c r="A52" s="6" t="s">
        <v>229</v>
      </c>
      <c r="B52" s="22"/>
      <c r="C52" s="22"/>
      <c r="D52" s="22"/>
      <c r="E52" s="22">
        <v>11</v>
      </c>
      <c r="F52" s="22">
        <v>45751</v>
      </c>
      <c r="G52" s="22"/>
    </row>
    <row r="53" spans="1:7" ht="13.5">
      <c r="A53" s="6" t="s">
        <v>231</v>
      </c>
      <c r="B53" s="22"/>
      <c r="C53" s="22"/>
      <c r="D53" s="22">
        <v>99</v>
      </c>
      <c r="E53" s="22">
        <v>8783</v>
      </c>
      <c r="F53" s="22">
        <v>198</v>
      </c>
      <c r="G53" s="22"/>
    </row>
    <row r="54" spans="1:7" ht="13.5">
      <c r="A54" s="6" t="s">
        <v>232</v>
      </c>
      <c r="B54" s="22">
        <v>98354</v>
      </c>
      <c r="C54" s="22"/>
      <c r="D54" s="22"/>
      <c r="E54" s="22"/>
      <c r="F54" s="22"/>
      <c r="G54" s="22"/>
    </row>
    <row r="55" spans="1:7" ht="13.5">
      <c r="A55" s="6" t="s">
        <v>233</v>
      </c>
      <c r="B55" s="22">
        <v>98354</v>
      </c>
      <c r="C55" s="22">
        <v>1555</v>
      </c>
      <c r="D55" s="22">
        <v>333</v>
      </c>
      <c r="E55" s="22">
        <v>1479348</v>
      </c>
      <c r="F55" s="22">
        <v>47210</v>
      </c>
      <c r="G55" s="22"/>
    </row>
    <row r="56" spans="1:7" ht="13.5">
      <c r="A56" s="6" t="s">
        <v>234</v>
      </c>
      <c r="B56" s="22"/>
      <c r="C56" s="22"/>
      <c r="D56" s="22">
        <v>1339</v>
      </c>
      <c r="E56" s="22">
        <v>1828</v>
      </c>
      <c r="F56" s="22">
        <v>9380</v>
      </c>
      <c r="G56" s="22">
        <v>31162</v>
      </c>
    </row>
    <row r="57" spans="1:7" ht="13.5">
      <c r="A57" s="6" t="s">
        <v>235</v>
      </c>
      <c r="B57" s="22"/>
      <c r="C57" s="22">
        <v>224103</v>
      </c>
      <c r="D57" s="22">
        <v>5074</v>
      </c>
      <c r="E57" s="22">
        <v>8189</v>
      </c>
      <c r="F57" s="22"/>
      <c r="G57" s="22"/>
    </row>
    <row r="58" spans="1:7" ht="13.5">
      <c r="A58" s="6" t="s">
        <v>236</v>
      </c>
      <c r="B58" s="22">
        <v>2552</v>
      </c>
      <c r="C58" s="22"/>
      <c r="D58" s="22">
        <v>0</v>
      </c>
      <c r="E58" s="22">
        <v>333488</v>
      </c>
      <c r="F58" s="22"/>
      <c r="G58" s="22">
        <v>1738310</v>
      </c>
    </row>
    <row r="59" spans="1:7" ht="13.5">
      <c r="A59" s="6" t="s">
        <v>237</v>
      </c>
      <c r="B59" s="22"/>
      <c r="C59" s="22"/>
      <c r="D59" s="22"/>
      <c r="E59" s="22"/>
      <c r="F59" s="22">
        <v>710999</v>
      </c>
      <c r="G59" s="22">
        <v>18000</v>
      </c>
    </row>
    <row r="60" spans="1:7" ht="13.5">
      <c r="A60" s="6" t="s">
        <v>238</v>
      </c>
      <c r="B60" s="22"/>
      <c r="C60" s="22"/>
      <c r="D60" s="22"/>
      <c r="E60" s="22"/>
      <c r="F60" s="22">
        <v>63282</v>
      </c>
      <c r="G60" s="22"/>
    </row>
    <row r="61" spans="1:7" ht="13.5">
      <c r="A61" s="6" t="s">
        <v>209</v>
      </c>
      <c r="B61" s="22"/>
      <c r="C61" s="22"/>
      <c r="D61" s="22"/>
      <c r="E61" s="22"/>
      <c r="F61" s="22">
        <v>340000</v>
      </c>
      <c r="G61" s="22">
        <v>22938</v>
      </c>
    </row>
    <row r="62" spans="1:7" ht="13.5">
      <c r="A62" s="6" t="s">
        <v>240</v>
      </c>
      <c r="B62" s="22"/>
      <c r="C62" s="22"/>
      <c r="D62" s="22">
        <v>20077</v>
      </c>
      <c r="E62" s="22">
        <v>42121</v>
      </c>
      <c r="F62" s="22">
        <v>26032</v>
      </c>
      <c r="G62" s="22"/>
    </row>
    <row r="63" spans="1:7" ht="13.5">
      <c r="A63" s="6" t="s">
        <v>241</v>
      </c>
      <c r="B63" s="22"/>
      <c r="C63" s="22"/>
      <c r="D63" s="22"/>
      <c r="E63" s="22">
        <v>72858</v>
      </c>
      <c r="F63" s="22"/>
      <c r="G63" s="22"/>
    </row>
    <row r="64" spans="1:7" ht="13.5">
      <c r="A64" s="6" t="s">
        <v>242</v>
      </c>
      <c r="B64" s="22">
        <v>74000</v>
      </c>
      <c r="C64" s="22"/>
      <c r="D64" s="22"/>
      <c r="E64" s="22"/>
      <c r="F64" s="22"/>
      <c r="G64" s="22"/>
    </row>
    <row r="65" spans="1:7" ht="13.5">
      <c r="A65" s="6" t="s">
        <v>243</v>
      </c>
      <c r="B65" s="22"/>
      <c r="C65" s="22">
        <v>60</v>
      </c>
      <c r="D65" s="22"/>
      <c r="E65" s="22">
        <v>5996</v>
      </c>
      <c r="F65" s="22">
        <v>80</v>
      </c>
      <c r="G65" s="22"/>
    </row>
    <row r="66" spans="1:7" ht="13.5">
      <c r="A66" s="6" t="s">
        <v>244</v>
      </c>
      <c r="B66" s="22">
        <v>76552</v>
      </c>
      <c r="C66" s="22">
        <v>224164</v>
      </c>
      <c r="D66" s="22">
        <v>32492</v>
      </c>
      <c r="E66" s="22">
        <v>464483</v>
      </c>
      <c r="F66" s="22">
        <v>1149774</v>
      </c>
      <c r="G66" s="22">
        <v>1810411</v>
      </c>
    </row>
    <row r="67" spans="1:7" ht="13.5">
      <c r="A67" s="7" t="s">
        <v>245</v>
      </c>
      <c r="B67" s="22">
        <v>65008</v>
      </c>
      <c r="C67" s="22">
        <v>96616</v>
      </c>
      <c r="D67" s="22">
        <v>353481</v>
      </c>
      <c r="E67" s="22">
        <v>1333074</v>
      </c>
      <c r="F67" s="22">
        <v>-697033</v>
      </c>
      <c r="G67" s="22">
        <v>-1406497</v>
      </c>
    </row>
    <row r="68" spans="1:7" ht="13.5">
      <c r="A68" s="7" t="s">
        <v>246</v>
      </c>
      <c r="B68" s="22">
        <v>-35988</v>
      </c>
      <c r="C68" s="22">
        <v>-47255</v>
      </c>
      <c r="D68" s="22">
        <v>161956</v>
      </c>
      <c r="E68" s="22">
        <v>98897</v>
      </c>
      <c r="F68" s="22">
        <v>2700</v>
      </c>
      <c r="G68" s="22">
        <v>185732</v>
      </c>
    </row>
    <row r="69" spans="1:7" ht="13.5">
      <c r="A69" s="7" t="s">
        <v>247</v>
      </c>
      <c r="B69" s="22"/>
      <c r="C69" s="22"/>
      <c r="D69" s="22"/>
      <c r="E69" s="22"/>
      <c r="F69" s="22">
        <v>-16388</v>
      </c>
      <c r="G69" s="22">
        <v>21458</v>
      </c>
    </row>
    <row r="70" spans="1:7" ht="13.5">
      <c r="A70" s="7" t="s">
        <v>248</v>
      </c>
      <c r="B70" s="22">
        <v>24928</v>
      </c>
      <c r="C70" s="22">
        <v>-107594</v>
      </c>
      <c r="D70" s="22">
        <v>-7937</v>
      </c>
      <c r="E70" s="22">
        <v>249932</v>
      </c>
      <c r="F70" s="22">
        <v>-114856</v>
      </c>
      <c r="G70" s="22">
        <v>-85088</v>
      </c>
    </row>
    <row r="71" spans="1:7" ht="13.5">
      <c r="A71" s="7" t="s">
        <v>249</v>
      </c>
      <c r="B71" s="22">
        <v>-11060</v>
      </c>
      <c r="C71" s="22">
        <v>-154850</v>
      </c>
      <c r="D71" s="22">
        <v>154019</v>
      </c>
      <c r="E71" s="22">
        <v>348830</v>
      </c>
      <c r="F71" s="22">
        <v>-128544</v>
      </c>
      <c r="G71" s="22">
        <v>122102</v>
      </c>
    </row>
    <row r="72" spans="1:7" ht="14.25" thickBot="1">
      <c r="A72" s="7" t="s">
        <v>250</v>
      </c>
      <c r="B72" s="22">
        <v>76069</v>
      </c>
      <c r="C72" s="22">
        <v>251466</v>
      </c>
      <c r="D72" s="22">
        <v>199462</v>
      </c>
      <c r="E72" s="22">
        <v>984244</v>
      </c>
      <c r="F72" s="22">
        <v>-568489</v>
      </c>
      <c r="G72" s="22">
        <v>-1528599</v>
      </c>
    </row>
    <row r="73" spans="1:7" ht="14.25" thickTop="1">
      <c r="A73" s="8"/>
      <c r="B73" s="24"/>
      <c r="C73" s="24"/>
      <c r="D73" s="24"/>
      <c r="E73" s="24"/>
      <c r="F73" s="24"/>
      <c r="G73" s="24"/>
    </row>
    <row r="75" ht="13.5">
      <c r="A75" s="20" t="s">
        <v>181</v>
      </c>
    </row>
    <row r="76" ht="13.5">
      <c r="A76" s="20" t="s">
        <v>182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177</v>
      </c>
      <c r="B2" s="14">
        <v>4347</v>
      </c>
      <c r="C2" s="14"/>
      <c r="D2" s="14"/>
      <c r="E2" s="14"/>
      <c r="F2" s="14"/>
      <c r="G2" s="14"/>
    </row>
    <row r="3" spans="1:7" ht="14.25" thickBot="1">
      <c r="A3" s="11" t="s">
        <v>178</v>
      </c>
      <c r="B3" s="1" t="s">
        <v>179</v>
      </c>
      <c r="C3" s="1"/>
      <c r="D3" s="1"/>
      <c r="E3" s="1"/>
      <c r="F3" s="1"/>
      <c r="G3" s="1"/>
    </row>
    <row r="4" spans="1:7" ht="14.25" thickTop="1">
      <c r="A4" s="10" t="s">
        <v>70</v>
      </c>
      <c r="B4" s="15" t="str">
        <f>HYPERLINK("http://www.kabupro.jp/mark/20130621/S000DO38.htm","有価証券報告書")</f>
        <v>有価証券報告書</v>
      </c>
      <c r="C4" s="15" t="str">
        <f>HYPERLINK("http://www.kabupro.jp/mark/20130621/S000DO38.htm","有価証券報告書")</f>
        <v>有価証券報告書</v>
      </c>
      <c r="D4" s="15" t="str">
        <f>HYPERLINK("http://www.kabupro.jp/mark/20120621/S000B2PO.htm","有価証券報告書")</f>
        <v>有価証券報告書</v>
      </c>
      <c r="E4" s="15" t="str">
        <f>HYPERLINK("http://www.kabupro.jp/mark/20110621/S0008IU0.htm","有価証券報告書")</f>
        <v>有価証券報告書</v>
      </c>
      <c r="F4" s="15" t="str">
        <f>HYPERLINK("http://www.kabupro.jp/mark/20100622/S0005YMG.htm","有価証券報告書")</f>
        <v>有価証券報告書</v>
      </c>
      <c r="G4" s="15" t="str">
        <f>HYPERLINK("http://www.kabupro.jp/mark/20090623/S0003CSC.htm","有価証券報告書")</f>
        <v>有価証券報告書</v>
      </c>
    </row>
    <row r="5" spans="1:7" ht="14.25" thickBot="1">
      <c r="A5" s="11" t="s">
        <v>71</v>
      </c>
      <c r="B5" s="1" t="s">
        <v>77</v>
      </c>
      <c r="C5" s="1" t="s">
        <v>77</v>
      </c>
      <c r="D5" s="1" t="s">
        <v>81</v>
      </c>
      <c r="E5" s="1" t="s">
        <v>83</v>
      </c>
      <c r="F5" s="1" t="s">
        <v>85</v>
      </c>
      <c r="G5" s="1" t="s">
        <v>87</v>
      </c>
    </row>
    <row r="6" spans="1:7" ht="15" thickBot="1" thickTop="1">
      <c r="A6" s="10" t="s">
        <v>72</v>
      </c>
      <c r="B6" s="18" t="s">
        <v>180</v>
      </c>
      <c r="C6" s="19"/>
      <c r="D6" s="19"/>
      <c r="E6" s="19"/>
      <c r="F6" s="19"/>
      <c r="G6" s="19"/>
    </row>
    <row r="7" spans="1:7" ht="14.25" thickTop="1">
      <c r="A7" s="12" t="s">
        <v>73</v>
      </c>
      <c r="B7" s="16" t="s">
        <v>78</v>
      </c>
      <c r="C7" s="16" t="s">
        <v>78</v>
      </c>
      <c r="D7" s="16" t="s">
        <v>78</v>
      </c>
      <c r="E7" s="16" t="s">
        <v>78</v>
      </c>
      <c r="F7" s="16" t="s">
        <v>78</v>
      </c>
      <c r="G7" s="16" t="s">
        <v>78</v>
      </c>
    </row>
    <row r="8" spans="1:7" ht="13.5">
      <c r="A8" s="13" t="s">
        <v>74</v>
      </c>
      <c r="B8" s="17"/>
      <c r="C8" s="17"/>
      <c r="D8" s="17"/>
      <c r="E8" s="17"/>
      <c r="F8" s="17"/>
      <c r="G8" s="17"/>
    </row>
    <row r="9" spans="1:7" ht="13.5">
      <c r="A9" s="13" t="s">
        <v>75</v>
      </c>
      <c r="B9" s="17" t="s">
        <v>79</v>
      </c>
      <c r="C9" s="17" t="s">
        <v>80</v>
      </c>
      <c r="D9" s="17" t="s">
        <v>82</v>
      </c>
      <c r="E9" s="17" t="s">
        <v>84</v>
      </c>
      <c r="F9" s="17" t="s">
        <v>86</v>
      </c>
      <c r="G9" s="17" t="s">
        <v>88</v>
      </c>
    </row>
    <row r="10" spans="1:7" ht="14.25" thickBot="1">
      <c r="A10" s="13" t="s">
        <v>76</v>
      </c>
      <c r="B10" s="17" t="s">
        <v>90</v>
      </c>
      <c r="C10" s="17" t="s">
        <v>90</v>
      </c>
      <c r="D10" s="17" t="s">
        <v>90</v>
      </c>
      <c r="E10" s="17" t="s">
        <v>90</v>
      </c>
      <c r="F10" s="17" t="s">
        <v>90</v>
      </c>
      <c r="G10" s="17" t="s">
        <v>90</v>
      </c>
    </row>
    <row r="11" spans="1:7" ht="14.25" thickTop="1">
      <c r="A11" s="9" t="s">
        <v>89</v>
      </c>
      <c r="B11" s="21">
        <v>1089483</v>
      </c>
      <c r="C11" s="21">
        <v>1361709</v>
      </c>
      <c r="D11" s="21">
        <v>1097703</v>
      </c>
      <c r="E11" s="21">
        <v>1038615</v>
      </c>
      <c r="F11" s="21">
        <v>390799</v>
      </c>
      <c r="G11" s="21">
        <v>673954</v>
      </c>
    </row>
    <row r="12" spans="1:7" ht="13.5">
      <c r="A12" s="2" t="s">
        <v>91</v>
      </c>
      <c r="B12" s="22">
        <v>840049</v>
      </c>
      <c r="C12" s="22">
        <v>750745</v>
      </c>
      <c r="D12" s="22">
        <v>686345</v>
      </c>
      <c r="E12" s="22">
        <v>800811</v>
      </c>
      <c r="F12" s="22">
        <v>860233</v>
      </c>
      <c r="G12" s="22">
        <v>1176887</v>
      </c>
    </row>
    <row r="13" spans="1:7" ht="13.5">
      <c r="A13" s="2" t="s">
        <v>94</v>
      </c>
      <c r="B13" s="22"/>
      <c r="C13" s="22"/>
      <c r="D13" s="22"/>
      <c r="E13" s="22"/>
      <c r="F13" s="22">
        <v>8494</v>
      </c>
      <c r="G13" s="22">
        <v>23817</v>
      </c>
    </row>
    <row r="14" spans="1:7" ht="13.5">
      <c r="A14" s="2" t="s">
        <v>95</v>
      </c>
      <c r="B14" s="22">
        <v>139973</v>
      </c>
      <c r="C14" s="22">
        <v>127474</v>
      </c>
      <c r="D14" s="22">
        <v>114606</v>
      </c>
      <c r="E14" s="22">
        <v>14741</v>
      </c>
      <c r="F14" s="22">
        <v>67001</v>
      </c>
      <c r="G14" s="22">
        <v>86360</v>
      </c>
    </row>
    <row r="15" spans="1:7" ht="13.5">
      <c r="A15" s="2" t="s">
        <v>98</v>
      </c>
      <c r="B15" s="22">
        <v>54280</v>
      </c>
      <c r="C15" s="22">
        <v>55543</v>
      </c>
      <c r="D15" s="22">
        <v>57070</v>
      </c>
      <c r="E15" s="22">
        <v>53117</v>
      </c>
      <c r="F15" s="22">
        <v>26897</v>
      </c>
      <c r="G15" s="22">
        <v>32396</v>
      </c>
    </row>
    <row r="16" spans="1:7" ht="13.5">
      <c r="A16" s="2" t="s">
        <v>99</v>
      </c>
      <c r="B16" s="22">
        <v>148576</v>
      </c>
      <c r="C16" s="22">
        <v>119727</v>
      </c>
      <c r="D16" s="22">
        <v>33222</v>
      </c>
      <c r="E16" s="22">
        <v>50457</v>
      </c>
      <c r="F16" s="22">
        <v>307481</v>
      </c>
      <c r="G16" s="22">
        <v>134800</v>
      </c>
    </row>
    <row r="17" spans="1:7" ht="13.5">
      <c r="A17" s="2" t="s">
        <v>101</v>
      </c>
      <c r="B17" s="22">
        <v>229268</v>
      </c>
      <c r="C17" s="22">
        <v>190146</v>
      </c>
      <c r="D17" s="22">
        <v>4094</v>
      </c>
      <c r="E17" s="22">
        <v>65502</v>
      </c>
      <c r="F17" s="22">
        <v>90940</v>
      </c>
      <c r="G17" s="22">
        <v>128252</v>
      </c>
    </row>
    <row r="18" spans="1:7" ht="13.5">
      <c r="A18" s="2" t="s">
        <v>102</v>
      </c>
      <c r="B18" s="22"/>
      <c r="C18" s="22">
        <v>99454</v>
      </c>
      <c r="D18" s="22"/>
      <c r="E18" s="22"/>
      <c r="F18" s="22">
        <v>85464</v>
      </c>
      <c r="G18" s="22"/>
    </row>
    <row r="19" spans="1:7" ht="13.5">
      <c r="A19" s="2" t="s">
        <v>103</v>
      </c>
      <c r="B19" s="22"/>
      <c r="C19" s="22">
        <v>10434</v>
      </c>
      <c r="D19" s="22"/>
      <c r="E19" s="22"/>
      <c r="F19" s="22"/>
      <c r="G19" s="22"/>
    </row>
    <row r="20" spans="1:7" ht="13.5">
      <c r="A20" s="2" t="s">
        <v>104</v>
      </c>
      <c r="B20" s="22">
        <v>38039</v>
      </c>
      <c r="C20" s="22">
        <v>14054</v>
      </c>
      <c r="D20" s="22">
        <v>9576</v>
      </c>
      <c r="E20" s="22">
        <v>13782</v>
      </c>
      <c r="F20" s="22">
        <v>8095</v>
      </c>
      <c r="G20" s="22">
        <v>21701</v>
      </c>
    </row>
    <row r="21" spans="1:7" ht="13.5">
      <c r="A21" s="2" t="s">
        <v>105</v>
      </c>
      <c r="B21" s="22">
        <v>199500</v>
      </c>
      <c r="C21" s="22"/>
      <c r="D21" s="22">
        <v>80000</v>
      </c>
      <c r="E21" s="22"/>
      <c r="F21" s="22"/>
      <c r="G21" s="22"/>
    </row>
    <row r="22" spans="1:7" ht="13.5">
      <c r="A22" s="2" t="s">
        <v>106</v>
      </c>
      <c r="B22" s="22">
        <v>495000</v>
      </c>
      <c r="C22" s="22">
        <v>35000</v>
      </c>
      <c r="D22" s="22">
        <v>20000</v>
      </c>
      <c r="E22" s="22">
        <v>12000</v>
      </c>
      <c r="F22" s="22"/>
      <c r="G22" s="22">
        <v>256000</v>
      </c>
    </row>
    <row r="23" spans="1:7" ht="13.5">
      <c r="A23" s="2" t="s">
        <v>107</v>
      </c>
      <c r="B23" s="22">
        <v>16161</v>
      </c>
      <c r="C23" s="22">
        <v>766</v>
      </c>
      <c r="D23" s="22">
        <v>594</v>
      </c>
      <c r="E23" s="22">
        <v>975</v>
      </c>
      <c r="F23" s="22">
        <v>3217</v>
      </c>
      <c r="G23" s="22">
        <v>11243</v>
      </c>
    </row>
    <row r="24" spans="1:7" ht="13.5">
      <c r="A24" s="2" t="s">
        <v>108</v>
      </c>
      <c r="B24" s="22">
        <v>-797</v>
      </c>
      <c r="C24" s="22">
        <v>-1178</v>
      </c>
      <c r="D24" s="22">
        <v>-1677</v>
      </c>
      <c r="E24" s="22">
        <v>-2450</v>
      </c>
      <c r="F24" s="22">
        <v>-3308</v>
      </c>
      <c r="G24" s="22">
        <v>-21278</v>
      </c>
    </row>
    <row r="25" spans="1:7" ht="13.5">
      <c r="A25" s="2" t="s">
        <v>109</v>
      </c>
      <c r="B25" s="22">
        <v>3249536</v>
      </c>
      <c r="C25" s="22">
        <v>2763879</v>
      </c>
      <c r="D25" s="22">
        <v>2101537</v>
      </c>
      <c r="E25" s="22">
        <v>2047552</v>
      </c>
      <c r="F25" s="22">
        <v>1845317</v>
      </c>
      <c r="G25" s="22">
        <v>2524136</v>
      </c>
    </row>
    <row r="26" spans="1:7" ht="13.5">
      <c r="A26" s="3" t="s">
        <v>110</v>
      </c>
      <c r="B26" s="22">
        <v>69546</v>
      </c>
      <c r="C26" s="22">
        <v>69546</v>
      </c>
      <c r="D26" s="22">
        <v>69546</v>
      </c>
      <c r="E26" s="22">
        <v>64934</v>
      </c>
      <c r="F26" s="22">
        <v>64934</v>
      </c>
      <c r="G26" s="22">
        <v>64934</v>
      </c>
    </row>
    <row r="27" spans="1:7" ht="13.5">
      <c r="A27" s="4" t="s">
        <v>111</v>
      </c>
      <c r="B27" s="22">
        <v>-42267</v>
      </c>
      <c r="C27" s="22">
        <v>-39272</v>
      </c>
      <c r="D27" s="22">
        <v>-33639</v>
      </c>
      <c r="E27" s="22">
        <v>-27191</v>
      </c>
      <c r="F27" s="22">
        <v>-20182</v>
      </c>
      <c r="G27" s="22">
        <v>-11793</v>
      </c>
    </row>
    <row r="28" spans="1:7" ht="13.5">
      <c r="A28" s="4" t="s">
        <v>112</v>
      </c>
      <c r="B28" s="22">
        <v>27278</v>
      </c>
      <c r="C28" s="22">
        <v>30273</v>
      </c>
      <c r="D28" s="22">
        <v>35907</v>
      </c>
      <c r="E28" s="22">
        <v>37742</v>
      </c>
      <c r="F28" s="22">
        <v>44751</v>
      </c>
      <c r="G28" s="22">
        <v>53140</v>
      </c>
    </row>
    <row r="29" spans="1:7" ht="13.5">
      <c r="A29" s="3" t="s">
        <v>113</v>
      </c>
      <c r="B29" s="22">
        <v>295459</v>
      </c>
      <c r="C29" s="22">
        <v>422793</v>
      </c>
      <c r="D29" s="22">
        <v>498065</v>
      </c>
      <c r="E29" s="22">
        <v>591387</v>
      </c>
      <c r="F29" s="22">
        <v>701787</v>
      </c>
      <c r="G29" s="22">
        <v>834162</v>
      </c>
    </row>
    <row r="30" spans="1:7" ht="13.5">
      <c r="A30" s="4" t="s">
        <v>111</v>
      </c>
      <c r="B30" s="22">
        <v>-286891</v>
      </c>
      <c r="C30" s="22">
        <v>-409880</v>
      </c>
      <c r="D30" s="22">
        <v>-472569</v>
      </c>
      <c r="E30" s="22">
        <v>-550449</v>
      </c>
      <c r="F30" s="22">
        <v>-647679</v>
      </c>
      <c r="G30" s="22">
        <v>-736889</v>
      </c>
    </row>
    <row r="31" spans="1:7" ht="13.5">
      <c r="A31" s="4" t="s">
        <v>114</v>
      </c>
      <c r="B31" s="22">
        <v>8567</v>
      </c>
      <c r="C31" s="22">
        <v>12912</v>
      </c>
      <c r="D31" s="22">
        <v>25496</v>
      </c>
      <c r="E31" s="22">
        <v>40937</v>
      </c>
      <c r="F31" s="22">
        <v>54108</v>
      </c>
      <c r="G31" s="22">
        <v>97272</v>
      </c>
    </row>
    <row r="32" spans="1:7" ht="13.5">
      <c r="A32" s="3" t="s">
        <v>116</v>
      </c>
      <c r="B32" s="22">
        <v>1615149</v>
      </c>
      <c r="C32" s="22">
        <v>1006514</v>
      </c>
      <c r="D32" s="22">
        <v>30714</v>
      </c>
      <c r="E32" s="22">
        <v>4286</v>
      </c>
      <c r="F32" s="22"/>
      <c r="G32" s="22"/>
    </row>
    <row r="33" spans="1:7" ht="13.5">
      <c r="A33" s="4" t="s">
        <v>111</v>
      </c>
      <c r="B33" s="22">
        <v>-232868</v>
      </c>
      <c r="C33" s="22">
        <v>-70097</v>
      </c>
      <c r="D33" s="22">
        <v>-5537</v>
      </c>
      <c r="E33" s="22">
        <v>-357</v>
      </c>
      <c r="F33" s="22"/>
      <c r="G33" s="22"/>
    </row>
    <row r="34" spans="1:7" ht="13.5">
      <c r="A34" s="4" t="s">
        <v>115</v>
      </c>
      <c r="B34" s="22">
        <v>1382281</v>
      </c>
      <c r="C34" s="22">
        <v>936416</v>
      </c>
      <c r="D34" s="22">
        <v>25176</v>
      </c>
      <c r="E34" s="22">
        <v>3929</v>
      </c>
      <c r="F34" s="22"/>
      <c r="G34" s="22"/>
    </row>
    <row r="35" spans="1:7" ht="13.5">
      <c r="A35" s="3" t="s">
        <v>117</v>
      </c>
      <c r="B35" s="22">
        <v>1763</v>
      </c>
      <c r="C35" s="22">
        <v>2333</v>
      </c>
      <c r="D35" s="22">
        <v>632</v>
      </c>
      <c r="E35" s="22"/>
      <c r="F35" s="22"/>
      <c r="G35" s="22"/>
    </row>
    <row r="36" spans="1:7" ht="13.5">
      <c r="A36" s="4" t="s">
        <v>118</v>
      </c>
      <c r="B36" s="22">
        <v>1763</v>
      </c>
      <c r="C36" s="22">
        <v>2333</v>
      </c>
      <c r="D36" s="22">
        <v>632</v>
      </c>
      <c r="E36" s="22"/>
      <c r="F36" s="22"/>
      <c r="G36" s="22"/>
    </row>
    <row r="37" spans="1:7" ht="13.5">
      <c r="A37" s="3" t="s">
        <v>119</v>
      </c>
      <c r="B37" s="22">
        <v>1419890</v>
      </c>
      <c r="C37" s="22">
        <v>981935</v>
      </c>
      <c r="D37" s="22">
        <v>87212</v>
      </c>
      <c r="E37" s="22">
        <v>82608</v>
      </c>
      <c r="F37" s="22">
        <v>98859</v>
      </c>
      <c r="G37" s="22">
        <v>150412</v>
      </c>
    </row>
    <row r="38" spans="1:7" ht="13.5">
      <c r="A38" s="3" t="s">
        <v>121</v>
      </c>
      <c r="B38" s="22">
        <v>5571</v>
      </c>
      <c r="C38" s="22">
        <v>6813</v>
      </c>
      <c r="D38" s="22">
        <v>8223</v>
      </c>
      <c r="E38" s="22">
        <v>9472</v>
      </c>
      <c r="F38" s="22">
        <v>11034</v>
      </c>
      <c r="G38" s="22">
        <v>12405</v>
      </c>
    </row>
    <row r="39" spans="1:7" ht="13.5">
      <c r="A39" s="3" t="s">
        <v>122</v>
      </c>
      <c r="B39" s="22"/>
      <c r="C39" s="22"/>
      <c r="D39" s="22"/>
      <c r="E39" s="22"/>
      <c r="F39" s="22">
        <v>18070</v>
      </c>
      <c r="G39" s="22"/>
    </row>
    <row r="40" spans="1:7" ht="13.5">
      <c r="A40" s="3" t="s">
        <v>124</v>
      </c>
      <c r="B40" s="22">
        <v>205279</v>
      </c>
      <c r="C40" s="22">
        <v>204694</v>
      </c>
      <c r="D40" s="22">
        <v>379287</v>
      </c>
      <c r="E40" s="22">
        <v>300600</v>
      </c>
      <c r="F40" s="22">
        <v>47605</v>
      </c>
      <c r="G40" s="22">
        <v>88571</v>
      </c>
    </row>
    <row r="41" spans="1:7" ht="13.5">
      <c r="A41" s="3" t="s">
        <v>125</v>
      </c>
      <c r="B41" s="22">
        <v>127</v>
      </c>
      <c r="C41" s="22">
        <v>127</v>
      </c>
      <c r="D41" s="22">
        <v>127</v>
      </c>
      <c r="E41" s="22">
        <v>127</v>
      </c>
      <c r="F41" s="22">
        <v>127</v>
      </c>
      <c r="G41" s="22">
        <v>127</v>
      </c>
    </row>
    <row r="42" spans="1:7" ht="13.5">
      <c r="A42" s="3" t="s">
        <v>128</v>
      </c>
      <c r="B42" s="22">
        <v>210978</v>
      </c>
      <c r="C42" s="22">
        <v>211635</v>
      </c>
      <c r="D42" s="22">
        <v>387639</v>
      </c>
      <c r="E42" s="22">
        <v>310201</v>
      </c>
      <c r="F42" s="22">
        <v>76838</v>
      </c>
      <c r="G42" s="22">
        <v>101105</v>
      </c>
    </row>
    <row r="43" spans="1:7" ht="13.5">
      <c r="A43" s="3" t="s">
        <v>129</v>
      </c>
      <c r="B43" s="22">
        <v>478183</v>
      </c>
      <c r="C43" s="22">
        <v>662119</v>
      </c>
      <c r="D43" s="22">
        <v>1190204</v>
      </c>
      <c r="E43" s="22">
        <v>1484252</v>
      </c>
      <c r="F43" s="22">
        <v>1890856</v>
      </c>
      <c r="G43" s="22">
        <v>2343010</v>
      </c>
    </row>
    <row r="44" spans="1:7" ht="13.5">
      <c r="A44" s="3" t="s">
        <v>130</v>
      </c>
      <c r="B44" s="22">
        <v>4678119</v>
      </c>
      <c r="C44" s="22">
        <v>3830469</v>
      </c>
      <c r="D44" s="22">
        <v>3458478</v>
      </c>
      <c r="E44" s="22">
        <v>3419478</v>
      </c>
      <c r="F44" s="22">
        <v>3237627</v>
      </c>
      <c r="G44" s="22">
        <v>4069510</v>
      </c>
    </row>
    <row r="45" spans="1:7" ht="13.5">
      <c r="A45" s="3" t="s">
        <v>131</v>
      </c>
      <c r="B45" s="22">
        <v>136672</v>
      </c>
      <c r="C45" s="22">
        <v>136672</v>
      </c>
      <c r="D45" s="22"/>
      <c r="E45" s="22"/>
      <c r="F45" s="22"/>
      <c r="G45" s="22"/>
    </row>
    <row r="46" spans="1:7" ht="13.5">
      <c r="A46" s="3" t="s">
        <v>132</v>
      </c>
      <c r="B46" s="22"/>
      <c r="C46" s="22"/>
      <c r="D46" s="22"/>
      <c r="E46" s="22">
        <v>59050</v>
      </c>
      <c r="F46" s="22">
        <v>60000</v>
      </c>
      <c r="G46" s="22"/>
    </row>
    <row r="47" spans="1:7" ht="13.5">
      <c r="A47" s="3" t="s">
        <v>133</v>
      </c>
      <c r="B47" s="22"/>
      <c r="C47" s="22"/>
      <c r="D47" s="22"/>
      <c r="E47" s="22">
        <v>20000</v>
      </c>
      <c r="F47" s="22">
        <v>280000</v>
      </c>
      <c r="G47" s="22"/>
    </row>
    <row r="48" spans="1:7" ht="13.5">
      <c r="A48" s="3" t="s">
        <v>134</v>
      </c>
      <c r="B48" s="22"/>
      <c r="C48" s="22">
        <v>53618</v>
      </c>
      <c r="D48" s="22">
        <v>43613</v>
      </c>
      <c r="E48" s="22">
        <v>18440</v>
      </c>
      <c r="F48" s="22">
        <v>11348</v>
      </c>
      <c r="G48" s="22">
        <v>69173</v>
      </c>
    </row>
    <row r="49" spans="1:7" ht="13.5">
      <c r="A49" s="3" t="s">
        <v>135</v>
      </c>
      <c r="B49" s="22">
        <v>83891</v>
      </c>
      <c r="C49" s="22">
        <v>84891</v>
      </c>
      <c r="D49" s="22">
        <v>100024</v>
      </c>
      <c r="E49" s="22">
        <v>109074</v>
      </c>
      <c r="F49" s="22">
        <v>112044</v>
      </c>
      <c r="G49" s="22">
        <v>109930</v>
      </c>
    </row>
    <row r="50" spans="1:7" ht="13.5">
      <c r="A50" s="3" t="s">
        <v>136</v>
      </c>
      <c r="B50" s="22">
        <v>59797</v>
      </c>
      <c r="C50" s="22">
        <v>54814</v>
      </c>
      <c r="D50" s="22">
        <v>49831</v>
      </c>
      <c r="E50" s="22">
        <v>44848</v>
      </c>
      <c r="F50" s="22">
        <v>39865</v>
      </c>
      <c r="G50" s="22">
        <v>34882</v>
      </c>
    </row>
    <row r="51" spans="1:7" ht="13.5">
      <c r="A51" s="3" t="s">
        <v>107</v>
      </c>
      <c r="B51" s="22">
        <v>14645</v>
      </c>
      <c r="C51" s="22">
        <v>19427</v>
      </c>
      <c r="D51" s="22">
        <v>27279</v>
      </c>
      <c r="E51" s="22"/>
      <c r="F51" s="22"/>
      <c r="G51" s="22">
        <v>832</v>
      </c>
    </row>
    <row r="52" spans="1:7" ht="13.5">
      <c r="A52" s="3" t="s">
        <v>108</v>
      </c>
      <c r="B52" s="22"/>
      <c r="C52" s="22"/>
      <c r="D52" s="22"/>
      <c r="E52" s="22">
        <v>-59050</v>
      </c>
      <c r="F52" s="22">
        <v>-340000</v>
      </c>
      <c r="G52" s="22">
        <v>-70000</v>
      </c>
    </row>
    <row r="53" spans="1:7" ht="13.5">
      <c r="A53" s="3" t="s">
        <v>137</v>
      </c>
      <c r="B53" s="22">
        <v>-74000</v>
      </c>
      <c r="C53" s="22"/>
      <c r="D53" s="22"/>
      <c r="E53" s="22"/>
      <c r="F53" s="22"/>
      <c r="G53" s="22"/>
    </row>
    <row r="54" spans="1:7" ht="13.5">
      <c r="A54" s="3" t="s">
        <v>138</v>
      </c>
      <c r="B54" s="22">
        <v>5377311</v>
      </c>
      <c r="C54" s="22">
        <v>4842014</v>
      </c>
      <c r="D54" s="22">
        <v>4869430</v>
      </c>
      <c r="E54" s="22">
        <v>5096094</v>
      </c>
      <c r="F54" s="22">
        <v>5291742</v>
      </c>
      <c r="G54" s="22">
        <v>6557339</v>
      </c>
    </row>
    <row r="55" spans="1:7" ht="13.5">
      <c r="A55" s="2" t="s">
        <v>139</v>
      </c>
      <c r="B55" s="22">
        <v>7008180</v>
      </c>
      <c r="C55" s="22">
        <v>6035585</v>
      </c>
      <c r="D55" s="22">
        <v>5344282</v>
      </c>
      <c r="E55" s="22">
        <v>5488904</v>
      </c>
      <c r="F55" s="22">
        <v>5467440</v>
      </c>
      <c r="G55" s="22">
        <v>6808857</v>
      </c>
    </row>
    <row r="56" spans="1:7" ht="14.25" thickBot="1">
      <c r="A56" s="5" t="s">
        <v>142</v>
      </c>
      <c r="B56" s="23">
        <v>10257717</v>
      </c>
      <c r="C56" s="23">
        <v>8799464</v>
      </c>
      <c r="D56" s="23">
        <v>7445819</v>
      </c>
      <c r="E56" s="23">
        <v>7536457</v>
      </c>
      <c r="F56" s="23">
        <v>7312758</v>
      </c>
      <c r="G56" s="23">
        <v>9332993</v>
      </c>
    </row>
    <row r="57" spans="1:7" ht="14.25" thickTop="1">
      <c r="A57" s="2" t="s">
        <v>143</v>
      </c>
      <c r="B57" s="22">
        <v>540138</v>
      </c>
      <c r="C57" s="22">
        <v>512260</v>
      </c>
      <c r="D57" s="22">
        <v>573663</v>
      </c>
      <c r="E57" s="22">
        <v>576055</v>
      </c>
      <c r="F57" s="22">
        <v>822587</v>
      </c>
      <c r="G57" s="22">
        <v>774056</v>
      </c>
    </row>
    <row r="58" spans="1:7" ht="13.5">
      <c r="A58" s="2" t="s">
        <v>144</v>
      </c>
      <c r="B58" s="22">
        <v>1856000</v>
      </c>
      <c r="C58" s="22">
        <v>1199000</v>
      </c>
      <c r="D58" s="22">
        <v>1036000</v>
      </c>
      <c r="E58" s="22">
        <v>800000</v>
      </c>
      <c r="F58" s="22">
        <v>1803645</v>
      </c>
      <c r="G58" s="22">
        <v>6800000</v>
      </c>
    </row>
    <row r="59" spans="1:7" ht="13.5">
      <c r="A59" s="2" t="s">
        <v>145</v>
      </c>
      <c r="B59" s="22">
        <v>183287</v>
      </c>
      <c r="C59" s="22">
        <v>106784</v>
      </c>
      <c r="D59" s="22">
        <v>6206</v>
      </c>
      <c r="E59" s="22">
        <v>942</v>
      </c>
      <c r="F59" s="22"/>
      <c r="G59" s="22"/>
    </row>
    <row r="60" spans="1:7" ht="13.5">
      <c r="A60" s="2" t="s">
        <v>146</v>
      </c>
      <c r="B60" s="22">
        <v>159118</v>
      </c>
      <c r="C60" s="22">
        <v>199416</v>
      </c>
      <c r="D60" s="22">
        <v>87762</v>
      </c>
      <c r="E60" s="22">
        <v>206082</v>
      </c>
      <c r="F60" s="22">
        <v>74528</v>
      </c>
      <c r="G60" s="22">
        <v>137971</v>
      </c>
    </row>
    <row r="61" spans="1:7" ht="13.5">
      <c r="A61" s="2" t="s">
        <v>147</v>
      </c>
      <c r="B61" s="22">
        <v>97108</v>
      </c>
      <c r="C61" s="22">
        <v>100824</v>
      </c>
      <c r="D61" s="22">
        <v>114871</v>
      </c>
      <c r="E61" s="22">
        <v>113084</v>
      </c>
      <c r="F61" s="22">
        <v>117704</v>
      </c>
      <c r="G61" s="22">
        <v>113098</v>
      </c>
    </row>
    <row r="62" spans="1:7" ht="13.5">
      <c r="A62" s="2" t="s">
        <v>148</v>
      </c>
      <c r="B62" s="22">
        <v>26933</v>
      </c>
      <c r="C62" s="22"/>
      <c r="D62" s="22">
        <v>67265</v>
      </c>
      <c r="E62" s="22">
        <v>55685</v>
      </c>
      <c r="F62" s="22">
        <v>5765</v>
      </c>
      <c r="G62" s="22">
        <v>68366</v>
      </c>
    </row>
    <row r="63" spans="1:7" ht="13.5">
      <c r="A63" s="2" t="s">
        <v>149</v>
      </c>
      <c r="B63" s="22">
        <v>16282</v>
      </c>
      <c r="C63" s="22"/>
      <c r="D63" s="22">
        <v>24423</v>
      </c>
      <c r="E63" s="22">
        <v>7192</v>
      </c>
      <c r="F63" s="22">
        <v>17755</v>
      </c>
      <c r="G63" s="22">
        <v>13712</v>
      </c>
    </row>
    <row r="64" spans="1:7" ht="13.5">
      <c r="A64" s="2" t="s">
        <v>152</v>
      </c>
      <c r="B64" s="22">
        <v>61</v>
      </c>
      <c r="C64" s="22">
        <v>3195</v>
      </c>
      <c r="D64" s="22">
        <v>9038</v>
      </c>
      <c r="E64" s="22">
        <v>8057</v>
      </c>
      <c r="F64" s="22">
        <v>4655</v>
      </c>
      <c r="G64" s="22">
        <v>21386</v>
      </c>
    </row>
    <row r="65" spans="1:7" ht="13.5">
      <c r="A65" s="2" t="s">
        <v>153</v>
      </c>
      <c r="B65" s="22">
        <v>48514</v>
      </c>
      <c r="C65" s="22">
        <v>50594</v>
      </c>
      <c r="D65" s="22">
        <v>59631</v>
      </c>
      <c r="E65" s="22">
        <v>61336</v>
      </c>
      <c r="F65" s="22">
        <v>74242</v>
      </c>
      <c r="G65" s="22">
        <v>76097</v>
      </c>
    </row>
    <row r="66" spans="1:7" ht="13.5">
      <c r="A66" s="2" t="s">
        <v>154</v>
      </c>
      <c r="B66" s="22">
        <v>5258</v>
      </c>
      <c r="C66" s="22">
        <v>3826</v>
      </c>
      <c r="D66" s="22">
        <v>3522</v>
      </c>
      <c r="E66" s="22">
        <v>31385</v>
      </c>
      <c r="F66" s="22">
        <v>5985</v>
      </c>
      <c r="G66" s="22">
        <v>6422</v>
      </c>
    </row>
    <row r="67" spans="1:7" ht="13.5">
      <c r="A67" s="2" t="s">
        <v>155</v>
      </c>
      <c r="B67" s="22">
        <v>367972</v>
      </c>
      <c r="C67" s="22"/>
      <c r="D67" s="22"/>
      <c r="E67" s="22"/>
      <c r="F67" s="22"/>
      <c r="G67" s="22"/>
    </row>
    <row r="68" spans="1:7" ht="13.5">
      <c r="A68" s="2" t="s">
        <v>126</v>
      </c>
      <c r="B68" s="22">
        <v>784</v>
      </c>
      <c r="C68" s="22">
        <v>312</v>
      </c>
      <c r="D68" s="22"/>
      <c r="E68" s="22"/>
      <c r="F68" s="22"/>
      <c r="G68" s="22"/>
    </row>
    <row r="69" spans="1:7" ht="13.5">
      <c r="A69" s="2" t="s">
        <v>156</v>
      </c>
      <c r="B69" s="22">
        <v>3301460</v>
      </c>
      <c r="C69" s="22">
        <v>2176215</v>
      </c>
      <c r="D69" s="22">
        <v>1982385</v>
      </c>
      <c r="E69" s="22">
        <v>1859823</v>
      </c>
      <c r="F69" s="22">
        <v>2926871</v>
      </c>
      <c r="G69" s="22">
        <v>8011111</v>
      </c>
    </row>
    <row r="70" spans="1:7" ht="13.5">
      <c r="A70" s="2" t="s">
        <v>145</v>
      </c>
      <c r="B70" s="22">
        <v>1355630</v>
      </c>
      <c r="C70" s="22">
        <v>924286</v>
      </c>
      <c r="D70" s="22">
        <v>20853</v>
      </c>
      <c r="E70" s="22">
        <v>3248</v>
      </c>
      <c r="F70" s="22"/>
      <c r="G70" s="22"/>
    </row>
    <row r="71" spans="1:7" ht="13.5">
      <c r="A71" s="2" t="s">
        <v>150</v>
      </c>
      <c r="B71" s="22">
        <v>4111</v>
      </c>
      <c r="C71" s="22"/>
      <c r="D71" s="22"/>
      <c r="E71" s="22"/>
      <c r="F71" s="22"/>
      <c r="G71" s="22"/>
    </row>
    <row r="72" spans="1:7" ht="13.5">
      <c r="A72" s="2" t="s">
        <v>157</v>
      </c>
      <c r="B72" s="22">
        <v>74249</v>
      </c>
      <c r="C72" s="22">
        <v>63249</v>
      </c>
      <c r="D72" s="22">
        <v>52249</v>
      </c>
      <c r="E72" s="22">
        <v>55833</v>
      </c>
      <c r="F72" s="22">
        <v>52833</v>
      </c>
      <c r="G72" s="22">
        <v>45666</v>
      </c>
    </row>
    <row r="73" spans="1:7" ht="13.5">
      <c r="A73" s="2" t="s">
        <v>158</v>
      </c>
      <c r="B73" s="22">
        <v>1285</v>
      </c>
      <c r="C73" s="22">
        <v>1285</v>
      </c>
      <c r="D73" s="22">
        <v>7759</v>
      </c>
      <c r="E73" s="22">
        <v>27621</v>
      </c>
      <c r="F73" s="22">
        <v>14134</v>
      </c>
      <c r="G73" s="22">
        <v>14009</v>
      </c>
    </row>
    <row r="74" spans="1:7" ht="13.5">
      <c r="A74" s="2" t="s">
        <v>126</v>
      </c>
      <c r="B74" s="22">
        <v>417</v>
      </c>
      <c r="C74" s="22">
        <v>732</v>
      </c>
      <c r="D74" s="22">
        <v>936</v>
      </c>
      <c r="E74" s="22"/>
      <c r="F74" s="22">
        <v>24395</v>
      </c>
      <c r="G74" s="22"/>
    </row>
    <row r="75" spans="1:7" ht="13.5">
      <c r="A75" s="2" t="s">
        <v>161</v>
      </c>
      <c r="B75" s="22">
        <v>1435694</v>
      </c>
      <c r="C75" s="22">
        <v>989554</v>
      </c>
      <c r="D75" s="22">
        <v>81798</v>
      </c>
      <c r="E75" s="22">
        <v>86703</v>
      </c>
      <c r="F75" s="22">
        <v>91362</v>
      </c>
      <c r="G75" s="22">
        <v>59675</v>
      </c>
    </row>
    <row r="76" spans="1:7" ht="14.25" thickBot="1">
      <c r="A76" s="5" t="s">
        <v>162</v>
      </c>
      <c r="B76" s="23">
        <v>4737154</v>
      </c>
      <c r="C76" s="23">
        <v>3165769</v>
      </c>
      <c r="D76" s="23">
        <v>2064184</v>
      </c>
      <c r="E76" s="23">
        <v>1946526</v>
      </c>
      <c r="F76" s="23">
        <v>3018233</v>
      </c>
      <c r="G76" s="23">
        <v>8070787</v>
      </c>
    </row>
    <row r="77" spans="1:7" ht="14.25" thickTop="1">
      <c r="A77" s="2" t="s">
        <v>163</v>
      </c>
      <c r="B77" s="22">
        <v>2666633</v>
      </c>
      <c r="C77" s="22">
        <v>2666633</v>
      </c>
      <c r="D77" s="22">
        <v>2666633</v>
      </c>
      <c r="E77" s="22">
        <v>2666633</v>
      </c>
      <c r="F77" s="22">
        <v>2666633</v>
      </c>
      <c r="G77" s="22">
        <v>655035</v>
      </c>
    </row>
    <row r="78" spans="1:7" ht="13.5">
      <c r="A78" s="3" t="s">
        <v>164</v>
      </c>
      <c r="B78" s="22">
        <v>2270490</v>
      </c>
      <c r="C78" s="22">
        <v>2270490</v>
      </c>
      <c r="D78" s="22">
        <v>2270490</v>
      </c>
      <c r="E78" s="22">
        <v>2270490</v>
      </c>
      <c r="F78" s="22">
        <v>2270490</v>
      </c>
      <c r="G78" s="22">
        <v>282071</v>
      </c>
    </row>
    <row r="79" spans="1:7" ht="13.5">
      <c r="A79" s="3" t="s">
        <v>165</v>
      </c>
      <c r="B79" s="22">
        <v>2270490</v>
      </c>
      <c r="C79" s="22">
        <v>2270490</v>
      </c>
      <c r="D79" s="22">
        <v>2270490</v>
      </c>
      <c r="E79" s="22">
        <v>2270490</v>
      </c>
      <c r="F79" s="22">
        <v>2270490</v>
      </c>
      <c r="G79" s="22">
        <v>282071</v>
      </c>
    </row>
    <row r="80" spans="1:7" ht="13.5">
      <c r="A80" s="4" t="s">
        <v>166</v>
      </c>
      <c r="B80" s="22">
        <v>787360</v>
      </c>
      <c r="C80" s="22">
        <v>906939</v>
      </c>
      <c r="D80" s="22">
        <v>852277</v>
      </c>
      <c r="E80" s="22">
        <v>652814</v>
      </c>
      <c r="F80" s="22">
        <v>-331429</v>
      </c>
      <c r="G80" s="22">
        <v>325389</v>
      </c>
    </row>
    <row r="81" spans="1:7" ht="13.5">
      <c r="A81" s="3" t="s">
        <v>167</v>
      </c>
      <c r="B81" s="22">
        <v>787360</v>
      </c>
      <c r="C81" s="22">
        <v>906939</v>
      </c>
      <c r="D81" s="22">
        <v>852277</v>
      </c>
      <c r="E81" s="22">
        <v>652814</v>
      </c>
      <c r="F81" s="22">
        <v>-331429</v>
      </c>
      <c r="G81" s="22">
        <v>325389</v>
      </c>
    </row>
    <row r="82" spans="1:7" ht="13.5">
      <c r="A82" s="2" t="s">
        <v>168</v>
      </c>
      <c r="B82" s="22">
        <v>-228445</v>
      </c>
      <c r="C82" s="22">
        <v>-228445</v>
      </c>
      <c r="D82" s="22">
        <v>-135017</v>
      </c>
      <c r="E82" s="22">
        <v>-7</v>
      </c>
      <c r="F82" s="22"/>
      <c r="G82" s="22">
        <v>-289</v>
      </c>
    </row>
    <row r="83" spans="1:7" ht="13.5">
      <c r="A83" s="2" t="s">
        <v>169</v>
      </c>
      <c r="B83" s="22">
        <v>5496039</v>
      </c>
      <c r="C83" s="22">
        <v>5615618</v>
      </c>
      <c r="D83" s="22">
        <v>5654384</v>
      </c>
      <c r="E83" s="22">
        <v>5589931</v>
      </c>
      <c r="F83" s="22">
        <v>4605695</v>
      </c>
      <c r="G83" s="22">
        <v>1262206</v>
      </c>
    </row>
    <row r="84" spans="1:7" ht="13.5">
      <c r="A84" s="2" t="s">
        <v>170</v>
      </c>
      <c r="B84" s="22">
        <v>24523</v>
      </c>
      <c r="C84" s="22">
        <v>18076</v>
      </c>
      <c r="D84" s="22">
        <v>-272749</v>
      </c>
      <c r="E84" s="22"/>
      <c r="F84" s="22">
        <v>-311170</v>
      </c>
      <c r="G84" s="22"/>
    </row>
    <row r="85" spans="1:7" ht="13.5">
      <c r="A85" s="2" t="s">
        <v>173</v>
      </c>
      <c r="B85" s="22">
        <v>24523</v>
      </c>
      <c r="C85" s="22">
        <v>18076</v>
      </c>
      <c r="D85" s="22">
        <v>-272749</v>
      </c>
      <c r="E85" s="22"/>
      <c r="F85" s="22">
        <v>-311170</v>
      </c>
      <c r="G85" s="22"/>
    </row>
    <row r="86" spans="1:7" ht="13.5">
      <c r="A86" s="6" t="s">
        <v>175</v>
      </c>
      <c r="B86" s="22">
        <v>5520562</v>
      </c>
      <c r="C86" s="22">
        <v>5633694</v>
      </c>
      <c r="D86" s="22">
        <v>5381635</v>
      </c>
      <c r="E86" s="22">
        <v>5589931</v>
      </c>
      <c r="F86" s="22">
        <v>4294524</v>
      </c>
      <c r="G86" s="22">
        <v>1262206</v>
      </c>
    </row>
    <row r="87" spans="1:7" ht="14.25" thickBot="1">
      <c r="A87" s="7" t="s">
        <v>176</v>
      </c>
      <c r="B87" s="22">
        <v>10257717</v>
      </c>
      <c r="C87" s="22">
        <v>8799464</v>
      </c>
      <c r="D87" s="22">
        <v>7445819</v>
      </c>
      <c r="E87" s="22">
        <v>7536457</v>
      </c>
      <c r="F87" s="22">
        <v>7312758</v>
      </c>
      <c r="G87" s="22">
        <v>9332993</v>
      </c>
    </row>
    <row r="88" spans="1:7" ht="14.25" thickTop="1">
      <c r="A88" s="8"/>
      <c r="B88" s="24"/>
      <c r="C88" s="24"/>
      <c r="D88" s="24"/>
      <c r="E88" s="24"/>
      <c r="F88" s="24"/>
      <c r="G88" s="24"/>
    </row>
    <row r="90" ht="13.5">
      <c r="A90" s="20" t="s">
        <v>181</v>
      </c>
    </row>
    <row r="91" ht="13.5">
      <c r="A91" s="20" t="s">
        <v>182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2014-02-13T13:50:49Z</dcterms:created>
  <dcterms:modified xsi:type="dcterms:W3CDTF">2014-02-13T13:51:00Z</dcterms:modified>
  <cp:category/>
  <cp:version/>
  <cp:contentType/>
  <cp:contentStatus/>
</cp:coreProperties>
</file>