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<sst xmlns="http://schemas.openxmlformats.org/spreadsheetml/2006/main" count="676" uniqueCount="268">
  <si>
    <t>製品保証引当金</t>
  </si>
  <si>
    <t>為替換算調整勘定</t>
  </si>
  <si>
    <t>少数株主持分</t>
  </si>
  <si>
    <t>連結・貸借対照表</t>
  </si>
  <si>
    <t>累積四半期</t>
  </si>
  <si>
    <t>2013/04/01</t>
  </si>
  <si>
    <t>引当金の増減額（△は減少）</t>
  </si>
  <si>
    <t>受取利息及び受取配当金</t>
  </si>
  <si>
    <t>投資有価証券評価損益（△は益）</t>
  </si>
  <si>
    <t>投資事業組合運用損益（△は益）</t>
  </si>
  <si>
    <t>減損損失</t>
  </si>
  <si>
    <t>売上債権の増減額（△は増加）</t>
  </si>
  <si>
    <t>たな卸資産の増減額（△は増加）</t>
  </si>
  <si>
    <t>仕入債務の増減額（△は減少）</t>
  </si>
  <si>
    <t>前払費用の増減額（△は増加）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</si>
  <si>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</si>
  <si>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</si>
  <si>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</si>
  <si>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</si>
  <si>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</si>
  <si>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</si>
  <si>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</si>
  <si>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</si>
  <si>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短期貸付けによる支出</t>
  </si>
  <si>
    <t>短期貸付金の回収による収入</t>
  </si>
  <si>
    <t>有価証券の取得による支出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</si>
  <si>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</si>
  <si>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</si>
  <si>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</si>
  <si>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</si>
  <si>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保険積立金の払戻による収入</t>
  </si>
  <si>
    <t>保険積立金の積立による支出</t>
  </si>
  <si>
    <t>投資有価証券の取得による支出</t>
  </si>
  <si>
    <t>投資有価証券の売却による収入</t>
  </si>
  <si>
    <t>子会社株式の取得による支出</t>
  </si>
  <si>
    <t>連結の範囲の変更を伴う子会社株式の取得による収入</t>
  </si>
  <si>
    <t>投資活動によるキャッシュ・フロー</t>
  </si>
  <si>
    <t>短期借入金の返済による支出</t>
  </si>
  <si>
    <t>自己株式の取得による支出</t>
  </si>
  <si>
    <t>自己株式の処分による収入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</si>
  <si>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</si>
  <si>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</si>
  <si>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</si>
  <si>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</si>
  <si>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</si>
  <si>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現金及び現金同等物の残高</t>
  </si>
  <si>
    <t>連結・キャッシュフロー計算書</t>
  </si>
  <si>
    <t>2010/12/31</t>
  </si>
  <si>
    <t>保険代理店事業譲渡益</t>
  </si>
  <si>
    <t>投資事業組合運用損</t>
  </si>
  <si>
    <t>特別利益</t>
  </si>
  <si>
    <t>減損損失</t>
  </si>
  <si>
    <t>投資有価証券評価損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</si>
  <si>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</si>
  <si>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</si>
  <si>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</si>
  <si>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</si>
  <si>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</si>
  <si>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</si>
  <si>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</si>
  <si>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</si>
  <si>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</si>
  <si>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</si>
  <si>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2013/06/24</t>
  </si>
  <si>
    <t>通期</t>
  </si>
  <si>
    <t>2013/03/31</t>
  </si>
  <si>
    <t>2012/03/31</t>
  </si>
  <si>
    <t>2012/06/25</t>
  </si>
  <si>
    <t>2011/03/31</t>
  </si>
  <si>
    <t>2011/06/23</t>
  </si>
  <si>
    <t>2010/03/31</t>
  </si>
  <si>
    <t>2010/06/23</t>
  </si>
  <si>
    <t>2009/03/31</t>
  </si>
  <si>
    <t>2009/06/24</t>
  </si>
  <si>
    <t>2008/03/31</t>
  </si>
  <si>
    <t>現金及び預金</t>
  </si>
  <si>
    <t>千円</t>
  </si>
  <si>
    <t>受取手形</t>
  </si>
  <si>
    <t>売掛金</t>
  </si>
  <si>
    <t>有価証券</t>
  </si>
  <si>
    <t>有価証券</t>
  </si>
  <si>
    <t>商品</t>
  </si>
  <si>
    <t>商品</t>
  </si>
  <si>
    <t>仕掛品</t>
  </si>
  <si>
    <t>前渡金</t>
  </si>
  <si>
    <t>前払費用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</si>
  <si>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</si>
  <si>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</si>
  <si>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</si>
  <si>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</si>
  <si>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</si>
  <si>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</si>
  <si>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</si>
  <si>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</si>
  <si>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</si>
  <si>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</si>
  <si>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</si>
  <si>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</si>
  <si>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</si>
  <si>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その他（純額）</t>
  </si>
  <si>
    <t>有形固定資産</t>
  </si>
  <si>
    <t>有形固定資産</t>
  </si>
  <si>
    <t>のれん</t>
  </si>
  <si>
    <t>事業譲受契約前渡金</t>
  </si>
  <si>
    <t>ソフトウエア</t>
  </si>
  <si>
    <t>ソフトウエア仮勘定</t>
  </si>
  <si>
    <t>無形固定資産</t>
  </si>
  <si>
    <t>投資有価証券</t>
  </si>
  <si>
    <t>関係会社株式</t>
  </si>
  <si>
    <t>関係会社出資金</t>
  </si>
  <si>
    <t>長期貸付金</t>
  </si>
  <si>
    <t>関係会社長期貸付金</t>
  </si>
  <si>
    <t>長期前払費用</t>
  </si>
  <si>
    <t>繰延税金資産</t>
  </si>
  <si>
    <t>保険積立金</t>
  </si>
  <si>
    <t>敷金及び保証金</t>
  </si>
  <si>
    <t>長期性預金</t>
  </si>
  <si>
    <t>投資その他の資産</t>
  </si>
  <si>
    <t>投資その他の資産</t>
  </si>
  <si>
    <t>固定資産</t>
  </si>
  <si>
    <t>資産</t>
  </si>
  <si>
    <t>資産</t>
  </si>
  <si>
    <t>買掛金</t>
  </si>
  <si>
    <t>短期借入金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</si>
  <si>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</si>
  <si>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</si>
  <si>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</si>
  <si>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</si>
  <si>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</si>
  <si>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</si>
  <si>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</si>
  <si>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プロジェクト損失引当金</t>
  </si>
  <si>
    <t>プロジェクト損失引当金</t>
  </si>
  <si>
    <t>その他</t>
  </si>
  <si>
    <t>流動負債</t>
  </si>
  <si>
    <t>流動負債</t>
  </si>
  <si>
    <t>退職給付引当金</t>
  </si>
  <si>
    <t>退職給付引当金</t>
  </si>
  <si>
    <t>役員退職慰労引当金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</si>
  <si>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</si>
  <si>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</si>
  <si>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</si>
  <si>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</si>
  <si>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</si>
  <si>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</si>
  <si>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</si>
  <si>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</si>
  <si>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</si>
  <si>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</si>
  <si>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</si>
  <si>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</si>
  <si>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</si>
  <si>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</si>
  <si>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</si>
  <si>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</si>
  <si>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</si>
  <si>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</si>
  <si>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</si>
  <si>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</si>
  <si>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</si>
  <si>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</si>
  <si>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株式会社クエスト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</si>
  <si>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</si>
  <si>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</si>
  <si>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</si>
  <si>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</si>
  <si>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</si>
  <si>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</si>
  <si>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</si>
  <si>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</si>
  <si>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</si>
  <si>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情報サービス売上高</t>
  </si>
  <si>
    <t>商品売上高</t>
  </si>
  <si>
    <t>売上高</t>
  </si>
  <si>
    <t>情報サービス売上原価</t>
  </si>
  <si>
    <t>商品売上原価合計</t>
  </si>
  <si>
    <t>売上原価</t>
  </si>
  <si>
    <t>売上総利益</t>
  </si>
  <si>
    <t>給料手当及び賞与</t>
  </si>
  <si>
    <t>役員報酬</t>
  </si>
  <si>
    <t>役員報酬</t>
  </si>
  <si>
    <t>（うち賞与引当金繰入額）</t>
  </si>
  <si>
    <t>（うち退職給付費用）</t>
  </si>
  <si>
    <t>（うち役員退職慰労引当金繰入額）</t>
  </si>
  <si>
    <t>法定福利及び厚生費</t>
  </si>
  <si>
    <t>減価償却費</t>
  </si>
  <si>
    <t>減価償却費</t>
  </si>
  <si>
    <t>賃借料</t>
  </si>
  <si>
    <t>支払手数料</t>
  </si>
  <si>
    <t>貸倒引当金繰入額</t>
  </si>
  <si>
    <t>貸倒引当金繰入額</t>
  </si>
  <si>
    <t>募集費</t>
  </si>
  <si>
    <t>のれん償却額</t>
  </si>
  <si>
    <t>のれん償却額</t>
  </si>
  <si>
    <t>販売費・一般管理費</t>
  </si>
  <si>
    <t>営業利益</t>
  </si>
  <si>
    <t>受取利息</t>
  </si>
  <si>
    <t>有価証券利息</t>
  </si>
  <si>
    <t>受取配当金</t>
  </si>
  <si>
    <t>経営指導料</t>
  </si>
  <si>
    <t>受取手数料</t>
  </si>
  <si>
    <t>その他</t>
  </si>
  <si>
    <t>営業外収益</t>
  </si>
  <si>
    <t>固定資産売却損</t>
  </si>
  <si>
    <t>固定資産除却損</t>
  </si>
  <si>
    <t>投資有価証券売却損</t>
  </si>
  <si>
    <t>投資有価証券評価損</t>
  </si>
  <si>
    <t>投資有価証券評価損</t>
  </si>
  <si>
    <t>投資事業組合運用損</t>
  </si>
  <si>
    <t>関係会社出資金評価損</t>
  </si>
  <si>
    <t>自己株式取得費用</t>
  </si>
  <si>
    <t>為替差損</t>
  </si>
  <si>
    <t>支払利息</t>
  </si>
  <si>
    <t>営業外費用</t>
  </si>
  <si>
    <t>経常利益</t>
  </si>
  <si>
    <t>過年度通勤費</t>
  </si>
  <si>
    <t>特別利益</t>
  </si>
  <si>
    <t>前渡金償却損</t>
  </si>
  <si>
    <t>減損損失</t>
  </si>
  <si>
    <t>投資有価証券売却損</t>
  </si>
  <si>
    <t>関係会社株式売却損</t>
  </si>
  <si>
    <t>関係会社出資金評価損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</si>
  <si>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</si>
  <si>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</si>
  <si>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</si>
  <si>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</si>
  <si>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</si>
  <si>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</si>
  <si>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</si>
  <si>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</si>
  <si>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</si>
  <si>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</si>
  <si>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</si>
  <si>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</si>
  <si>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</si>
  <si>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</si>
  <si>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</si>
  <si>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</si>
  <si>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</si>
  <si>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</si>
  <si>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</si>
  <si>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</si>
  <si>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</si>
  <si>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</si>
  <si>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</si>
  <si>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</si>
  <si>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</si>
  <si>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</si>
  <si>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</si>
  <si>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</si>
  <si>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</si>
  <si>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</si>
  <si>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</si>
  <si>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</si>
  <si>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</si>
  <si>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</si>
  <si>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</si>
  <si>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</si>
  <si>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</si>
  <si>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</si>
  <si>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</si>
  <si>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</si>
  <si>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</si>
  <si>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</si>
  <si>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</si>
  <si>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</si>
  <si>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仕掛品</t>
  </si>
  <si>
    <t>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</si>
</sst>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159</v>
      </c>
      <c r="B2" s="14">
        <v>2332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160</v>
      </c>
      <c r="B3" s="1" t="s">
        <v>161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HYPERLINK("http://www.kabupro.jp/mark/20140207/S10012YE.htm","四半期報告書")</f>
        <v>四半期報告書</v>
      </c>
      <c r="C4" s="15" t="str">
        <f>HYPERLINK("http://www.kabupro.jp/mark/20131108/S1000CTG.htm","四半期報告書")</f>
        <v>四半期報告書</v>
      </c>
      <c r="D4" s="15" t="str">
        <f>HYPERLINK("http://www.kabupro.jp/mark/20130809/S000E6KH.htm","四半期報告書")</f>
        <v>四半期報告書</v>
      </c>
      <c r="E4" s="15" t="str">
        <f>HYPERLINK("http://www.kabupro.jp/mark/20130624/S000DNSJ.htm","有価証券報告書")</f>
        <v>有価証券報告書</v>
      </c>
      <c r="F4" s="15" t="str">
        <f>HYPERLINK("http://www.kabupro.jp/mark/20140207/S10012YE.htm","四半期報告書")</f>
        <v>四半期報告書</v>
      </c>
      <c r="G4" s="15" t="str">
        <f>HYPERLINK("http://www.kabupro.jp/mark/20131108/S1000CTG.htm","四半期報告書")</f>
        <v>四半期報告書</v>
      </c>
      <c r="H4" s="15" t="str">
        <f>HYPERLINK("http://www.kabupro.jp/mark/20130809/S000E6KH.htm","四半期報告書")</f>
        <v>四半期報告書</v>
      </c>
      <c r="I4" s="15" t="str">
        <f>HYPERLINK("http://www.kabupro.jp/mark/20130624/S000DNSJ.htm","有価証券報告書")</f>
        <v>有価証券報告書</v>
      </c>
      <c r="J4" s="15" t="str">
        <f>HYPERLINK("http://www.kabupro.jp/mark/20130208/S000CRPB.htm","四半期報告書")</f>
        <v>四半期報告書</v>
      </c>
      <c r="K4" s="15" t="str">
        <f>HYPERLINK("http://www.kabupro.jp/mark/20121109/S000C7T1.htm","四半期報告書")</f>
        <v>四半期報告書</v>
      </c>
      <c r="L4" s="15" t="str">
        <f>HYPERLINK("http://www.kabupro.jp/mark/20120810/S000BOZZ.htm","四半期報告書")</f>
        <v>四半期報告書</v>
      </c>
      <c r="M4" s="15" t="str">
        <f>HYPERLINK("http://www.kabupro.jp/mark/20120625/S000B52M.htm","有価証券報告書")</f>
        <v>有価証券報告書</v>
      </c>
      <c r="N4" s="15" t="str">
        <f>HYPERLINK("http://www.kabupro.jp/mark/20120213/S000ABWQ.htm","四半期報告書")</f>
        <v>四半期報告書</v>
      </c>
      <c r="O4" s="15" t="str">
        <f>HYPERLINK("http://www.kabupro.jp/mark/20111111/S0009O71.htm","四半期報告書")</f>
        <v>四半期報告書</v>
      </c>
      <c r="P4" s="15" t="str">
        <f>HYPERLINK("http://www.kabupro.jp/mark/20110812/S00096HN.htm","四半期報告書")</f>
        <v>四半期報告書</v>
      </c>
      <c r="Q4" s="15" t="str">
        <f>HYPERLINK("http://www.kabupro.jp/mark/20110623/S0008KFB.htm","有価証券報告書")</f>
        <v>有価証券報告書</v>
      </c>
      <c r="R4" s="15" t="str">
        <f>HYPERLINK("http://www.kabupro.jp/mark/20100212/S00054IA.htm","四半期報告書")</f>
        <v>四半期報告書</v>
      </c>
      <c r="S4" s="15" t="str">
        <f>HYPERLINK("http://www.kabupro.jp/mark/20101112/S00076CM.htm","四半期報告書")</f>
        <v>四半期報告書</v>
      </c>
      <c r="T4" s="15" t="str">
        <f>HYPERLINK("http://www.kabupro.jp/mark/20100813/S0006MA2.htm","四半期報告書")</f>
        <v>四半期報告書</v>
      </c>
      <c r="U4" s="15" t="str">
        <f>HYPERLINK("http://www.kabupro.jp/mark/20100623/S0005ZNG.htm","有価証券報告書")</f>
        <v>有価証券報告書</v>
      </c>
      <c r="V4" s="15" t="str">
        <f>HYPERLINK("http://www.kabupro.jp/mark/20100212/S00054IA.htm","四半期報告書")</f>
        <v>四半期報告書</v>
      </c>
      <c r="W4" s="15" t="str">
        <f>HYPERLINK("http://www.kabupro.jp/mark/20091113/S0004M0Q.htm","四半期報告書")</f>
        <v>四半期報告書</v>
      </c>
      <c r="X4" s="15" t="str">
        <f>HYPERLINK("http://www.kabupro.jp/mark/20090814/S0003Z84.htm","四半期報告書")</f>
        <v>四半期報告書</v>
      </c>
      <c r="Y4" s="15" t="str">
        <f>HYPERLINK("http://www.kabupro.jp/mark/20090624/S0003E13.htm","有価証券報告書")</f>
        <v>有価証券報告書</v>
      </c>
    </row>
    <row r="5" spans="1:25" ht="14.25" thickBot="1">
      <c r="A5" s="11" t="s">
        <v>57</v>
      </c>
      <c r="B5" s="1" t="s">
        <v>230</v>
      </c>
      <c r="C5" s="1" t="s">
        <v>233</v>
      </c>
      <c r="D5" s="1" t="s">
        <v>235</v>
      </c>
      <c r="E5" s="1" t="s">
        <v>63</v>
      </c>
      <c r="F5" s="1" t="s">
        <v>230</v>
      </c>
      <c r="G5" s="1" t="s">
        <v>233</v>
      </c>
      <c r="H5" s="1" t="s">
        <v>235</v>
      </c>
      <c r="I5" s="1" t="s">
        <v>63</v>
      </c>
      <c r="J5" s="1" t="s">
        <v>237</v>
      </c>
      <c r="K5" s="1" t="s">
        <v>239</v>
      </c>
      <c r="L5" s="1" t="s">
        <v>241</v>
      </c>
      <c r="M5" s="1" t="s">
        <v>67</v>
      </c>
      <c r="N5" s="1" t="s">
        <v>243</v>
      </c>
      <c r="O5" s="1" t="s">
        <v>245</v>
      </c>
      <c r="P5" s="1" t="s">
        <v>247</v>
      </c>
      <c r="Q5" s="1" t="s">
        <v>69</v>
      </c>
      <c r="R5" s="1" t="s">
        <v>253</v>
      </c>
      <c r="S5" s="1" t="s">
        <v>249</v>
      </c>
      <c r="T5" s="1" t="s">
        <v>251</v>
      </c>
      <c r="U5" s="1" t="s">
        <v>71</v>
      </c>
      <c r="V5" s="1" t="s">
        <v>253</v>
      </c>
      <c r="W5" s="1" t="s">
        <v>255</v>
      </c>
      <c r="X5" s="1" t="s">
        <v>257</v>
      </c>
      <c r="Y5" s="1" t="s">
        <v>73</v>
      </c>
    </row>
    <row r="6" spans="1:25" ht="15" thickBot="1" thickTop="1">
      <c r="A6" s="10" t="s">
        <v>58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4</v>
      </c>
      <c r="C7" s="14" t="s">
        <v>4</v>
      </c>
      <c r="D7" s="14" t="s">
        <v>4</v>
      </c>
      <c r="E7" s="16" t="s">
        <v>64</v>
      </c>
      <c r="F7" s="14" t="s">
        <v>4</v>
      </c>
      <c r="G7" s="14" t="s">
        <v>4</v>
      </c>
      <c r="H7" s="14" t="s">
        <v>4</v>
      </c>
      <c r="I7" s="16" t="s">
        <v>64</v>
      </c>
      <c r="J7" s="14" t="s">
        <v>4</v>
      </c>
      <c r="K7" s="14" t="s">
        <v>4</v>
      </c>
      <c r="L7" s="14" t="s">
        <v>4</v>
      </c>
      <c r="M7" s="16" t="s">
        <v>64</v>
      </c>
      <c r="N7" s="14" t="s">
        <v>4</v>
      </c>
      <c r="O7" s="14" t="s">
        <v>4</v>
      </c>
      <c r="P7" s="14" t="s">
        <v>4</v>
      </c>
      <c r="Q7" s="16" t="s">
        <v>64</v>
      </c>
      <c r="R7" s="14" t="s">
        <v>4</v>
      </c>
      <c r="S7" s="14" t="s">
        <v>4</v>
      </c>
      <c r="T7" s="14" t="s">
        <v>4</v>
      </c>
      <c r="U7" s="16" t="s">
        <v>64</v>
      </c>
      <c r="V7" s="14" t="s">
        <v>4</v>
      </c>
      <c r="W7" s="14" t="s">
        <v>4</v>
      </c>
      <c r="X7" s="14" t="s">
        <v>4</v>
      </c>
      <c r="Y7" s="16" t="s">
        <v>64</v>
      </c>
    </row>
    <row r="8" spans="1:25" ht="13.5">
      <c r="A8" s="13" t="s">
        <v>60</v>
      </c>
      <c r="B8" s="1" t="s">
        <v>5</v>
      </c>
      <c r="C8" s="1" t="s">
        <v>5</v>
      </c>
      <c r="D8" s="1" t="s">
        <v>5</v>
      </c>
      <c r="E8" s="17" t="s">
        <v>165</v>
      </c>
      <c r="F8" s="1" t="s">
        <v>165</v>
      </c>
      <c r="G8" s="1" t="s">
        <v>165</v>
      </c>
      <c r="H8" s="1" t="s">
        <v>165</v>
      </c>
      <c r="I8" s="17" t="s">
        <v>166</v>
      </c>
      <c r="J8" s="1" t="s">
        <v>166</v>
      </c>
      <c r="K8" s="1" t="s">
        <v>166</v>
      </c>
      <c r="L8" s="1" t="s">
        <v>166</v>
      </c>
      <c r="M8" s="17" t="s">
        <v>167</v>
      </c>
      <c r="N8" s="1" t="s">
        <v>167</v>
      </c>
      <c r="O8" s="1" t="s">
        <v>167</v>
      </c>
      <c r="P8" s="1" t="s">
        <v>167</v>
      </c>
      <c r="Q8" s="17" t="s">
        <v>168</v>
      </c>
      <c r="R8" s="1" t="s">
        <v>168</v>
      </c>
      <c r="S8" s="1" t="s">
        <v>168</v>
      </c>
      <c r="T8" s="1" t="s">
        <v>168</v>
      </c>
      <c r="U8" s="17" t="s">
        <v>169</v>
      </c>
      <c r="V8" s="1" t="s">
        <v>169</v>
      </c>
      <c r="W8" s="1" t="s">
        <v>169</v>
      </c>
      <c r="X8" s="1" t="s">
        <v>169</v>
      </c>
      <c r="Y8" s="17" t="s">
        <v>170</v>
      </c>
    </row>
    <row r="9" spans="1:25" ht="13.5">
      <c r="A9" s="13" t="s">
        <v>61</v>
      </c>
      <c r="B9" s="1" t="s">
        <v>232</v>
      </c>
      <c r="C9" s="1" t="s">
        <v>234</v>
      </c>
      <c r="D9" s="1" t="s">
        <v>236</v>
      </c>
      <c r="E9" s="17" t="s">
        <v>65</v>
      </c>
      <c r="F9" s="1" t="s">
        <v>238</v>
      </c>
      <c r="G9" s="1" t="s">
        <v>240</v>
      </c>
      <c r="H9" s="1" t="s">
        <v>242</v>
      </c>
      <c r="I9" s="17" t="s">
        <v>66</v>
      </c>
      <c r="J9" s="1" t="s">
        <v>244</v>
      </c>
      <c r="K9" s="1" t="s">
        <v>246</v>
      </c>
      <c r="L9" s="1" t="s">
        <v>248</v>
      </c>
      <c r="M9" s="17" t="s">
        <v>68</v>
      </c>
      <c r="N9" s="1" t="s">
        <v>47</v>
      </c>
      <c r="O9" s="1" t="s">
        <v>250</v>
      </c>
      <c r="P9" s="1" t="s">
        <v>252</v>
      </c>
      <c r="Q9" s="17" t="s">
        <v>70</v>
      </c>
      <c r="R9" s="1" t="s">
        <v>254</v>
      </c>
      <c r="S9" s="1" t="s">
        <v>256</v>
      </c>
      <c r="T9" s="1" t="s">
        <v>258</v>
      </c>
      <c r="U9" s="17" t="s">
        <v>72</v>
      </c>
      <c r="V9" s="1" t="s">
        <v>260</v>
      </c>
      <c r="W9" s="1" t="s">
        <v>262</v>
      </c>
      <c r="X9" s="1" t="s">
        <v>264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30" t="s">
        <v>173</v>
      </c>
      <c r="B11" s="27">
        <v>5139541</v>
      </c>
      <c r="C11" s="27">
        <v>3430405</v>
      </c>
      <c r="D11" s="27">
        <v>1622325</v>
      </c>
      <c r="E11" s="21">
        <v>6774169</v>
      </c>
      <c r="F11" s="27">
        <v>5025577</v>
      </c>
      <c r="G11" s="27">
        <v>3311817</v>
      </c>
      <c r="H11" s="27">
        <v>1626776</v>
      </c>
      <c r="I11" s="21">
        <v>6861013</v>
      </c>
      <c r="J11" s="27">
        <v>5022180</v>
      </c>
      <c r="K11" s="27">
        <v>3297995</v>
      </c>
      <c r="L11" s="27">
        <v>1615323</v>
      </c>
      <c r="M11" s="21">
        <v>6333437</v>
      </c>
      <c r="N11" s="27">
        <v>4611420</v>
      </c>
      <c r="O11" s="27">
        <v>3062905</v>
      </c>
      <c r="P11" s="27">
        <v>1473594</v>
      </c>
      <c r="Q11" s="21">
        <v>6163125</v>
      </c>
      <c r="R11" s="27">
        <v>4569470</v>
      </c>
      <c r="S11" s="27">
        <v>3071345</v>
      </c>
      <c r="T11" s="27">
        <v>1529536</v>
      </c>
      <c r="U11" s="21">
        <v>7281009</v>
      </c>
      <c r="V11" s="27">
        <v>5486636</v>
      </c>
      <c r="W11" s="27">
        <v>3697702</v>
      </c>
      <c r="X11" s="27">
        <v>1805436</v>
      </c>
      <c r="Y11" s="21">
        <v>7212109</v>
      </c>
    </row>
    <row r="12" spans="1:25" ht="13.5">
      <c r="A12" s="7" t="s">
        <v>176</v>
      </c>
      <c r="B12" s="28">
        <v>4417572</v>
      </c>
      <c r="C12" s="28">
        <v>2930542</v>
      </c>
      <c r="D12" s="28">
        <v>1412632</v>
      </c>
      <c r="E12" s="22">
        <v>5760268</v>
      </c>
      <c r="F12" s="28">
        <v>4293570</v>
      </c>
      <c r="G12" s="28">
        <v>2847729</v>
      </c>
      <c r="H12" s="28">
        <v>1416540</v>
      </c>
      <c r="I12" s="22">
        <v>5771434</v>
      </c>
      <c r="J12" s="28">
        <v>4240407</v>
      </c>
      <c r="K12" s="28">
        <v>2792856</v>
      </c>
      <c r="L12" s="28">
        <v>1401611</v>
      </c>
      <c r="M12" s="22">
        <v>5290596</v>
      </c>
      <c r="N12" s="28">
        <v>3877554</v>
      </c>
      <c r="O12" s="28">
        <v>2565267</v>
      </c>
      <c r="P12" s="28">
        <v>1252562</v>
      </c>
      <c r="Q12" s="22">
        <v>5241854</v>
      </c>
      <c r="R12" s="28">
        <v>3918235</v>
      </c>
      <c r="S12" s="28">
        <v>2646608</v>
      </c>
      <c r="T12" s="28">
        <v>1320775</v>
      </c>
      <c r="U12" s="22">
        <v>6124830</v>
      </c>
      <c r="V12" s="28">
        <v>4612527</v>
      </c>
      <c r="W12" s="28">
        <v>3117258</v>
      </c>
      <c r="X12" s="28">
        <v>1534511</v>
      </c>
      <c r="Y12" s="22">
        <v>5872228</v>
      </c>
    </row>
    <row r="13" spans="1:25" ht="13.5">
      <c r="A13" s="7" t="s">
        <v>177</v>
      </c>
      <c r="B13" s="28">
        <v>721968</v>
      </c>
      <c r="C13" s="28">
        <v>499863</v>
      </c>
      <c r="D13" s="28">
        <v>209692</v>
      </c>
      <c r="E13" s="22">
        <v>1013900</v>
      </c>
      <c r="F13" s="28">
        <v>732007</v>
      </c>
      <c r="G13" s="28">
        <v>464088</v>
      </c>
      <c r="H13" s="28">
        <v>210236</v>
      </c>
      <c r="I13" s="22">
        <v>1089579</v>
      </c>
      <c r="J13" s="28">
        <v>781773</v>
      </c>
      <c r="K13" s="28">
        <v>505139</v>
      </c>
      <c r="L13" s="28">
        <v>213712</v>
      </c>
      <c r="M13" s="22">
        <v>1042840</v>
      </c>
      <c r="N13" s="28">
        <v>733866</v>
      </c>
      <c r="O13" s="28">
        <v>497638</v>
      </c>
      <c r="P13" s="28">
        <v>221032</v>
      </c>
      <c r="Q13" s="22">
        <v>921271</v>
      </c>
      <c r="R13" s="28">
        <v>651235</v>
      </c>
      <c r="S13" s="28">
        <v>424737</v>
      </c>
      <c r="T13" s="28">
        <v>208761</v>
      </c>
      <c r="U13" s="22">
        <v>1156178</v>
      </c>
      <c r="V13" s="28">
        <v>874109</v>
      </c>
      <c r="W13" s="28">
        <v>580443</v>
      </c>
      <c r="X13" s="28">
        <v>270925</v>
      </c>
      <c r="Y13" s="22">
        <v>1339881</v>
      </c>
    </row>
    <row r="14" spans="1:25" ht="13.5">
      <c r="A14" s="6" t="s">
        <v>178</v>
      </c>
      <c r="B14" s="28">
        <v>197901</v>
      </c>
      <c r="C14" s="28">
        <v>121525</v>
      </c>
      <c r="D14" s="28">
        <v>67534</v>
      </c>
      <c r="E14" s="22">
        <v>252842</v>
      </c>
      <c r="F14" s="28">
        <v>190554</v>
      </c>
      <c r="G14" s="28">
        <v>112159</v>
      </c>
      <c r="H14" s="28">
        <v>53531</v>
      </c>
      <c r="I14" s="22">
        <v>225386</v>
      </c>
      <c r="J14" s="28">
        <v>173975</v>
      </c>
      <c r="K14" s="28">
        <v>105401</v>
      </c>
      <c r="L14" s="28">
        <v>56176</v>
      </c>
      <c r="M14" s="22">
        <v>231665</v>
      </c>
      <c r="N14" s="28">
        <v>178353</v>
      </c>
      <c r="O14" s="28">
        <v>110182</v>
      </c>
      <c r="P14" s="28">
        <v>58774</v>
      </c>
      <c r="Q14" s="22">
        <v>235501</v>
      </c>
      <c r="R14" s="28">
        <v>180897</v>
      </c>
      <c r="S14" s="28">
        <v>112273</v>
      </c>
      <c r="T14" s="28">
        <v>58061</v>
      </c>
      <c r="U14" s="22">
        <v>224928</v>
      </c>
      <c r="V14" s="28">
        <v>166688</v>
      </c>
      <c r="W14" s="28">
        <v>102057</v>
      </c>
      <c r="X14" s="28">
        <v>51308</v>
      </c>
      <c r="Y14" s="22">
        <v>226142</v>
      </c>
    </row>
    <row r="15" spans="1:25" ht="13.5">
      <c r="A15" s="6" t="s">
        <v>179</v>
      </c>
      <c r="B15" s="28">
        <v>90905</v>
      </c>
      <c r="C15" s="28">
        <v>62414</v>
      </c>
      <c r="D15" s="28">
        <v>30940</v>
      </c>
      <c r="E15" s="22">
        <v>137492</v>
      </c>
      <c r="F15" s="28">
        <v>106001</v>
      </c>
      <c r="G15" s="28">
        <v>74510</v>
      </c>
      <c r="H15" s="28">
        <v>43037</v>
      </c>
      <c r="I15" s="22">
        <v>172727</v>
      </c>
      <c r="J15" s="28">
        <v>128650</v>
      </c>
      <c r="K15" s="28">
        <v>84572</v>
      </c>
      <c r="L15" s="28">
        <v>40569</v>
      </c>
      <c r="M15" s="22">
        <v>162702</v>
      </c>
      <c r="N15" s="28">
        <v>121953</v>
      </c>
      <c r="O15" s="28">
        <v>81202</v>
      </c>
      <c r="P15" s="28">
        <v>40492</v>
      </c>
      <c r="Q15" s="22">
        <v>135785</v>
      </c>
      <c r="R15" s="28">
        <v>104353</v>
      </c>
      <c r="S15" s="28">
        <v>70825</v>
      </c>
      <c r="T15" s="28">
        <v>39305</v>
      </c>
      <c r="U15" s="22">
        <v>174297</v>
      </c>
      <c r="V15" s="28">
        <v>139994</v>
      </c>
      <c r="W15" s="28">
        <v>92439</v>
      </c>
      <c r="X15" s="28">
        <v>44950</v>
      </c>
      <c r="Y15" s="22">
        <v>161436</v>
      </c>
    </row>
    <row r="16" spans="1:25" ht="13.5">
      <c r="A16" s="6" t="s">
        <v>181</v>
      </c>
      <c r="B16" s="28">
        <v>11157</v>
      </c>
      <c r="C16" s="28">
        <v>22279</v>
      </c>
      <c r="D16" s="28">
        <v>11490</v>
      </c>
      <c r="E16" s="22">
        <v>17430</v>
      </c>
      <c r="F16" s="28">
        <v>10253</v>
      </c>
      <c r="G16" s="28">
        <v>19903</v>
      </c>
      <c r="H16" s="28">
        <v>11110</v>
      </c>
      <c r="I16" s="22">
        <v>19274</v>
      </c>
      <c r="J16" s="28">
        <v>9810</v>
      </c>
      <c r="K16" s="28">
        <v>20899</v>
      </c>
      <c r="L16" s="28">
        <v>10014</v>
      </c>
      <c r="M16" s="22">
        <v>20251</v>
      </c>
      <c r="N16" s="28">
        <v>10944</v>
      </c>
      <c r="O16" s="28">
        <v>18871</v>
      </c>
      <c r="P16" s="28">
        <v>8894</v>
      </c>
      <c r="Q16" s="22">
        <v>16570</v>
      </c>
      <c r="R16" s="28">
        <v>7695</v>
      </c>
      <c r="S16" s="28">
        <v>15269</v>
      </c>
      <c r="T16" s="28">
        <v>6384</v>
      </c>
      <c r="U16" s="22">
        <v>18855</v>
      </c>
      <c r="V16" s="28">
        <v>10260</v>
      </c>
      <c r="W16" s="28">
        <v>21053</v>
      </c>
      <c r="X16" s="28">
        <v>8673</v>
      </c>
      <c r="Y16" s="22">
        <v>17718</v>
      </c>
    </row>
    <row r="17" spans="1:25" ht="13.5">
      <c r="A17" s="6" t="s">
        <v>182</v>
      </c>
      <c r="B17" s="28">
        <v>12365</v>
      </c>
      <c r="C17" s="28">
        <v>8188</v>
      </c>
      <c r="D17" s="28">
        <v>4147</v>
      </c>
      <c r="E17" s="22">
        <v>14420</v>
      </c>
      <c r="F17" s="28">
        <v>10664</v>
      </c>
      <c r="G17" s="28">
        <v>6829</v>
      </c>
      <c r="H17" s="28">
        <v>3613</v>
      </c>
      <c r="I17" s="22">
        <v>16383</v>
      </c>
      <c r="J17" s="28">
        <v>12328</v>
      </c>
      <c r="K17" s="28">
        <v>8334</v>
      </c>
      <c r="L17" s="28">
        <v>4152</v>
      </c>
      <c r="M17" s="22">
        <v>20992</v>
      </c>
      <c r="N17" s="28">
        <v>16050</v>
      </c>
      <c r="O17" s="28">
        <v>11345</v>
      </c>
      <c r="P17" s="28">
        <v>5630</v>
      </c>
      <c r="Q17" s="22">
        <v>15454</v>
      </c>
      <c r="R17" s="28">
        <v>11557</v>
      </c>
      <c r="S17" s="28">
        <v>7788</v>
      </c>
      <c r="T17" s="28">
        <v>3868</v>
      </c>
      <c r="U17" s="22">
        <v>13590</v>
      </c>
      <c r="V17" s="28">
        <v>10502</v>
      </c>
      <c r="W17" s="28">
        <v>7181</v>
      </c>
      <c r="X17" s="28">
        <v>3474</v>
      </c>
      <c r="Y17" s="22">
        <v>12655</v>
      </c>
    </row>
    <row r="18" spans="1:25" ht="13.5">
      <c r="A18" s="6" t="s">
        <v>183</v>
      </c>
      <c r="B18" s="28">
        <v>2400</v>
      </c>
      <c r="C18" s="28">
        <v>1600</v>
      </c>
      <c r="D18" s="28">
        <v>800</v>
      </c>
      <c r="E18" s="22">
        <v>2266</v>
      </c>
      <c r="F18" s="28">
        <v>1666</v>
      </c>
      <c r="G18" s="28">
        <v>1066</v>
      </c>
      <c r="H18" s="28">
        <v>466</v>
      </c>
      <c r="I18" s="22">
        <v>3200</v>
      </c>
      <c r="J18" s="28">
        <v>2400</v>
      </c>
      <c r="K18" s="28">
        <v>2000</v>
      </c>
      <c r="L18" s="28">
        <v>1000</v>
      </c>
      <c r="M18" s="22">
        <v>3600</v>
      </c>
      <c r="N18" s="28">
        <v>2600</v>
      </c>
      <c r="O18" s="28">
        <v>1600</v>
      </c>
      <c r="P18" s="28">
        <v>800</v>
      </c>
      <c r="Q18" s="22">
        <v>5400</v>
      </c>
      <c r="R18" s="28">
        <v>4000</v>
      </c>
      <c r="S18" s="28">
        <v>2600</v>
      </c>
      <c r="T18" s="28">
        <v>1199</v>
      </c>
      <c r="U18" s="22">
        <v>6200</v>
      </c>
      <c r="V18" s="28">
        <v>4599</v>
      </c>
      <c r="W18" s="28">
        <v>3000</v>
      </c>
      <c r="X18" s="28">
        <v>1400</v>
      </c>
      <c r="Y18" s="22">
        <v>8025</v>
      </c>
    </row>
    <row r="19" spans="1:25" ht="13.5">
      <c r="A19" s="6" t="s">
        <v>189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>
        <v>65</v>
      </c>
      <c r="N19" s="28"/>
      <c r="O19" s="28"/>
      <c r="P19" s="28"/>
      <c r="Q19" s="22">
        <v>380</v>
      </c>
      <c r="R19" s="28"/>
      <c r="S19" s="28"/>
      <c r="T19" s="28"/>
      <c r="U19" s="22">
        <v>847</v>
      </c>
      <c r="V19" s="28"/>
      <c r="W19" s="28"/>
      <c r="X19" s="28"/>
      <c r="Y19" s="22"/>
    </row>
    <row r="20" spans="1:25" ht="13.5">
      <c r="A20" s="6" t="s">
        <v>88</v>
      </c>
      <c r="B20" s="28">
        <v>251882</v>
      </c>
      <c r="C20" s="28">
        <v>170929</v>
      </c>
      <c r="D20" s="28">
        <v>86768</v>
      </c>
      <c r="E20" s="22">
        <v>253336</v>
      </c>
      <c r="F20" s="28">
        <v>252396</v>
      </c>
      <c r="G20" s="28">
        <v>166473</v>
      </c>
      <c r="H20" s="28">
        <v>85886</v>
      </c>
      <c r="I20" s="22">
        <v>281929</v>
      </c>
      <c r="J20" s="28">
        <v>273447</v>
      </c>
      <c r="K20" s="28">
        <v>187109</v>
      </c>
      <c r="L20" s="28">
        <v>96701</v>
      </c>
      <c r="M20" s="22">
        <v>266929</v>
      </c>
      <c r="N20" s="28">
        <v>267007</v>
      </c>
      <c r="O20" s="28">
        <v>176862</v>
      </c>
      <c r="P20" s="28">
        <v>92396</v>
      </c>
      <c r="Q20" s="22">
        <v>251049</v>
      </c>
      <c r="R20" s="28">
        <v>257269</v>
      </c>
      <c r="S20" s="28">
        <v>172556</v>
      </c>
      <c r="T20" s="28">
        <v>89548</v>
      </c>
      <c r="U20" s="22">
        <v>328282</v>
      </c>
      <c r="V20" s="28">
        <v>333567</v>
      </c>
      <c r="W20" s="28">
        <v>226993</v>
      </c>
      <c r="X20" s="28">
        <v>118410</v>
      </c>
      <c r="Y20" s="22">
        <v>348399</v>
      </c>
    </row>
    <row r="21" spans="1:25" ht="13.5">
      <c r="A21" s="6" t="s">
        <v>194</v>
      </c>
      <c r="B21" s="28">
        <v>566612</v>
      </c>
      <c r="C21" s="28">
        <v>386937</v>
      </c>
      <c r="D21" s="28">
        <v>201681</v>
      </c>
      <c r="E21" s="22">
        <v>759284</v>
      </c>
      <c r="F21" s="28">
        <v>571536</v>
      </c>
      <c r="G21" s="28">
        <v>380942</v>
      </c>
      <c r="H21" s="28">
        <v>197646</v>
      </c>
      <c r="I21" s="22">
        <v>799453</v>
      </c>
      <c r="J21" s="28">
        <v>600611</v>
      </c>
      <c r="K21" s="28">
        <v>408317</v>
      </c>
      <c r="L21" s="28">
        <v>208614</v>
      </c>
      <c r="M21" s="22">
        <v>790511</v>
      </c>
      <c r="N21" s="28">
        <v>596909</v>
      </c>
      <c r="O21" s="28">
        <v>400065</v>
      </c>
      <c r="P21" s="28">
        <v>206989</v>
      </c>
      <c r="Q21" s="22">
        <v>745458</v>
      </c>
      <c r="R21" s="28">
        <v>565772</v>
      </c>
      <c r="S21" s="28">
        <v>381313</v>
      </c>
      <c r="T21" s="28">
        <v>198368</v>
      </c>
      <c r="U21" s="22">
        <v>874267</v>
      </c>
      <c r="V21" s="28">
        <v>665612</v>
      </c>
      <c r="W21" s="28">
        <v>452726</v>
      </c>
      <c r="X21" s="28">
        <v>228218</v>
      </c>
      <c r="Y21" s="22">
        <v>881337</v>
      </c>
    </row>
    <row r="22" spans="1:25" ht="14.25" thickBot="1">
      <c r="A22" s="25" t="s">
        <v>195</v>
      </c>
      <c r="B22" s="29">
        <v>155355</v>
      </c>
      <c r="C22" s="29">
        <v>112926</v>
      </c>
      <c r="D22" s="29">
        <v>8011</v>
      </c>
      <c r="E22" s="23">
        <v>254615</v>
      </c>
      <c r="F22" s="29">
        <v>160470</v>
      </c>
      <c r="G22" s="29">
        <v>83145</v>
      </c>
      <c r="H22" s="29">
        <v>12589</v>
      </c>
      <c r="I22" s="23">
        <v>290125</v>
      </c>
      <c r="J22" s="29">
        <v>181162</v>
      </c>
      <c r="K22" s="29">
        <v>96821</v>
      </c>
      <c r="L22" s="29">
        <v>5097</v>
      </c>
      <c r="M22" s="23">
        <v>252329</v>
      </c>
      <c r="N22" s="29">
        <v>136956</v>
      </c>
      <c r="O22" s="29">
        <v>97572</v>
      </c>
      <c r="P22" s="29">
        <v>14042</v>
      </c>
      <c r="Q22" s="23">
        <v>175812</v>
      </c>
      <c r="R22" s="29">
        <v>85462</v>
      </c>
      <c r="S22" s="29">
        <v>43423</v>
      </c>
      <c r="T22" s="29">
        <v>10393</v>
      </c>
      <c r="U22" s="23">
        <v>281911</v>
      </c>
      <c r="V22" s="29">
        <v>208496</v>
      </c>
      <c r="W22" s="29">
        <v>127717</v>
      </c>
      <c r="X22" s="29">
        <v>42707</v>
      </c>
      <c r="Y22" s="23">
        <v>458543</v>
      </c>
    </row>
    <row r="23" spans="1:25" ht="14.25" thickTop="1">
      <c r="A23" s="6" t="s">
        <v>196</v>
      </c>
      <c r="B23" s="28">
        <v>5617</v>
      </c>
      <c r="C23" s="28">
        <v>4141</v>
      </c>
      <c r="D23" s="28">
        <v>2224</v>
      </c>
      <c r="E23" s="22">
        <v>14988</v>
      </c>
      <c r="F23" s="28">
        <v>12528</v>
      </c>
      <c r="G23" s="28">
        <v>9263</v>
      </c>
      <c r="H23" s="28">
        <v>4899</v>
      </c>
      <c r="I23" s="22">
        <v>26072</v>
      </c>
      <c r="J23" s="28">
        <v>20055</v>
      </c>
      <c r="K23" s="28">
        <v>13396</v>
      </c>
      <c r="L23" s="28">
        <v>6993</v>
      </c>
      <c r="M23" s="22">
        <v>28507</v>
      </c>
      <c r="N23" s="28">
        <v>21442</v>
      </c>
      <c r="O23" s="28">
        <v>14449</v>
      </c>
      <c r="P23" s="28">
        <v>7576</v>
      </c>
      <c r="Q23" s="22">
        <v>25025</v>
      </c>
      <c r="R23" s="28">
        <v>18092</v>
      </c>
      <c r="S23" s="28">
        <v>13877</v>
      </c>
      <c r="T23" s="28">
        <v>6636</v>
      </c>
      <c r="U23" s="22">
        <v>27478</v>
      </c>
      <c r="V23" s="28">
        <v>18917</v>
      </c>
      <c r="W23" s="28">
        <v>12298</v>
      </c>
      <c r="X23" s="28">
        <v>5321</v>
      </c>
      <c r="Y23" s="22">
        <v>16722</v>
      </c>
    </row>
    <row r="24" spans="1:25" ht="13.5">
      <c r="A24" s="6" t="s">
        <v>198</v>
      </c>
      <c r="B24" s="28">
        <v>8928</v>
      </c>
      <c r="C24" s="28">
        <v>4668</v>
      </c>
      <c r="D24" s="28">
        <v>4668</v>
      </c>
      <c r="E24" s="22"/>
      <c r="F24" s="28">
        <v>267</v>
      </c>
      <c r="G24" s="28">
        <v>139</v>
      </c>
      <c r="H24" s="28">
        <v>139</v>
      </c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48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>
        <v>2000</v>
      </c>
      <c r="Y25" s="22"/>
    </row>
    <row r="26" spans="1:25" ht="13.5">
      <c r="A26" s="6" t="s">
        <v>88</v>
      </c>
      <c r="B26" s="28">
        <v>3407</v>
      </c>
      <c r="C26" s="28">
        <v>2907</v>
      </c>
      <c r="D26" s="28">
        <v>1036</v>
      </c>
      <c r="E26" s="22">
        <v>3036</v>
      </c>
      <c r="F26" s="28">
        <v>2290</v>
      </c>
      <c r="G26" s="28">
        <v>1837</v>
      </c>
      <c r="H26" s="28">
        <v>676</v>
      </c>
      <c r="I26" s="22">
        <v>6039</v>
      </c>
      <c r="J26" s="28">
        <v>5517</v>
      </c>
      <c r="K26" s="28">
        <v>4210</v>
      </c>
      <c r="L26" s="28">
        <v>546</v>
      </c>
      <c r="M26" s="22">
        <v>4431</v>
      </c>
      <c r="N26" s="28">
        <v>3903</v>
      </c>
      <c r="O26" s="28">
        <v>3314</v>
      </c>
      <c r="P26" s="28">
        <v>1999</v>
      </c>
      <c r="Q26" s="22">
        <v>4871</v>
      </c>
      <c r="R26" s="28">
        <v>4256</v>
      </c>
      <c r="S26" s="28">
        <v>2495</v>
      </c>
      <c r="T26" s="28">
        <v>900</v>
      </c>
      <c r="U26" s="22">
        <v>7938</v>
      </c>
      <c r="V26" s="28">
        <v>6830</v>
      </c>
      <c r="W26" s="28">
        <v>6067</v>
      </c>
      <c r="X26" s="28">
        <v>1121</v>
      </c>
      <c r="Y26" s="22">
        <v>2250</v>
      </c>
    </row>
    <row r="27" spans="1:25" ht="13.5">
      <c r="A27" s="6" t="s">
        <v>202</v>
      </c>
      <c r="B27" s="28">
        <v>17953</v>
      </c>
      <c r="C27" s="28">
        <v>11716</v>
      </c>
      <c r="D27" s="28">
        <v>7928</v>
      </c>
      <c r="E27" s="22">
        <v>18025</v>
      </c>
      <c r="F27" s="28">
        <v>15086</v>
      </c>
      <c r="G27" s="28">
        <v>11241</v>
      </c>
      <c r="H27" s="28">
        <v>5716</v>
      </c>
      <c r="I27" s="22">
        <v>32112</v>
      </c>
      <c r="J27" s="28">
        <v>25572</v>
      </c>
      <c r="K27" s="28">
        <v>17607</v>
      </c>
      <c r="L27" s="28">
        <v>7540</v>
      </c>
      <c r="M27" s="22">
        <v>32938</v>
      </c>
      <c r="N27" s="28">
        <v>25345</v>
      </c>
      <c r="O27" s="28">
        <v>17764</v>
      </c>
      <c r="P27" s="28">
        <v>9576</v>
      </c>
      <c r="Q27" s="22">
        <v>29896</v>
      </c>
      <c r="R27" s="28">
        <v>22348</v>
      </c>
      <c r="S27" s="28">
        <v>16373</v>
      </c>
      <c r="T27" s="28">
        <v>7537</v>
      </c>
      <c r="U27" s="22">
        <v>35416</v>
      </c>
      <c r="V27" s="28">
        <v>25748</v>
      </c>
      <c r="W27" s="28">
        <v>18366</v>
      </c>
      <c r="X27" s="28">
        <v>8442</v>
      </c>
      <c r="Y27" s="22">
        <v>22955</v>
      </c>
    </row>
    <row r="28" spans="1:25" ht="13.5">
      <c r="A28" s="6" t="s">
        <v>49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12734</v>
      </c>
      <c r="R28" s="28">
        <v>10661</v>
      </c>
      <c r="S28" s="28">
        <v>10409</v>
      </c>
      <c r="T28" s="28">
        <v>10124</v>
      </c>
      <c r="U28" s="22">
        <v>8482</v>
      </c>
      <c r="V28" s="28">
        <v>8199</v>
      </c>
      <c r="W28" s="28">
        <v>6500</v>
      </c>
      <c r="X28" s="28">
        <v>6175</v>
      </c>
      <c r="Y28" s="22"/>
    </row>
    <row r="29" spans="1:25" ht="13.5">
      <c r="A29" s="6" t="s">
        <v>211</v>
      </c>
      <c r="B29" s="28">
        <v>673</v>
      </c>
      <c r="C29" s="28">
        <v>374</v>
      </c>
      <c r="D29" s="28">
        <v>272</v>
      </c>
      <c r="E29" s="22">
        <v>479</v>
      </c>
      <c r="F29" s="28">
        <v>129</v>
      </c>
      <c r="G29" s="28">
        <v>97</v>
      </c>
      <c r="H29" s="28">
        <v>42</v>
      </c>
      <c r="I29" s="22">
        <v>525</v>
      </c>
      <c r="J29" s="28">
        <v>114</v>
      </c>
      <c r="K29" s="28">
        <v>115</v>
      </c>
      <c r="L29" s="28">
        <v>161</v>
      </c>
      <c r="M29" s="22">
        <v>335</v>
      </c>
      <c r="N29" s="28">
        <v>371</v>
      </c>
      <c r="O29" s="28">
        <v>301</v>
      </c>
      <c r="P29" s="28">
        <v>137</v>
      </c>
      <c r="Q29" s="22">
        <v>184</v>
      </c>
      <c r="R29" s="28"/>
      <c r="S29" s="28"/>
      <c r="T29" s="28"/>
      <c r="U29" s="22">
        <v>381</v>
      </c>
      <c r="V29" s="28"/>
      <c r="W29" s="28"/>
      <c r="X29" s="28"/>
      <c r="Y29" s="22">
        <v>1791</v>
      </c>
    </row>
    <row r="30" spans="1:25" ht="13.5">
      <c r="A30" s="6" t="s">
        <v>204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>
        <v>356</v>
      </c>
      <c r="R30" s="28"/>
      <c r="S30" s="28"/>
      <c r="T30" s="28"/>
      <c r="U30" s="22">
        <v>2322</v>
      </c>
      <c r="V30" s="28"/>
      <c r="W30" s="28"/>
      <c r="X30" s="28"/>
      <c r="Y30" s="22">
        <v>2409</v>
      </c>
    </row>
    <row r="31" spans="1:25" ht="13.5">
      <c r="A31" s="6" t="s">
        <v>203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1553</v>
      </c>
      <c r="N31" s="28">
        <v>650</v>
      </c>
      <c r="O31" s="28">
        <v>650</v>
      </c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87</v>
      </c>
      <c r="B32" s="28">
        <v>32</v>
      </c>
      <c r="C32" s="28">
        <v>21</v>
      </c>
      <c r="D32" s="28">
        <v>10</v>
      </c>
      <c r="E32" s="22">
        <v>57</v>
      </c>
      <c r="F32" s="28">
        <v>29</v>
      </c>
      <c r="G32" s="28">
        <v>20</v>
      </c>
      <c r="H32" s="28">
        <v>9</v>
      </c>
      <c r="I32" s="22">
        <v>92</v>
      </c>
      <c r="J32" s="28">
        <v>297</v>
      </c>
      <c r="K32" s="28">
        <v>25</v>
      </c>
      <c r="L32" s="28">
        <v>40</v>
      </c>
      <c r="M32" s="22">
        <v>145</v>
      </c>
      <c r="N32" s="28">
        <v>145</v>
      </c>
      <c r="O32" s="28">
        <v>9</v>
      </c>
      <c r="P32" s="28">
        <v>1</v>
      </c>
      <c r="Q32" s="22">
        <v>1272</v>
      </c>
      <c r="R32" s="28">
        <v>755</v>
      </c>
      <c r="S32" s="28">
        <v>639</v>
      </c>
      <c r="T32" s="28">
        <v>314</v>
      </c>
      <c r="U32" s="22">
        <v>634</v>
      </c>
      <c r="V32" s="28">
        <v>2773</v>
      </c>
      <c r="W32" s="28">
        <v>759</v>
      </c>
      <c r="X32" s="28">
        <v>230</v>
      </c>
      <c r="Y32" s="22">
        <v>682</v>
      </c>
    </row>
    <row r="33" spans="1:25" ht="13.5">
      <c r="A33" s="6" t="s">
        <v>213</v>
      </c>
      <c r="B33" s="28">
        <v>705</v>
      </c>
      <c r="C33" s="28">
        <v>395</v>
      </c>
      <c r="D33" s="28">
        <v>283</v>
      </c>
      <c r="E33" s="22">
        <v>4377</v>
      </c>
      <c r="F33" s="28">
        <v>159</v>
      </c>
      <c r="G33" s="28">
        <v>117</v>
      </c>
      <c r="H33" s="28">
        <v>52</v>
      </c>
      <c r="I33" s="22">
        <v>853</v>
      </c>
      <c r="J33" s="28">
        <v>411</v>
      </c>
      <c r="K33" s="28">
        <v>141</v>
      </c>
      <c r="L33" s="28">
        <v>201</v>
      </c>
      <c r="M33" s="22">
        <v>3338</v>
      </c>
      <c r="N33" s="28">
        <v>2470</v>
      </c>
      <c r="O33" s="28">
        <v>2259</v>
      </c>
      <c r="P33" s="28">
        <v>139</v>
      </c>
      <c r="Q33" s="22">
        <v>14548</v>
      </c>
      <c r="R33" s="28">
        <v>11416</v>
      </c>
      <c r="S33" s="28">
        <v>11048</v>
      </c>
      <c r="T33" s="28">
        <v>10438</v>
      </c>
      <c r="U33" s="22">
        <v>11819</v>
      </c>
      <c r="V33" s="28">
        <v>10973</v>
      </c>
      <c r="W33" s="28">
        <v>7259</v>
      </c>
      <c r="X33" s="28">
        <v>6405</v>
      </c>
      <c r="Y33" s="22">
        <v>4882</v>
      </c>
    </row>
    <row r="34" spans="1:25" ht="14.25" thickBot="1">
      <c r="A34" s="25" t="s">
        <v>214</v>
      </c>
      <c r="B34" s="29">
        <v>172602</v>
      </c>
      <c r="C34" s="29">
        <v>124247</v>
      </c>
      <c r="D34" s="29">
        <v>15656</v>
      </c>
      <c r="E34" s="23">
        <v>268263</v>
      </c>
      <c r="F34" s="29">
        <v>175397</v>
      </c>
      <c r="G34" s="29">
        <v>94269</v>
      </c>
      <c r="H34" s="29">
        <v>18253</v>
      </c>
      <c r="I34" s="23">
        <v>321384</v>
      </c>
      <c r="J34" s="29">
        <v>206322</v>
      </c>
      <c r="K34" s="29">
        <v>114287</v>
      </c>
      <c r="L34" s="29">
        <v>12436</v>
      </c>
      <c r="M34" s="23">
        <v>281929</v>
      </c>
      <c r="N34" s="29">
        <v>159831</v>
      </c>
      <c r="O34" s="29">
        <v>113077</v>
      </c>
      <c r="P34" s="29">
        <v>23480</v>
      </c>
      <c r="Q34" s="23">
        <v>191160</v>
      </c>
      <c r="R34" s="29">
        <v>96394</v>
      </c>
      <c r="S34" s="29">
        <v>48748</v>
      </c>
      <c r="T34" s="29">
        <v>7492</v>
      </c>
      <c r="U34" s="23">
        <v>305507</v>
      </c>
      <c r="V34" s="29">
        <v>223271</v>
      </c>
      <c r="W34" s="29">
        <v>138823</v>
      </c>
      <c r="X34" s="29">
        <v>44744</v>
      </c>
      <c r="Y34" s="23">
        <v>476616</v>
      </c>
    </row>
    <row r="35" spans="1:25" ht="14.25" thickTop="1">
      <c r="A35" s="6" t="s">
        <v>215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50392</v>
      </c>
      <c r="V35" s="28">
        <v>50392</v>
      </c>
      <c r="W35" s="28">
        <v>50392</v>
      </c>
      <c r="X35" s="28">
        <v>50392</v>
      </c>
      <c r="Y35" s="22"/>
    </row>
    <row r="36" spans="1:25" ht="13.5">
      <c r="A36" s="6" t="s">
        <v>50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>
        <v>50392</v>
      </c>
      <c r="V36" s="28">
        <v>50392</v>
      </c>
      <c r="W36" s="28">
        <v>50392</v>
      </c>
      <c r="X36" s="28">
        <v>50392</v>
      </c>
      <c r="Y36" s="22"/>
    </row>
    <row r="37" spans="1:25" ht="13.5">
      <c r="A37" s="6" t="s">
        <v>51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2666</v>
      </c>
      <c r="N37" s="28">
        <v>2666</v>
      </c>
      <c r="O37" s="28">
        <v>2666</v>
      </c>
      <c r="P37" s="28"/>
      <c r="Q37" s="22"/>
      <c r="R37" s="28"/>
      <c r="S37" s="28"/>
      <c r="T37" s="28"/>
      <c r="U37" s="22"/>
      <c r="V37" s="28"/>
      <c r="W37" s="28"/>
      <c r="X37" s="28"/>
      <c r="Y37" s="22">
        <v>7074</v>
      </c>
    </row>
    <row r="38" spans="1:25" ht="13.5">
      <c r="A38" s="6" t="s">
        <v>52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25187</v>
      </c>
      <c r="R38" s="28"/>
      <c r="S38" s="28"/>
      <c r="T38" s="28"/>
      <c r="U38" s="22">
        <v>316</v>
      </c>
      <c r="V38" s="28">
        <v>316</v>
      </c>
      <c r="W38" s="28"/>
      <c r="X38" s="28"/>
      <c r="Y38" s="22">
        <v>608</v>
      </c>
    </row>
    <row r="39" spans="1:25" ht="13.5">
      <c r="A39" s="6" t="s">
        <v>205</v>
      </c>
      <c r="B39" s="28"/>
      <c r="C39" s="28"/>
      <c r="D39" s="28"/>
      <c r="E39" s="22"/>
      <c r="F39" s="28"/>
      <c r="G39" s="28"/>
      <c r="H39" s="28"/>
      <c r="I39" s="22">
        <v>85705</v>
      </c>
      <c r="J39" s="28"/>
      <c r="K39" s="28"/>
      <c r="L39" s="28"/>
      <c r="M39" s="22"/>
      <c r="N39" s="28"/>
      <c r="O39" s="28"/>
      <c r="P39" s="28"/>
      <c r="Q39" s="22"/>
      <c r="R39" s="28">
        <v>943</v>
      </c>
      <c r="S39" s="28">
        <v>943</v>
      </c>
      <c r="T39" s="28">
        <v>943</v>
      </c>
      <c r="U39" s="22"/>
      <c r="V39" s="28"/>
      <c r="W39" s="28"/>
      <c r="X39" s="28"/>
      <c r="Y39" s="22"/>
    </row>
    <row r="40" spans="1:25" ht="13.5">
      <c r="A40" s="6" t="s">
        <v>222</v>
      </c>
      <c r="B40" s="28"/>
      <c r="C40" s="28"/>
      <c r="D40" s="28"/>
      <c r="E40" s="22"/>
      <c r="F40" s="28"/>
      <c r="G40" s="28"/>
      <c r="H40" s="28"/>
      <c r="I40" s="22">
        <v>85705</v>
      </c>
      <c r="J40" s="28"/>
      <c r="K40" s="28"/>
      <c r="L40" s="28"/>
      <c r="M40" s="22">
        <v>18754</v>
      </c>
      <c r="N40" s="28">
        <v>18754</v>
      </c>
      <c r="O40" s="28">
        <v>11028</v>
      </c>
      <c r="P40" s="28">
        <v>8362</v>
      </c>
      <c r="Q40" s="22">
        <v>25187</v>
      </c>
      <c r="R40" s="28">
        <v>1236</v>
      </c>
      <c r="S40" s="28">
        <v>943</v>
      </c>
      <c r="T40" s="28">
        <v>943</v>
      </c>
      <c r="U40" s="22">
        <v>34005</v>
      </c>
      <c r="V40" s="28">
        <v>2275</v>
      </c>
      <c r="W40" s="28"/>
      <c r="X40" s="28"/>
      <c r="Y40" s="22">
        <v>7682</v>
      </c>
    </row>
    <row r="41" spans="1:25" ht="13.5">
      <c r="A41" s="7" t="s">
        <v>224</v>
      </c>
      <c r="B41" s="28">
        <v>172602</v>
      </c>
      <c r="C41" s="28">
        <v>124247</v>
      </c>
      <c r="D41" s="28">
        <v>15656</v>
      </c>
      <c r="E41" s="22">
        <v>268263</v>
      </c>
      <c r="F41" s="28">
        <v>175397</v>
      </c>
      <c r="G41" s="28">
        <v>94269</v>
      </c>
      <c r="H41" s="28">
        <v>18253</v>
      </c>
      <c r="I41" s="22">
        <v>235678</v>
      </c>
      <c r="J41" s="28">
        <v>206322</v>
      </c>
      <c r="K41" s="28">
        <v>114287</v>
      </c>
      <c r="L41" s="28">
        <v>12436</v>
      </c>
      <c r="M41" s="22">
        <v>263174</v>
      </c>
      <c r="N41" s="28">
        <v>141076</v>
      </c>
      <c r="O41" s="28">
        <v>102048</v>
      </c>
      <c r="P41" s="28">
        <v>15118</v>
      </c>
      <c r="Q41" s="22">
        <v>165973</v>
      </c>
      <c r="R41" s="28">
        <v>95158</v>
      </c>
      <c r="S41" s="28">
        <v>47805</v>
      </c>
      <c r="T41" s="28">
        <v>6548</v>
      </c>
      <c r="U41" s="22">
        <v>321894</v>
      </c>
      <c r="V41" s="28">
        <v>271387</v>
      </c>
      <c r="W41" s="28">
        <v>189216</v>
      </c>
      <c r="X41" s="28">
        <v>95136</v>
      </c>
      <c r="Y41" s="22">
        <v>468933</v>
      </c>
    </row>
    <row r="42" spans="1:25" ht="13.5">
      <c r="A42" s="7" t="s">
        <v>225</v>
      </c>
      <c r="B42" s="28">
        <v>30234</v>
      </c>
      <c r="C42" s="28">
        <v>67110</v>
      </c>
      <c r="D42" s="28">
        <v>574</v>
      </c>
      <c r="E42" s="22">
        <v>57206</v>
      </c>
      <c r="F42" s="28">
        <v>7333</v>
      </c>
      <c r="G42" s="28">
        <v>5428</v>
      </c>
      <c r="H42" s="28">
        <v>680</v>
      </c>
      <c r="I42" s="22">
        <v>109981</v>
      </c>
      <c r="J42" s="28">
        <v>27998</v>
      </c>
      <c r="K42" s="28">
        <v>50789</v>
      </c>
      <c r="L42" s="28">
        <v>459</v>
      </c>
      <c r="M42" s="22">
        <v>116662</v>
      </c>
      <c r="N42" s="28">
        <v>8247</v>
      </c>
      <c r="O42" s="28">
        <v>33984</v>
      </c>
      <c r="P42" s="28">
        <v>575</v>
      </c>
      <c r="Q42" s="22">
        <v>55157</v>
      </c>
      <c r="R42" s="28">
        <v>8930</v>
      </c>
      <c r="S42" s="28">
        <v>6985</v>
      </c>
      <c r="T42" s="28">
        <v>1539</v>
      </c>
      <c r="U42" s="22">
        <v>86301</v>
      </c>
      <c r="V42" s="28">
        <v>46069</v>
      </c>
      <c r="W42" s="28">
        <v>83236</v>
      </c>
      <c r="X42" s="28">
        <v>4474</v>
      </c>
      <c r="Y42" s="22">
        <v>190083</v>
      </c>
    </row>
    <row r="43" spans="1:25" ht="13.5">
      <c r="A43" s="7" t="s">
        <v>226</v>
      </c>
      <c r="B43" s="28">
        <v>38023</v>
      </c>
      <c r="C43" s="28">
        <v>-19455</v>
      </c>
      <c r="D43" s="28">
        <v>4367</v>
      </c>
      <c r="E43" s="22">
        <v>33753</v>
      </c>
      <c r="F43" s="28">
        <v>46418</v>
      </c>
      <c r="G43" s="28">
        <v>26737</v>
      </c>
      <c r="H43" s="28">
        <v>2607</v>
      </c>
      <c r="I43" s="22">
        <v>2329</v>
      </c>
      <c r="J43" s="28">
        <v>69121</v>
      </c>
      <c r="K43" s="28">
        <v>-7034</v>
      </c>
      <c r="L43" s="28">
        <v>3465</v>
      </c>
      <c r="M43" s="22">
        <v>-4825</v>
      </c>
      <c r="N43" s="28">
        <v>53031</v>
      </c>
      <c r="O43" s="28">
        <v>13069</v>
      </c>
      <c r="P43" s="28">
        <v>8976</v>
      </c>
      <c r="Q43" s="22">
        <v>25588</v>
      </c>
      <c r="R43" s="28">
        <v>29247</v>
      </c>
      <c r="S43" s="28">
        <v>6720</v>
      </c>
      <c r="T43" s="28">
        <v>-7950</v>
      </c>
      <c r="U43" s="22">
        <v>22509</v>
      </c>
      <c r="V43" s="28">
        <v>88990</v>
      </c>
      <c r="W43" s="28">
        <v>9153</v>
      </c>
      <c r="X43" s="28">
        <v>38747</v>
      </c>
      <c r="Y43" s="22">
        <v>17859</v>
      </c>
    </row>
    <row r="44" spans="1:25" ht="13.5">
      <c r="A44" s="7" t="s">
        <v>227</v>
      </c>
      <c r="B44" s="28">
        <v>68257</v>
      </c>
      <c r="C44" s="28">
        <v>47655</v>
      </c>
      <c r="D44" s="28">
        <v>4941</v>
      </c>
      <c r="E44" s="22">
        <v>90960</v>
      </c>
      <c r="F44" s="28">
        <v>53751</v>
      </c>
      <c r="G44" s="28">
        <v>32166</v>
      </c>
      <c r="H44" s="28">
        <v>3288</v>
      </c>
      <c r="I44" s="22">
        <v>112311</v>
      </c>
      <c r="J44" s="28">
        <v>97120</v>
      </c>
      <c r="K44" s="28">
        <v>43754</v>
      </c>
      <c r="L44" s="28">
        <v>3924</v>
      </c>
      <c r="M44" s="22">
        <v>111837</v>
      </c>
      <c r="N44" s="28">
        <v>61279</v>
      </c>
      <c r="O44" s="28">
        <v>47053</v>
      </c>
      <c r="P44" s="28">
        <v>9552</v>
      </c>
      <c r="Q44" s="22">
        <v>80746</v>
      </c>
      <c r="R44" s="28">
        <v>38177</v>
      </c>
      <c r="S44" s="28">
        <v>13705</v>
      </c>
      <c r="T44" s="28">
        <v>-6411</v>
      </c>
      <c r="U44" s="22">
        <v>108811</v>
      </c>
      <c r="V44" s="28">
        <v>135059</v>
      </c>
      <c r="W44" s="28">
        <v>92390</v>
      </c>
      <c r="X44" s="28">
        <v>43222</v>
      </c>
      <c r="Y44" s="22">
        <v>207942</v>
      </c>
    </row>
    <row r="45" spans="1:25" ht="13.5">
      <c r="A45" s="7" t="s">
        <v>53</v>
      </c>
      <c r="B45" s="28">
        <v>104345</v>
      </c>
      <c r="C45" s="28">
        <v>76592</v>
      </c>
      <c r="D45" s="28">
        <v>10714</v>
      </c>
      <c r="E45" s="22">
        <v>177303</v>
      </c>
      <c r="F45" s="28">
        <v>121646</v>
      </c>
      <c r="G45" s="28">
        <v>62103</v>
      </c>
      <c r="H45" s="28">
        <v>14964</v>
      </c>
      <c r="I45" s="22">
        <v>123367</v>
      </c>
      <c r="J45" s="28">
        <v>109202</v>
      </c>
      <c r="K45" s="28">
        <v>70532</v>
      </c>
      <c r="L45" s="28">
        <v>8512</v>
      </c>
      <c r="M45" s="22">
        <v>151337</v>
      </c>
      <c r="N45" s="28">
        <v>79797</v>
      </c>
      <c r="O45" s="28">
        <v>54995</v>
      </c>
      <c r="P45" s="28">
        <v>5566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54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-4</v>
      </c>
      <c r="V46" s="28">
        <v>49</v>
      </c>
      <c r="W46" s="28">
        <v>19</v>
      </c>
      <c r="X46" s="28">
        <v>9</v>
      </c>
      <c r="Y46" s="22">
        <v>81</v>
      </c>
    </row>
    <row r="47" spans="1:25" ht="14.25" thickBot="1">
      <c r="A47" s="7" t="s">
        <v>228</v>
      </c>
      <c r="B47" s="28">
        <v>104345</v>
      </c>
      <c r="C47" s="28">
        <v>76592</v>
      </c>
      <c r="D47" s="28">
        <v>10714</v>
      </c>
      <c r="E47" s="22">
        <v>177303</v>
      </c>
      <c r="F47" s="28">
        <v>121646</v>
      </c>
      <c r="G47" s="28">
        <v>62103</v>
      </c>
      <c r="H47" s="28">
        <v>14964</v>
      </c>
      <c r="I47" s="22">
        <v>123367</v>
      </c>
      <c r="J47" s="28">
        <v>109202</v>
      </c>
      <c r="K47" s="28">
        <v>70532</v>
      </c>
      <c r="L47" s="28">
        <v>8512</v>
      </c>
      <c r="M47" s="22">
        <v>151337</v>
      </c>
      <c r="N47" s="28">
        <v>79797</v>
      </c>
      <c r="O47" s="28">
        <v>54995</v>
      </c>
      <c r="P47" s="28">
        <v>5566</v>
      </c>
      <c r="Q47" s="22">
        <v>85227</v>
      </c>
      <c r="R47" s="28">
        <v>56980</v>
      </c>
      <c r="S47" s="28">
        <v>34099</v>
      </c>
      <c r="T47" s="28">
        <v>12959</v>
      </c>
      <c r="U47" s="22">
        <v>213087</v>
      </c>
      <c r="V47" s="28">
        <v>136279</v>
      </c>
      <c r="W47" s="28">
        <v>96806</v>
      </c>
      <c r="X47" s="28">
        <v>51905</v>
      </c>
      <c r="Y47" s="22">
        <v>260909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163</v>
      </c>
    </row>
    <row r="51" ht="13.5">
      <c r="A51" s="20" t="s">
        <v>164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159</v>
      </c>
      <c r="B2" s="14">
        <v>2332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160</v>
      </c>
      <c r="B3" s="1" t="s">
        <v>161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56</v>
      </c>
      <c r="B4" s="15" t="str">
        <f>HYPERLINK("http://www.kabupro.jp/mark/20131108/S1000CTG.htm","四半期報告書")</f>
        <v>四半期報告書</v>
      </c>
      <c r="C4" s="15" t="str">
        <f>HYPERLINK("http://www.kabupro.jp/mark/20130624/S000DNSJ.htm","有価証券報告書")</f>
        <v>有価証券報告書</v>
      </c>
      <c r="D4" s="15" t="str">
        <f>HYPERLINK("http://www.kabupro.jp/mark/20131108/S1000CTG.htm","四半期報告書")</f>
        <v>四半期報告書</v>
      </c>
      <c r="E4" s="15" t="str">
        <f>HYPERLINK("http://www.kabupro.jp/mark/20130624/S000DNSJ.htm","有価証券報告書")</f>
        <v>有価証券報告書</v>
      </c>
      <c r="F4" s="15" t="str">
        <f>HYPERLINK("http://www.kabupro.jp/mark/20121109/S000C7T1.htm","四半期報告書")</f>
        <v>四半期報告書</v>
      </c>
      <c r="G4" s="15" t="str">
        <f>HYPERLINK("http://www.kabupro.jp/mark/20120625/S000B52M.htm","有価証券報告書")</f>
        <v>有価証券報告書</v>
      </c>
      <c r="H4" s="15" t="str">
        <f>HYPERLINK("http://www.kabupro.jp/mark/20111111/S0009O71.htm","四半期報告書")</f>
        <v>四半期報告書</v>
      </c>
      <c r="I4" s="15" t="str">
        <f>HYPERLINK("http://www.kabupro.jp/mark/20100813/S0006MA2.htm","四半期報告書")</f>
        <v>四半期報告書</v>
      </c>
      <c r="J4" s="15" t="str">
        <f>HYPERLINK("http://www.kabupro.jp/mark/20110623/S0008KFB.htm","有価証券報告書")</f>
        <v>有価証券報告書</v>
      </c>
      <c r="K4" s="15" t="str">
        <f>HYPERLINK("http://www.kabupro.jp/mark/20100212/S00054IA.htm","四半期報告書")</f>
        <v>四半期報告書</v>
      </c>
      <c r="L4" s="15" t="str">
        <f>HYPERLINK("http://www.kabupro.jp/mark/20101112/S00076CM.htm","四半期報告書")</f>
        <v>四半期報告書</v>
      </c>
      <c r="M4" s="15" t="str">
        <f>HYPERLINK("http://www.kabupro.jp/mark/20100813/S0006MA2.htm","四半期報告書")</f>
        <v>四半期報告書</v>
      </c>
      <c r="N4" s="15" t="str">
        <f>HYPERLINK("http://www.kabupro.jp/mark/20100623/S0005ZNG.htm","有価証券報告書")</f>
        <v>有価証券報告書</v>
      </c>
      <c r="O4" s="15" t="str">
        <f>HYPERLINK("http://www.kabupro.jp/mark/20100212/S00054IA.htm","四半期報告書")</f>
        <v>四半期報告書</v>
      </c>
      <c r="P4" s="15" t="str">
        <f>HYPERLINK("http://www.kabupro.jp/mark/20091113/S0004M0Q.htm","四半期報告書")</f>
        <v>四半期報告書</v>
      </c>
      <c r="Q4" s="15" t="str">
        <f>HYPERLINK("http://www.kabupro.jp/mark/20090814/S0003Z84.htm","四半期報告書")</f>
        <v>四半期報告書</v>
      </c>
      <c r="R4" s="15" t="str">
        <f>HYPERLINK("http://www.kabupro.jp/mark/20090624/S0003E13.htm","有価証券報告書")</f>
        <v>有価証券報告書</v>
      </c>
    </row>
    <row r="5" spans="1:18" ht="14.25" thickBot="1">
      <c r="A5" s="11" t="s">
        <v>57</v>
      </c>
      <c r="B5" s="1" t="s">
        <v>233</v>
      </c>
      <c r="C5" s="1" t="s">
        <v>63</v>
      </c>
      <c r="D5" s="1" t="s">
        <v>233</v>
      </c>
      <c r="E5" s="1" t="s">
        <v>63</v>
      </c>
      <c r="F5" s="1" t="s">
        <v>239</v>
      </c>
      <c r="G5" s="1" t="s">
        <v>67</v>
      </c>
      <c r="H5" s="1" t="s">
        <v>245</v>
      </c>
      <c r="I5" s="1" t="s">
        <v>251</v>
      </c>
      <c r="J5" s="1" t="s">
        <v>69</v>
      </c>
      <c r="K5" s="1" t="s">
        <v>253</v>
      </c>
      <c r="L5" s="1" t="s">
        <v>249</v>
      </c>
      <c r="M5" s="1" t="s">
        <v>251</v>
      </c>
      <c r="N5" s="1" t="s">
        <v>71</v>
      </c>
      <c r="O5" s="1" t="s">
        <v>253</v>
      </c>
      <c r="P5" s="1" t="s">
        <v>255</v>
      </c>
      <c r="Q5" s="1" t="s">
        <v>257</v>
      </c>
      <c r="R5" s="1" t="s">
        <v>73</v>
      </c>
    </row>
    <row r="6" spans="1:18" ht="15" thickBot="1" thickTop="1">
      <c r="A6" s="10" t="s">
        <v>58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59</v>
      </c>
      <c r="B7" s="14" t="s">
        <v>4</v>
      </c>
      <c r="C7" s="16" t="s">
        <v>64</v>
      </c>
      <c r="D7" s="14" t="s">
        <v>4</v>
      </c>
      <c r="E7" s="16" t="s">
        <v>64</v>
      </c>
      <c r="F7" s="14" t="s">
        <v>4</v>
      </c>
      <c r="G7" s="16" t="s">
        <v>64</v>
      </c>
      <c r="H7" s="14" t="s">
        <v>4</v>
      </c>
      <c r="I7" s="14" t="s">
        <v>4</v>
      </c>
      <c r="J7" s="16" t="s">
        <v>64</v>
      </c>
      <c r="K7" s="14" t="s">
        <v>4</v>
      </c>
      <c r="L7" s="14" t="s">
        <v>4</v>
      </c>
      <c r="M7" s="14" t="s">
        <v>4</v>
      </c>
      <c r="N7" s="16" t="s">
        <v>64</v>
      </c>
      <c r="O7" s="14" t="s">
        <v>4</v>
      </c>
      <c r="P7" s="14" t="s">
        <v>4</v>
      </c>
      <c r="Q7" s="14" t="s">
        <v>4</v>
      </c>
      <c r="R7" s="16" t="s">
        <v>64</v>
      </c>
    </row>
    <row r="8" spans="1:18" ht="13.5">
      <c r="A8" s="13" t="s">
        <v>60</v>
      </c>
      <c r="B8" s="1" t="s">
        <v>5</v>
      </c>
      <c r="C8" s="17" t="s">
        <v>165</v>
      </c>
      <c r="D8" s="1" t="s">
        <v>165</v>
      </c>
      <c r="E8" s="17" t="s">
        <v>166</v>
      </c>
      <c r="F8" s="1" t="s">
        <v>166</v>
      </c>
      <c r="G8" s="17" t="s">
        <v>167</v>
      </c>
      <c r="H8" s="1" t="s">
        <v>167</v>
      </c>
      <c r="I8" s="1" t="s">
        <v>167</v>
      </c>
      <c r="J8" s="17" t="s">
        <v>168</v>
      </c>
      <c r="K8" s="1" t="s">
        <v>168</v>
      </c>
      <c r="L8" s="1" t="s">
        <v>168</v>
      </c>
      <c r="M8" s="1" t="s">
        <v>168</v>
      </c>
      <c r="N8" s="17" t="s">
        <v>169</v>
      </c>
      <c r="O8" s="1" t="s">
        <v>169</v>
      </c>
      <c r="P8" s="1" t="s">
        <v>169</v>
      </c>
      <c r="Q8" s="1" t="s">
        <v>169</v>
      </c>
      <c r="R8" s="17" t="s">
        <v>170</v>
      </c>
    </row>
    <row r="9" spans="1:18" ht="13.5">
      <c r="A9" s="13" t="s">
        <v>61</v>
      </c>
      <c r="B9" s="1" t="s">
        <v>234</v>
      </c>
      <c r="C9" s="17" t="s">
        <v>65</v>
      </c>
      <c r="D9" s="1" t="s">
        <v>240</v>
      </c>
      <c r="E9" s="17" t="s">
        <v>66</v>
      </c>
      <c r="F9" s="1" t="s">
        <v>246</v>
      </c>
      <c r="G9" s="17" t="s">
        <v>68</v>
      </c>
      <c r="H9" s="1" t="s">
        <v>250</v>
      </c>
      <c r="I9" s="1" t="s">
        <v>252</v>
      </c>
      <c r="J9" s="17" t="s">
        <v>70</v>
      </c>
      <c r="K9" s="1" t="s">
        <v>254</v>
      </c>
      <c r="L9" s="1" t="s">
        <v>256</v>
      </c>
      <c r="M9" s="1" t="s">
        <v>258</v>
      </c>
      <c r="N9" s="17" t="s">
        <v>72</v>
      </c>
      <c r="O9" s="1" t="s">
        <v>260</v>
      </c>
      <c r="P9" s="1" t="s">
        <v>262</v>
      </c>
      <c r="Q9" s="1" t="s">
        <v>264</v>
      </c>
      <c r="R9" s="17" t="s">
        <v>74</v>
      </c>
    </row>
    <row r="10" spans="1:18" ht="14.25" thickBot="1">
      <c r="A10" s="13" t="s">
        <v>62</v>
      </c>
      <c r="B10" s="1" t="s">
        <v>76</v>
      </c>
      <c r="C10" s="17" t="s">
        <v>76</v>
      </c>
      <c r="D10" s="1" t="s">
        <v>76</v>
      </c>
      <c r="E10" s="17" t="s">
        <v>76</v>
      </c>
      <c r="F10" s="1" t="s">
        <v>76</v>
      </c>
      <c r="G10" s="17" t="s">
        <v>76</v>
      </c>
      <c r="H10" s="1" t="s">
        <v>76</v>
      </c>
      <c r="I10" s="1" t="s">
        <v>76</v>
      </c>
      <c r="J10" s="17" t="s">
        <v>76</v>
      </c>
      <c r="K10" s="1" t="s">
        <v>76</v>
      </c>
      <c r="L10" s="1" t="s">
        <v>76</v>
      </c>
      <c r="M10" s="1" t="s">
        <v>76</v>
      </c>
      <c r="N10" s="17" t="s">
        <v>76</v>
      </c>
      <c r="O10" s="1" t="s">
        <v>76</v>
      </c>
      <c r="P10" s="1" t="s">
        <v>76</v>
      </c>
      <c r="Q10" s="1" t="s">
        <v>76</v>
      </c>
      <c r="R10" s="17" t="s">
        <v>76</v>
      </c>
    </row>
    <row r="11" spans="1:18" ht="14.25" thickTop="1">
      <c r="A11" s="26" t="s">
        <v>224</v>
      </c>
      <c r="B11" s="27">
        <v>124247</v>
      </c>
      <c r="C11" s="21">
        <v>268263</v>
      </c>
      <c r="D11" s="27">
        <v>94269</v>
      </c>
      <c r="E11" s="21">
        <v>235678</v>
      </c>
      <c r="F11" s="27">
        <v>114287</v>
      </c>
      <c r="G11" s="21">
        <v>263174</v>
      </c>
      <c r="H11" s="27">
        <v>102048</v>
      </c>
      <c r="I11" s="27">
        <v>15118</v>
      </c>
      <c r="J11" s="21">
        <v>165973</v>
      </c>
      <c r="K11" s="27">
        <v>95158</v>
      </c>
      <c r="L11" s="27">
        <v>47805</v>
      </c>
      <c r="M11" s="27">
        <v>6548</v>
      </c>
      <c r="N11" s="21">
        <v>321894</v>
      </c>
      <c r="O11" s="27">
        <v>271387</v>
      </c>
      <c r="P11" s="27">
        <v>189216</v>
      </c>
      <c r="Q11" s="27">
        <v>95136</v>
      </c>
      <c r="R11" s="21">
        <v>468933</v>
      </c>
    </row>
    <row r="12" spans="1:18" ht="13.5">
      <c r="A12" s="6" t="s">
        <v>185</v>
      </c>
      <c r="B12" s="28">
        <v>29455</v>
      </c>
      <c r="C12" s="22">
        <v>71086</v>
      </c>
      <c r="D12" s="28">
        <v>31280</v>
      </c>
      <c r="E12" s="22">
        <v>57901</v>
      </c>
      <c r="F12" s="28">
        <v>32933</v>
      </c>
      <c r="G12" s="22">
        <v>35820</v>
      </c>
      <c r="H12" s="28">
        <v>16984</v>
      </c>
      <c r="I12" s="28">
        <v>8277</v>
      </c>
      <c r="J12" s="22">
        <v>31302</v>
      </c>
      <c r="K12" s="28">
        <v>22452</v>
      </c>
      <c r="L12" s="28">
        <v>14993</v>
      </c>
      <c r="M12" s="28">
        <v>6890</v>
      </c>
      <c r="N12" s="22">
        <v>34535</v>
      </c>
      <c r="O12" s="28">
        <v>19916</v>
      </c>
      <c r="P12" s="28">
        <v>17732</v>
      </c>
      <c r="Q12" s="28">
        <v>8206</v>
      </c>
      <c r="R12" s="22">
        <v>34846</v>
      </c>
    </row>
    <row r="13" spans="1:18" ht="13.5">
      <c r="A13" s="6" t="s">
        <v>192</v>
      </c>
      <c r="B13" s="28">
        <v>5100</v>
      </c>
      <c r="C13" s="22">
        <v>10200</v>
      </c>
      <c r="D13" s="28">
        <v>5100</v>
      </c>
      <c r="E13" s="22">
        <v>12650</v>
      </c>
      <c r="F13" s="28">
        <v>7550</v>
      </c>
      <c r="G13" s="22">
        <v>20000</v>
      </c>
      <c r="H13" s="28">
        <v>10000</v>
      </c>
      <c r="I13" s="28">
        <v>5000</v>
      </c>
      <c r="J13" s="22">
        <v>20000</v>
      </c>
      <c r="K13" s="28">
        <v>15000</v>
      </c>
      <c r="L13" s="28">
        <v>10000</v>
      </c>
      <c r="M13" s="28">
        <v>5000</v>
      </c>
      <c r="N13" s="22">
        <v>7350</v>
      </c>
      <c r="O13" s="28">
        <v>4900</v>
      </c>
      <c r="P13" s="28"/>
      <c r="Q13" s="28"/>
      <c r="R13" s="22">
        <v>20431</v>
      </c>
    </row>
    <row r="14" spans="1:18" ht="13.5">
      <c r="A14" s="6" t="s">
        <v>6</v>
      </c>
      <c r="B14" s="28">
        <v>49723</v>
      </c>
      <c r="C14" s="22">
        <v>-76824</v>
      </c>
      <c r="D14" s="28">
        <v>-66330</v>
      </c>
      <c r="E14" s="22">
        <v>35888</v>
      </c>
      <c r="F14" s="28">
        <v>27176</v>
      </c>
      <c r="G14" s="22">
        <v>51964</v>
      </c>
      <c r="H14" s="28">
        <v>15115</v>
      </c>
      <c r="I14" s="28">
        <v>-120336</v>
      </c>
      <c r="J14" s="22">
        <v>-36527</v>
      </c>
      <c r="K14" s="28">
        <v>-171523</v>
      </c>
      <c r="L14" s="28">
        <v>-71171</v>
      </c>
      <c r="M14" s="28">
        <v>-212098</v>
      </c>
      <c r="N14" s="22">
        <v>-34337</v>
      </c>
      <c r="O14" s="28">
        <v>-178152</v>
      </c>
      <c r="P14" s="28">
        <v>-13404</v>
      </c>
      <c r="Q14" s="28">
        <v>-187516</v>
      </c>
      <c r="R14" s="22">
        <v>-38900</v>
      </c>
    </row>
    <row r="15" spans="1:18" ht="13.5">
      <c r="A15" s="6" t="s">
        <v>7</v>
      </c>
      <c r="B15" s="28">
        <v>-8809</v>
      </c>
      <c r="C15" s="22">
        <v>-15255</v>
      </c>
      <c r="D15" s="28">
        <v>-9403</v>
      </c>
      <c r="E15" s="22">
        <v>-26317</v>
      </c>
      <c r="F15" s="28">
        <v>-13521</v>
      </c>
      <c r="G15" s="22">
        <v>-28870</v>
      </c>
      <c r="H15" s="28">
        <v>-14692</v>
      </c>
      <c r="I15" s="28">
        <v>-7819</v>
      </c>
      <c r="J15" s="22">
        <v>-25175</v>
      </c>
      <c r="K15" s="28">
        <v>-18242</v>
      </c>
      <c r="L15" s="28">
        <v>-14027</v>
      </c>
      <c r="M15" s="28">
        <v>-6786</v>
      </c>
      <c r="N15" s="22">
        <v>-27688</v>
      </c>
      <c r="O15" s="28">
        <v>-19127</v>
      </c>
      <c r="P15" s="28">
        <v>-12508</v>
      </c>
      <c r="Q15" s="28">
        <v>-5531</v>
      </c>
      <c r="R15" s="22">
        <v>-16872</v>
      </c>
    </row>
    <row r="16" spans="1:18" ht="13.5">
      <c r="A16" s="6" t="s">
        <v>8</v>
      </c>
      <c r="B16" s="28"/>
      <c r="C16" s="22"/>
      <c r="D16" s="28"/>
      <c r="E16" s="22"/>
      <c r="F16" s="28"/>
      <c r="G16" s="22">
        <v>1298</v>
      </c>
      <c r="H16" s="28">
        <v>1298</v>
      </c>
      <c r="I16" s="28"/>
      <c r="J16" s="22">
        <v>25187</v>
      </c>
      <c r="K16" s="28"/>
      <c r="L16" s="28"/>
      <c r="M16" s="28"/>
      <c r="N16" s="22"/>
      <c r="O16" s="28"/>
      <c r="P16" s="28"/>
      <c r="Q16" s="28"/>
      <c r="R16" s="22">
        <v>608</v>
      </c>
    </row>
    <row r="17" spans="1:18" ht="13.5">
      <c r="A17" s="6" t="s">
        <v>9</v>
      </c>
      <c r="B17" s="28"/>
      <c r="C17" s="22"/>
      <c r="D17" s="28"/>
      <c r="E17" s="22"/>
      <c r="F17" s="28"/>
      <c r="G17" s="22"/>
      <c r="H17" s="28"/>
      <c r="I17" s="28"/>
      <c r="J17" s="22">
        <v>12734</v>
      </c>
      <c r="K17" s="28">
        <v>10661</v>
      </c>
      <c r="L17" s="28">
        <v>10409</v>
      </c>
      <c r="M17" s="28">
        <v>10124</v>
      </c>
      <c r="N17" s="22">
        <v>8482</v>
      </c>
      <c r="O17" s="28">
        <v>8199</v>
      </c>
      <c r="P17" s="28">
        <v>6500</v>
      </c>
      <c r="Q17" s="28">
        <v>6175</v>
      </c>
      <c r="R17" s="22"/>
    </row>
    <row r="18" spans="1:18" ht="13.5">
      <c r="A18" s="6" t="s">
        <v>215</v>
      </c>
      <c r="B18" s="28"/>
      <c r="C18" s="22"/>
      <c r="D18" s="28"/>
      <c r="E18" s="22"/>
      <c r="F18" s="28"/>
      <c r="G18" s="22"/>
      <c r="H18" s="28"/>
      <c r="I18" s="28"/>
      <c r="J18" s="22"/>
      <c r="K18" s="28"/>
      <c r="L18" s="28"/>
      <c r="M18" s="28"/>
      <c r="N18" s="22">
        <v>-50392</v>
      </c>
      <c r="O18" s="28"/>
      <c r="P18" s="28"/>
      <c r="Q18" s="28">
        <v>-50392</v>
      </c>
      <c r="R18" s="22"/>
    </row>
    <row r="19" spans="1:18" ht="13.5">
      <c r="A19" s="6" t="s">
        <v>10</v>
      </c>
      <c r="B19" s="28"/>
      <c r="C19" s="22"/>
      <c r="D19" s="28"/>
      <c r="E19" s="22"/>
      <c r="F19" s="28"/>
      <c r="G19" s="22"/>
      <c r="H19" s="28"/>
      <c r="I19" s="28"/>
      <c r="J19" s="22"/>
      <c r="K19" s="28"/>
      <c r="L19" s="28"/>
      <c r="M19" s="28"/>
      <c r="N19" s="22"/>
      <c r="O19" s="28"/>
      <c r="P19" s="28"/>
      <c r="Q19" s="28"/>
      <c r="R19" s="22">
        <v>7074</v>
      </c>
    </row>
    <row r="20" spans="1:18" ht="13.5">
      <c r="A20" s="6" t="s">
        <v>11</v>
      </c>
      <c r="B20" s="28">
        <v>-55138</v>
      </c>
      <c r="C20" s="22">
        <v>198160</v>
      </c>
      <c r="D20" s="28">
        <v>239635</v>
      </c>
      <c r="E20" s="22">
        <v>-86838</v>
      </c>
      <c r="F20" s="28">
        <v>59028</v>
      </c>
      <c r="G20" s="22">
        <v>-70826</v>
      </c>
      <c r="H20" s="28">
        <v>10478</v>
      </c>
      <c r="I20" s="28">
        <v>119808</v>
      </c>
      <c r="J20" s="22">
        <v>50440</v>
      </c>
      <c r="K20" s="28">
        <v>145677</v>
      </c>
      <c r="L20" s="28">
        <v>191685</v>
      </c>
      <c r="M20" s="28">
        <v>190686</v>
      </c>
      <c r="N20" s="22">
        <v>12927</v>
      </c>
      <c r="O20" s="28">
        <v>44199</v>
      </c>
      <c r="P20" s="28">
        <v>14725</v>
      </c>
      <c r="Q20" s="28">
        <v>42545</v>
      </c>
      <c r="R20" s="22">
        <v>271553</v>
      </c>
    </row>
    <row r="21" spans="1:18" ht="13.5">
      <c r="A21" s="6" t="s">
        <v>12</v>
      </c>
      <c r="B21" s="28">
        <v>-11620</v>
      </c>
      <c r="C21" s="22">
        <v>35613</v>
      </c>
      <c r="D21" s="28">
        <v>-19287</v>
      </c>
      <c r="E21" s="22">
        <v>-23873</v>
      </c>
      <c r="F21" s="28">
        <v>-41061</v>
      </c>
      <c r="G21" s="22">
        <v>154</v>
      </c>
      <c r="H21" s="28">
        <v>5124</v>
      </c>
      <c r="I21" s="28">
        <v>-19572</v>
      </c>
      <c r="J21" s="22">
        <v>-6356</v>
      </c>
      <c r="K21" s="28">
        <v>-12905</v>
      </c>
      <c r="L21" s="28">
        <v>2103</v>
      </c>
      <c r="M21" s="28">
        <v>-19311</v>
      </c>
      <c r="N21" s="22">
        <v>-3700</v>
      </c>
      <c r="O21" s="28">
        <v>-59101</v>
      </c>
      <c r="P21" s="28">
        <v>-10258</v>
      </c>
      <c r="Q21" s="28">
        <v>-14007</v>
      </c>
      <c r="R21" s="22">
        <v>-1225</v>
      </c>
    </row>
    <row r="22" spans="1:18" ht="13.5">
      <c r="A22" s="6" t="s">
        <v>13</v>
      </c>
      <c r="B22" s="28">
        <v>12672</v>
      </c>
      <c r="C22" s="22">
        <v>-64644</v>
      </c>
      <c r="D22" s="28">
        <v>-61556</v>
      </c>
      <c r="E22" s="22">
        <v>33218</v>
      </c>
      <c r="F22" s="28">
        <v>5333</v>
      </c>
      <c r="G22" s="22">
        <v>33848</v>
      </c>
      <c r="H22" s="28">
        <v>6333</v>
      </c>
      <c r="I22" s="28">
        <v>-18360</v>
      </c>
      <c r="J22" s="22">
        <v>-87975</v>
      </c>
      <c r="K22" s="28">
        <v>-96230</v>
      </c>
      <c r="L22" s="28">
        <v>-99731</v>
      </c>
      <c r="M22" s="28">
        <v>-65574</v>
      </c>
      <c r="N22" s="22">
        <v>18515</v>
      </c>
      <c r="O22" s="28">
        <v>8068</v>
      </c>
      <c r="P22" s="28">
        <v>12623</v>
      </c>
      <c r="Q22" s="28">
        <v>-3288</v>
      </c>
      <c r="R22" s="22">
        <v>6512</v>
      </c>
    </row>
    <row r="23" spans="1:18" ht="13.5">
      <c r="A23" s="6" t="s">
        <v>14</v>
      </c>
      <c r="B23" s="28"/>
      <c r="C23" s="22"/>
      <c r="D23" s="28"/>
      <c r="E23" s="22"/>
      <c r="F23" s="28"/>
      <c r="G23" s="22"/>
      <c r="H23" s="28"/>
      <c r="I23" s="28"/>
      <c r="J23" s="22"/>
      <c r="K23" s="28"/>
      <c r="L23" s="28"/>
      <c r="M23" s="28"/>
      <c r="N23" s="22"/>
      <c r="O23" s="28"/>
      <c r="P23" s="28">
        <v>-71350</v>
      </c>
      <c r="Q23" s="28"/>
      <c r="R23" s="22"/>
    </row>
    <row r="24" spans="1:18" ht="13.5">
      <c r="A24" s="6" t="s">
        <v>87</v>
      </c>
      <c r="B24" s="28">
        <v>-51056</v>
      </c>
      <c r="C24" s="22">
        <v>-61358</v>
      </c>
      <c r="D24" s="28">
        <v>-64445</v>
      </c>
      <c r="E24" s="22">
        <v>128627</v>
      </c>
      <c r="F24" s="28">
        <v>12576</v>
      </c>
      <c r="G24" s="22">
        <v>8067</v>
      </c>
      <c r="H24" s="28">
        <v>1175</v>
      </c>
      <c r="I24" s="28">
        <v>136007</v>
      </c>
      <c r="J24" s="22">
        <v>-6304</v>
      </c>
      <c r="K24" s="28">
        <v>107366</v>
      </c>
      <c r="L24" s="28">
        <v>-20682</v>
      </c>
      <c r="M24" s="28">
        <v>151455</v>
      </c>
      <c r="N24" s="22">
        <v>-38634</v>
      </c>
      <c r="O24" s="28">
        <v>52694</v>
      </c>
      <c r="P24" s="28">
        <v>2276</v>
      </c>
      <c r="Q24" s="28">
        <v>153380</v>
      </c>
      <c r="R24" s="22">
        <v>-32334</v>
      </c>
    </row>
    <row r="25" spans="1:18" ht="13.5">
      <c r="A25" s="6" t="s">
        <v>15</v>
      </c>
      <c r="B25" s="28">
        <v>94574</v>
      </c>
      <c r="C25" s="22">
        <v>368629</v>
      </c>
      <c r="D25" s="28">
        <v>149262</v>
      </c>
      <c r="E25" s="22">
        <v>452641</v>
      </c>
      <c r="F25" s="28">
        <v>204303</v>
      </c>
      <c r="G25" s="22">
        <v>330742</v>
      </c>
      <c r="H25" s="28">
        <v>162229</v>
      </c>
      <c r="I25" s="28">
        <v>126484</v>
      </c>
      <c r="J25" s="22">
        <v>143299</v>
      </c>
      <c r="K25" s="28">
        <v>97413</v>
      </c>
      <c r="L25" s="28">
        <v>71383</v>
      </c>
      <c r="M25" s="28">
        <v>66935</v>
      </c>
      <c r="N25" s="22">
        <v>282640</v>
      </c>
      <c r="O25" s="28">
        <v>152983</v>
      </c>
      <c r="P25" s="28">
        <v>135550</v>
      </c>
      <c r="Q25" s="28">
        <v>44708</v>
      </c>
      <c r="R25" s="22">
        <v>720628</v>
      </c>
    </row>
    <row r="26" spans="1:18" ht="13.5">
      <c r="A26" s="6" t="s">
        <v>16</v>
      </c>
      <c r="B26" s="28">
        <v>10162</v>
      </c>
      <c r="C26" s="22">
        <v>18235</v>
      </c>
      <c r="D26" s="28">
        <v>9911</v>
      </c>
      <c r="E26" s="22">
        <v>28234</v>
      </c>
      <c r="F26" s="28">
        <v>12538</v>
      </c>
      <c r="G26" s="22">
        <v>28387</v>
      </c>
      <c r="H26" s="28">
        <v>14246</v>
      </c>
      <c r="I26" s="28">
        <v>8515</v>
      </c>
      <c r="J26" s="22">
        <v>22465</v>
      </c>
      <c r="K26" s="28">
        <v>17361</v>
      </c>
      <c r="L26" s="28">
        <v>14072</v>
      </c>
      <c r="M26" s="28">
        <v>6402</v>
      </c>
      <c r="N26" s="22">
        <v>20512</v>
      </c>
      <c r="O26" s="28">
        <v>19395</v>
      </c>
      <c r="P26" s="28">
        <v>8495</v>
      </c>
      <c r="Q26" s="28">
        <v>4232</v>
      </c>
      <c r="R26" s="22">
        <v>14454</v>
      </c>
    </row>
    <row r="27" spans="1:18" ht="13.5">
      <c r="A27" s="6" t="s">
        <v>17</v>
      </c>
      <c r="B27" s="28"/>
      <c r="C27" s="22"/>
      <c r="D27" s="28"/>
      <c r="E27" s="22"/>
      <c r="F27" s="28"/>
      <c r="G27" s="22"/>
      <c r="H27" s="28"/>
      <c r="I27" s="28"/>
      <c r="J27" s="22"/>
      <c r="K27" s="28"/>
      <c r="L27" s="28"/>
      <c r="M27" s="28"/>
      <c r="N27" s="22"/>
      <c r="O27" s="28">
        <v>-55</v>
      </c>
      <c r="P27" s="28">
        <v>-55</v>
      </c>
      <c r="Q27" s="28"/>
      <c r="R27" s="22"/>
    </row>
    <row r="28" spans="1:18" ht="13.5">
      <c r="A28" s="6" t="s">
        <v>18</v>
      </c>
      <c r="B28" s="28">
        <v>-12862</v>
      </c>
      <c r="C28" s="22">
        <v>-105996</v>
      </c>
      <c r="D28" s="28">
        <v>-54631</v>
      </c>
      <c r="E28" s="22">
        <v>-147425</v>
      </c>
      <c r="F28" s="28">
        <v>-99824</v>
      </c>
      <c r="G28" s="22">
        <v>-36739</v>
      </c>
      <c r="H28" s="28">
        <v>-12047</v>
      </c>
      <c r="I28" s="28">
        <v>-11319</v>
      </c>
      <c r="J28" s="22">
        <v>-58422</v>
      </c>
      <c r="K28" s="28">
        <v>-57254</v>
      </c>
      <c r="L28" s="28">
        <v>-15160</v>
      </c>
      <c r="M28" s="28">
        <v>-6775</v>
      </c>
      <c r="N28" s="22">
        <v>-197198</v>
      </c>
      <c r="O28" s="28">
        <v>-195403</v>
      </c>
      <c r="P28" s="28">
        <v>-114339</v>
      </c>
      <c r="Q28" s="28">
        <v>-114339</v>
      </c>
      <c r="R28" s="22">
        <v>-230832</v>
      </c>
    </row>
    <row r="29" spans="1:18" ht="13.5">
      <c r="A29" s="6" t="s">
        <v>19</v>
      </c>
      <c r="B29" s="28">
        <v>7517</v>
      </c>
      <c r="C29" s="22"/>
      <c r="D29" s="28"/>
      <c r="E29" s="22"/>
      <c r="F29" s="28"/>
      <c r="G29" s="22"/>
      <c r="H29" s="28"/>
      <c r="I29" s="28"/>
      <c r="J29" s="22">
        <v>15926</v>
      </c>
      <c r="K29" s="28">
        <v>15926</v>
      </c>
      <c r="L29" s="28">
        <v>15926</v>
      </c>
      <c r="M29" s="28"/>
      <c r="N29" s="22"/>
      <c r="O29" s="28"/>
      <c r="P29" s="28"/>
      <c r="Q29" s="28"/>
      <c r="R29" s="22"/>
    </row>
    <row r="30" spans="1:18" ht="14.25" thickBot="1">
      <c r="A30" s="5" t="s">
        <v>20</v>
      </c>
      <c r="B30" s="29">
        <v>99392</v>
      </c>
      <c r="C30" s="23">
        <v>280868</v>
      </c>
      <c r="D30" s="29">
        <v>104542</v>
      </c>
      <c r="E30" s="23">
        <v>333450</v>
      </c>
      <c r="F30" s="29">
        <v>117017</v>
      </c>
      <c r="G30" s="23">
        <v>322389</v>
      </c>
      <c r="H30" s="29">
        <v>164428</v>
      </c>
      <c r="I30" s="29">
        <v>123680</v>
      </c>
      <c r="J30" s="23">
        <v>123269</v>
      </c>
      <c r="K30" s="29">
        <v>73447</v>
      </c>
      <c r="L30" s="29">
        <v>86222</v>
      </c>
      <c r="M30" s="29">
        <v>66562</v>
      </c>
      <c r="N30" s="23">
        <v>105955</v>
      </c>
      <c r="O30" s="29">
        <v>-23080</v>
      </c>
      <c r="P30" s="29">
        <v>29651</v>
      </c>
      <c r="Q30" s="29">
        <v>-65398</v>
      </c>
      <c r="R30" s="23">
        <v>504250</v>
      </c>
    </row>
    <row r="31" spans="1:18" ht="14.25" thickTop="1">
      <c r="A31" s="6" t="s">
        <v>21</v>
      </c>
      <c r="B31" s="28">
        <v>-500000</v>
      </c>
      <c r="C31" s="22"/>
      <c r="D31" s="28"/>
      <c r="E31" s="22"/>
      <c r="F31" s="28"/>
      <c r="G31" s="22"/>
      <c r="H31" s="28"/>
      <c r="I31" s="28"/>
      <c r="J31" s="22"/>
      <c r="K31" s="28"/>
      <c r="L31" s="28"/>
      <c r="M31" s="28"/>
      <c r="N31" s="22">
        <v>-501246</v>
      </c>
      <c r="O31" s="28"/>
      <c r="P31" s="28"/>
      <c r="Q31" s="28"/>
      <c r="R31" s="22">
        <v>-1001231</v>
      </c>
    </row>
    <row r="32" spans="1:18" ht="13.5">
      <c r="A32" s="6" t="s">
        <v>22</v>
      </c>
      <c r="B32" s="28"/>
      <c r="C32" s="22"/>
      <c r="D32" s="28"/>
      <c r="E32" s="22"/>
      <c r="F32" s="28"/>
      <c r="G32" s="22"/>
      <c r="H32" s="28"/>
      <c r="I32" s="28"/>
      <c r="J32" s="22">
        <v>600000</v>
      </c>
      <c r="K32" s="28">
        <v>600000</v>
      </c>
      <c r="L32" s="28">
        <v>600000</v>
      </c>
      <c r="M32" s="28">
        <v>100000</v>
      </c>
      <c r="N32" s="22">
        <v>500000</v>
      </c>
      <c r="O32" s="28">
        <v>500000</v>
      </c>
      <c r="P32" s="28"/>
      <c r="Q32" s="28"/>
      <c r="R32" s="22">
        <v>500000</v>
      </c>
    </row>
    <row r="33" spans="1:18" ht="13.5">
      <c r="A33" s="6" t="s">
        <v>23</v>
      </c>
      <c r="B33" s="28"/>
      <c r="C33" s="22"/>
      <c r="D33" s="28"/>
      <c r="E33" s="22"/>
      <c r="F33" s="28"/>
      <c r="G33" s="22"/>
      <c r="H33" s="28"/>
      <c r="I33" s="28"/>
      <c r="J33" s="22"/>
      <c r="K33" s="28"/>
      <c r="L33" s="28"/>
      <c r="M33" s="28"/>
      <c r="N33" s="22"/>
      <c r="O33" s="28"/>
      <c r="P33" s="28"/>
      <c r="Q33" s="28"/>
      <c r="R33" s="22">
        <v>-5499</v>
      </c>
    </row>
    <row r="34" spans="1:18" ht="13.5">
      <c r="A34" s="6" t="s">
        <v>24</v>
      </c>
      <c r="B34" s="28"/>
      <c r="C34" s="22"/>
      <c r="D34" s="28"/>
      <c r="E34" s="22"/>
      <c r="F34" s="28"/>
      <c r="G34" s="22"/>
      <c r="H34" s="28"/>
      <c r="I34" s="28"/>
      <c r="J34" s="22"/>
      <c r="K34" s="28"/>
      <c r="L34" s="28"/>
      <c r="M34" s="28"/>
      <c r="N34" s="22">
        <v>5499</v>
      </c>
      <c r="O34" s="28"/>
      <c r="P34" s="28"/>
      <c r="Q34" s="28"/>
      <c r="R34" s="22">
        <v>22999</v>
      </c>
    </row>
    <row r="35" spans="1:18" ht="13.5">
      <c r="A35" s="6" t="s">
        <v>25</v>
      </c>
      <c r="B35" s="28"/>
      <c r="C35" s="22"/>
      <c r="D35" s="28"/>
      <c r="E35" s="22">
        <v>-398982</v>
      </c>
      <c r="F35" s="28">
        <v>-100295</v>
      </c>
      <c r="G35" s="22">
        <v>-300000</v>
      </c>
      <c r="H35" s="28">
        <v>-200000</v>
      </c>
      <c r="I35" s="28"/>
      <c r="J35" s="22">
        <v>-100441</v>
      </c>
      <c r="K35" s="28">
        <v>-100441</v>
      </c>
      <c r="L35" s="28"/>
      <c r="M35" s="28"/>
      <c r="N35" s="22">
        <v>-298136</v>
      </c>
      <c r="O35" s="28">
        <v>-198228</v>
      </c>
      <c r="P35" s="28">
        <v>-100134</v>
      </c>
      <c r="Q35" s="28">
        <v>-100099</v>
      </c>
      <c r="R35" s="22">
        <v>-100000</v>
      </c>
    </row>
    <row r="36" spans="1:18" ht="13.5">
      <c r="A36" s="6" t="s">
        <v>26</v>
      </c>
      <c r="B36" s="28">
        <v>200000</v>
      </c>
      <c r="C36" s="22">
        <v>800000</v>
      </c>
      <c r="D36" s="28">
        <v>300000</v>
      </c>
      <c r="E36" s="22">
        <v>1000000</v>
      </c>
      <c r="F36" s="28">
        <v>400000</v>
      </c>
      <c r="G36" s="22">
        <v>600000</v>
      </c>
      <c r="H36" s="28">
        <v>300000</v>
      </c>
      <c r="I36" s="28"/>
      <c r="J36" s="22">
        <v>400000</v>
      </c>
      <c r="K36" s="28">
        <v>300000</v>
      </c>
      <c r="L36" s="28">
        <v>200000</v>
      </c>
      <c r="M36" s="28">
        <v>200000</v>
      </c>
      <c r="N36" s="22">
        <v>400000</v>
      </c>
      <c r="O36" s="28">
        <v>100000</v>
      </c>
      <c r="P36" s="28"/>
      <c r="Q36" s="28"/>
      <c r="R36" s="22">
        <v>300000</v>
      </c>
    </row>
    <row r="37" spans="1:18" ht="13.5">
      <c r="A37" s="6" t="s">
        <v>27</v>
      </c>
      <c r="B37" s="28">
        <v>-5139</v>
      </c>
      <c r="C37" s="22">
        <v>-7162</v>
      </c>
      <c r="D37" s="28">
        <v>-3275</v>
      </c>
      <c r="E37" s="22">
        <v>-24929</v>
      </c>
      <c r="F37" s="28">
        <v>-8360</v>
      </c>
      <c r="G37" s="22">
        <v>-2708</v>
      </c>
      <c r="H37" s="28">
        <v>-2708</v>
      </c>
      <c r="I37" s="28">
        <v>-2214</v>
      </c>
      <c r="J37" s="22">
        <v>-2453</v>
      </c>
      <c r="K37" s="28">
        <v>-1784</v>
      </c>
      <c r="L37" s="28">
        <v>-1524</v>
      </c>
      <c r="M37" s="28"/>
      <c r="N37" s="22">
        <v>-14846</v>
      </c>
      <c r="O37" s="28">
        <v>-11324</v>
      </c>
      <c r="P37" s="28">
        <v>-10204</v>
      </c>
      <c r="Q37" s="28">
        <v>-7041</v>
      </c>
      <c r="R37" s="22">
        <v>-20129</v>
      </c>
    </row>
    <row r="38" spans="1:18" ht="13.5">
      <c r="A38" s="6" t="s">
        <v>28</v>
      </c>
      <c r="B38" s="28"/>
      <c r="C38" s="22"/>
      <c r="D38" s="28"/>
      <c r="E38" s="22">
        <v>900</v>
      </c>
      <c r="F38" s="28"/>
      <c r="G38" s="22">
        <v>39375</v>
      </c>
      <c r="H38" s="28">
        <v>23000</v>
      </c>
      <c r="I38" s="28"/>
      <c r="J38" s="22"/>
      <c r="K38" s="28"/>
      <c r="L38" s="28"/>
      <c r="M38" s="28"/>
      <c r="N38" s="22">
        <v>71755</v>
      </c>
      <c r="O38" s="28">
        <v>71755</v>
      </c>
      <c r="P38" s="28">
        <v>71755</v>
      </c>
      <c r="Q38" s="28"/>
      <c r="R38" s="22">
        <v>453</v>
      </c>
    </row>
    <row r="39" spans="1:18" ht="13.5">
      <c r="A39" s="6" t="s">
        <v>29</v>
      </c>
      <c r="B39" s="28">
        <v>-2279</v>
      </c>
      <c r="C39" s="22">
        <v>-30291</v>
      </c>
      <c r="D39" s="28">
        <v>-4163</v>
      </c>
      <c r="E39" s="22">
        <v>-31563</v>
      </c>
      <c r="F39" s="28">
        <v>-10755</v>
      </c>
      <c r="G39" s="22">
        <v>-59684</v>
      </c>
      <c r="H39" s="28">
        <v>-21632</v>
      </c>
      <c r="I39" s="28">
        <v>-9617</v>
      </c>
      <c r="J39" s="22">
        <v>-5907</v>
      </c>
      <c r="K39" s="28">
        <v>-4721</v>
      </c>
      <c r="L39" s="28">
        <v>-4721</v>
      </c>
      <c r="M39" s="28">
        <v>-4321</v>
      </c>
      <c r="N39" s="22">
        <v>-58457</v>
      </c>
      <c r="O39" s="28">
        <v>-45484</v>
      </c>
      <c r="P39" s="28">
        <v>-30459</v>
      </c>
      <c r="Q39" s="28">
        <v>-17767</v>
      </c>
      <c r="R39" s="22">
        <v>-5920</v>
      </c>
    </row>
    <row r="40" spans="1:18" ht="13.5">
      <c r="A40" s="6" t="s">
        <v>30</v>
      </c>
      <c r="B40" s="28"/>
      <c r="C40" s="22"/>
      <c r="D40" s="28"/>
      <c r="E40" s="22">
        <v>76382</v>
      </c>
      <c r="F40" s="28">
        <v>76382</v>
      </c>
      <c r="G40" s="22"/>
      <c r="H40" s="28"/>
      <c r="I40" s="28"/>
      <c r="J40" s="22"/>
      <c r="K40" s="28"/>
      <c r="L40" s="28"/>
      <c r="M40" s="28"/>
      <c r="N40" s="22"/>
      <c r="O40" s="28"/>
      <c r="P40" s="28">
        <v>5953</v>
      </c>
      <c r="Q40" s="28">
        <v>5953</v>
      </c>
      <c r="R40" s="22"/>
    </row>
    <row r="41" spans="1:18" ht="13.5">
      <c r="A41" s="6" t="s">
        <v>31</v>
      </c>
      <c r="B41" s="28"/>
      <c r="C41" s="22"/>
      <c r="D41" s="28"/>
      <c r="E41" s="22">
        <v>-14000</v>
      </c>
      <c r="F41" s="28">
        <v>-14000</v>
      </c>
      <c r="G41" s="22"/>
      <c r="H41" s="28"/>
      <c r="I41" s="28"/>
      <c r="J41" s="22"/>
      <c r="K41" s="28"/>
      <c r="L41" s="28"/>
      <c r="M41" s="28"/>
      <c r="N41" s="22"/>
      <c r="O41" s="28"/>
      <c r="P41" s="28"/>
      <c r="Q41" s="28"/>
      <c r="R41" s="22"/>
    </row>
    <row r="42" spans="1:18" ht="13.5">
      <c r="A42" s="6" t="s">
        <v>32</v>
      </c>
      <c r="B42" s="28">
        <v>-205577</v>
      </c>
      <c r="C42" s="22">
        <v>-467964</v>
      </c>
      <c r="D42" s="28"/>
      <c r="E42" s="22">
        <v>-500531</v>
      </c>
      <c r="F42" s="28">
        <v>-302601</v>
      </c>
      <c r="G42" s="22">
        <v>-300040</v>
      </c>
      <c r="H42" s="28">
        <v>-100000</v>
      </c>
      <c r="I42" s="28"/>
      <c r="J42" s="22">
        <v>-602578</v>
      </c>
      <c r="K42" s="28">
        <v>-503165</v>
      </c>
      <c r="L42" s="28">
        <v>-101913</v>
      </c>
      <c r="M42" s="28">
        <v>-101913</v>
      </c>
      <c r="N42" s="22">
        <v>-596893</v>
      </c>
      <c r="O42" s="28">
        <v>-395670</v>
      </c>
      <c r="P42" s="28">
        <v>-299270</v>
      </c>
      <c r="Q42" s="28">
        <v>-100183</v>
      </c>
      <c r="R42" s="22">
        <v>-395487</v>
      </c>
    </row>
    <row r="43" spans="1:18" ht="13.5">
      <c r="A43" s="6" t="s">
        <v>33</v>
      </c>
      <c r="B43" s="28"/>
      <c r="C43" s="22"/>
      <c r="D43" s="28"/>
      <c r="E43" s="22">
        <v>15000</v>
      </c>
      <c r="F43" s="28"/>
      <c r="G43" s="22">
        <v>180</v>
      </c>
      <c r="H43" s="28"/>
      <c r="I43" s="28"/>
      <c r="J43" s="22"/>
      <c r="K43" s="28"/>
      <c r="L43" s="28"/>
      <c r="M43" s="28"/>
      <c r="N43" s="22"/>
      <c r="O43" s="28"/>
      <c r="P43" s="28"/>
      <c r="Q43" s="28"/>
      <c r="R43" s="22"/>
    </row>
    <row r="44" spans="1:18" ht="13.5">
      <c r="A44" s="6" t="s">
        <v>34</v>
      </c>
      <c r="B44" s="28"/>
      <c r="C44" s="22"/>
      <c r="D44" s="28"/>
      <c r="E44" s="22"/>
      <c r="F44" s="28"/>
      <c r="G44" s="22"/>
      <c r="H44" s="28"/>
      <c r="I44" s="28"/>
      <c r="J44" s="22"/>
      <c r="K44" s="28"/>
      <c r="L44" s="28"/>
      <c r="M44" s="28"/>
      <c r="N44" s="22">
        <v>-29400</v>
      </c>
      <c r="O44" s="28">
        <v>-29400</v>
      </c>
      <c r="P44" s="28">
        <v>-29400</v>
      </c>
      <c r="Q44" s="28">
        <v>-29400</v>
      </c>
      <c r="R44" s="22"/>
    </row>
    <row r="45" spans="1:18" ht="13.5">
      <c r="A45" s="6" t="s">
        <v>35</v>
      </c>
      <c r="B45" s="28"/>
      <c r="C45" s="22"/>
      <c r="D45" s="28"/>
      <c r="E45" s="22"/>
      <c r="F45" s="28"/>
      <c r="G45" s="22"/>
      <c r="H45" s="28"/>
      <c r="I45" s="28"/>
      <c r="J45" s="22"/>
      <c r="K45" s="28"/>
      <c r="L45" s="28"/>
      <c r="M45" s="28"/>
      <c r="N45" s="22"/>
      <c r="O45" s="28"/>
      <c r="P45" s="28"/>
      <c r="Q45" s="28"/>
      <c r="R45" s="22">
        <v>7400</v>
      </c>
    </row>
    <row r="46" spans="1:18" ht="13.5">
      <c r="A46" s="6" t="s">
        <v>87</v>
      </c>
      <c r="B46" s="28">
        <v>-5</v>
      </c>
      <c r="C46" s="22"/>
      <c r="D46" s="28">
        <v>4070</v>
      </c>
      <c r="E46" s="22"/>
      <c r="F46" s="28">
        <v>2925</v>
      </c>
      <c r="G46" s="22">
        <v>50</v>
      </c>
      <c r="H46" s="28">
        <v>50</v>
      </c>
      <c r="I46" s="28">
        <v>-39</v>
      </c>
      <c r="J46" s="22">
        <v>-1000</v>
      </c>
      <c r="K46" s="28">
        <v>-950</v>
      </c>
      <c r="L46" s="28">
        <v>-600</v>
      </c>
      <c r="M46" s="28">
        <v>-250</v>
      </c>
      <c r="N46" s="22">
        <v>12118</v>
      </c>
      <c r="O46" s="28">
        <v>10006</v>
      </c>
      <c r="P46" s="28">
        <v>4353</v>
      </c>
      <c r="Q46" s="28">
        <v>699</v>
      </c>
      <c r="R46" s="22">
        <v>-1115</v>
      </c>
    </row>
    <row r="47" spans="1:18" ht="14.25" thickBot="1">
      <c r="A47" s="5" t="s">
        <v>36</v>
      </c>
      <c r="B47" s="29">
        <v>-513002</v>
      </c>
      <c r="C47" s="23">
        <v>298514</v>
      </c>
      <c r="D47" s="29">
        <v>296631</v>
      </c>
      <c r="E47" s="23">
        <v>214053</v>
      </c>
      <c r="F47" s="29">
        <v>43296</v>
      </c>
      <c r="G47" s="23">
        <v>-26249</v>
      </c>
      <c r="H47" s="29">
        <v>-1290</v>
      </c>
      <c r="I47" s="29">
        <v>-11871</v>
      </c>
      <c r="J47" s="23">
        <v>297619</v>
      </c>
      <c r="K47" s="29">
        <v>288937</v>
      </c>
      <c r="L47" s="29">
        <v>691241</v>
      </c>
      <c r="M47" s="29">
        <v>193515</v>
      </c>
      <c r="N47" s="23">
        <v>-591625</v>
      </c>
      <c r="O47" s="29">
        <v>-23369</v>
      </c>
      <c r="P47" s="29">
        <v>-387407</v>
      </c>
      <c r="Q47" s="29">
        <v>-247837</v>
      </c>
      <c r="R47" s="23">
        <v>-684339</v>
      </c>
    </row>
    <row r="48" spans="1:18" ht="14.25" thickTop="1">
      <c r="A48" s="6" t="s">
        <v>37</v>
      </c>
      <c r="B48" s="28"/>
      <c r="C48" s="22"/>
      <c r="D48" s="28"/>
      <c r="E48" s="22"/>
      <c r="F48" s="28"/>
      <c r="G48" s="22"/>
      <c r="H48" s="28"/>
      <c r="I48" s="28"/>
      <c r="J48" s="22"/>
      <c r="K48" s="28"/>
      <c r="L48" s="28"/>
      <c r="M48" s="28"/>
      <c r="N48" s="22">
        <v>-16853</v>
      </c>
      <c r="O48" s="28">
        <v>-16853</v>
      </c>
      <c r="P48" s="28">
        <v>-16853</v>
      </c>
      <c r="Q48" s="28">
        <v>-16853</v>
      </c>
      <c r="R48" s="22">
        <v>-25000</v>
      </c>
    </row>
    <row r="49" spans="1:18" ht="13.5">
      <c r="A49" s="6" t="s">
        <v>38</v>
      </c>
      <c r="B49" s="28">
        <v>-96</v>
      </c>
      <c r="C49" s="22">
        <v>-193014</v>
      </c>
      <c r="D49" s="28">
        <v>-41</v>
      </c>
      <c r="E49" s="22">
        <v>-61092</v>
      </c>
      <c r="F49" s="28">
        <v>-70</v>
      </c>
      <c r="G49" s="22">
        <v>-336</v>
      </c>
      <c r="H49" s="28">
        <v>-238</v>
      </c>
      <c r="I49" s="28">
        <v>-98</v>
      </c>
      <c r="J49" s="22">
        <v>-47062</v>
      </c>
      <c r="K49" s="28">
        <v>-43255</v>
      </c>
      <c r="L49" s="28">
        <v>-29053</v>
      </c>
      <c r="M49" s="28">
        <v>-16968</v>
      </c>
      <c r="N49" s="22">
        <v>-88124</v>
      </c>
      <c r="O49" s="28">
        <v>-70865</v>
      </c>
      <c r="P49" s="28">
        <v>-32920</v>
      </c>
      <c r="Q49" s="28">
        <v>-17626</v>
      </c>
      <c r="R49" s="22">
        <v>-16356</v>
      </c>
    </row>
    <row r="50" spans="1:18" ht="13.5">
      <c r="A50" s="6" t="s">
        <v>39</v>
      </c>
      <c r="B50" s="28"/>
      <c r="C50" s="22">
        <v>161161</v>
      </c>
      <c r="D50" s="28"/>
      <c r="E50" s="22"/>
      <c r="F50" s="28"/>
      <c r="G50" s="22"/>
      <c r="H50" s="28"/>
      <c r="I50" s="28"/>
      <c r="J50" s="22"/>
      <c r="K50" s="28"/>
      <c r="L50" s="28"/>
      <c r="M50" s="28"/>
      <c r="N50" s="22"/>
      <c r="O50" s="28"/>
      <c r="P50" s="28"/>
      <c r="Q50" s="28"/>
      <c r="R50" s="22">
        <v>10149</v>
      </c>
    </row>
    <row r="51" spans="1:18" ht="13.5">
      <c r="A51" s="6" t="s">
        <v>40</v>
      </c>
      <c r="B51" s="28">
        <v>-155051</v>
      </c>
      <c r="C51" s="22">
        <v>-155658</v>
      </c>
      <c r="D51" s="28">
        <v>-155361</v>
      </c>
      <c r="E51" s="22">
        <v>-158759</v>
      </c>
      <c r="F51" s="28">
        <v>-158515</v>
      </c>
      <c r="G51" s="22">
        <v>-158396</v>
      </c>
      <c r="H51" s="28">
        <v>-157974</v>
      </c>
      <c r="I51" s="28">
        <v>-132525</v>
      </c>
      <c r="J51" s="22">
        <v>-187313</v>
      </c>
      <c r="K51" s="28">
        <v>-187232</v>
      </c>
      <c r="L51" s="28">
        <v>-186963</v>
      </c>
      <c r="M51" s="28">
        <v>-145510</v>
      </c>
      <c r="N51" s="22">
        <v>-163841</v>
      </c>
      <c r="O51" s="28">
        <v>-164281</v>
      </c>
      <c r="P51" s="28">
        <v>-164074</v>
      </c>
      <c r="Q51" s="28">
        <v>-164074</v>
      </c>
      <c r="R51" s="22">
        <v>-125964</v>
      </c>
    </row>
    <row r="52" spans="1:18" ht="13.5">
      <c r="A52" s="6" t="s">
        <v>87</v>
      </c>
      <c r="B52" s="28"/>
      <c r="C52" s="22"/>
      <c r="D52" s="28"/>
      <c r="E52" s="22"/>
      <c r="F52" s="28"/>
      <c r="G52" s="22">
        <v>83</v>
      </c>
      <c r="H52" s="28"/>
      <c r="I52" s="28"/>
      <c r="J52" s="22"/>
      <c r="K52" s="28"/>
      <c r="L52" s="28"/>
      <c r="M52" s="28"/>
      <c r="N52" s="22"/>
      <c r="O52" s="28"/>
      <c r="P52" s="28"/>
      <c r="Q52" s="28"/>
      <c r="R52" s="22"/>
    </row>
    <row r="53" spans="1:18" ht="14.25" thickBot="1">
      <c r="A53" s="5" t="s">
        <v>41</v>
      </c>
      <c r="B53" s="29">
        <v>-155148</v>
      </c>
      <c r="C53" s="23">
        <v>-189356</v>
      </c>
      <c r="D53" s="29">
        <v>-155402</v>
      </c>
      <c r="E53" s="23">
        <v>-221265</v>
      </c>
      <c r="F53" s="29">
        <v>-158585</v>
      </c>
      <c r="G53" s="23">
        <v>-158650</v>
      </c>
      <c r="H53" s="29">
        <v>-158213</v>
      </c>
      <c r="I53" s="29">
        <v>-132623</v>
      </c>
      <c r="J53" s="23">
        <v>-234376</v>
      </c>
      <c r="K53" s="29">
        <v>-230487</v>
      </c>
      <c r="L53" s="29">
        <v>-216017</v>
      </c>
      <c r="M53" s="29">
        <v>-162479</v>
      </c>
      <c r="N53" s="23">
        <v>-268819</v>
      </c>
      <c r="O53" s="29">
        <v>-252000</v>
      </c>
      <c r="P53" s="29">
        <v>-213847</v>
      </c>
      <c r="Q53" s="29">
        <v>-198553</v>
      </c>
      <c r="R53" s="23">
        <v>-157171</v>
      </c>
    </row>
    <row r="54" spans="1:18" ht="14.25" thickTop="1">
      <c r="A54" s="7" t="s">
        <v>42</v>
      </c>
      <c r="B54" s="28">
        <v>893</v>
      </c>
      <c r="C54" s="22">
        <v>2928</v>
      </c>
      <c r="D54" s="28">
        <v>387</v>
      </c>
      <c r="E54" s="22">
        <v>-767</v>
      </c>
      <c r="F54" s="28">
        <v>-591</v>
      </c>
      <c r="G54" s="22">
        <v>-549</v>
      </c>
      <c r="H54" s="28">
        <v>-346</v>
      </c>
      <c r="I54" s="28">
        <v>-344</v>
      </c>
      <c r="J54" s="22">
        <v>-118</v>
      </c>
      <c r="K54" s="28">
        <v>-212</v>
      </c>
      <c r="L54" s="28">
        <v>244</v>
      </c>
      <c r="M54" s="28"/>
      <c r="N54" s="22">
        <v>216</v>
      </c>
      <c r="O54" s="28">
        <v>-5530</v>
      </c>
      <c r="P54" s="28">
        <v>-540</v>
      </c>
      <c r="Q54" s="28">
        <v>2590</v>
      </c>
      <c r="R54" s="22">
        <v>-1108</v>
      </c>
    </row>
    <row r="55" spans="1:18" ht="13.5">
      <c r="A55" s="7" t="s">
        <v>43</v>
      </c>
      <c r="B55" s="28">
        <v>-567865</v>
      </c>
      <c r="C55" s="22">
        <v>392955</v>
      </c>
      <c r="D55" s="28">
        <v>246158</v>
      </c>
      <c r="E55" s="22">
        <v>325471</v>
      </c>
      <c r="F55" s="28">
        <v>1136</v>
      </c>
      <c r="G55" s="22">
        <v>136940</v>
      </c>
      <c r="H55" s="28">
        <v>4577</v>
      </c>
      <c r="I55" s="28">
        <v>-21159</v>
      </c>
      <c r="J55" s="22">
        <v>186393</v>
      </c>
      <c r="K55" s="28">
        <v>131685</v>
      </c>
      <c r="L55" s="28">
        <v>561691</v>
      </c>
      <c r="M55" s="28">
        <v>97598</v>
      </c>
      <c r="N55" s="22">
        <v>-754273</v>
      </c>
      <c r="O55" s="28">
        <v>-303981</v>
      </c>
      <c r="P55" s="28">
        <v>-572144</v>
      </c>
      <c r="Q55" s="28">
        <v>-509199</v>
      </c>
      <c r="R55" s="22">
        <v>-338368</v>
      </c>
    </row>
    <row r="56" spans="1:18" ht="13.5">
      <c r="A56" s="7" t="s">
        <v>44</v>
      </c>
      <c r="B56" s="28">
        <v>2127607</v>
      </c>
      <c r="C56" s="22">
        <v>1734651</v>
      </c>
      <c r="D56" s="28">
        <v>1734651</v>
      </c>
      <c r="E56" s="22">
        <v>1409180</v>
      </c>
      <c r="F56" s="28">
        <v>1409180</v>
      </c>
      <c r="G56" s="22">
        <v>1272239</v>
      </c>
      <c r="H56" s="28">
        <v>1272239</v>
      </c>
      <c r="I56" s="28">
        <v>1272239</v>
      </c>
      <c r="J56" s="22">
        <v>1085846</v>
      </c>
      <c r="K56" s="28">
        <v>1085846</v>
      </c>
      <c r="L56" s="28">
        <v>1085846</v>
      </c>
      <c r="M56" s="28">
        <v>1085846</v>
      </c>
      <c r="N56" s="22">
        <v>1840120</v>
      </c>
      <c r="O56" s="28">
        <v>1840120</v>
      </c>
      <c r="P56" s="28">
        <v>1840120</v>
      </c>
      <c r="Q56" s="28">
        <v>1840120</v>
      </c>
      <c r="R56" s="22">
        <v>2178489</v>
      </c>
    </row>
    <row r="57" spans="1:18" ht="14.25" thickBot="1">
      <c r="A57" s="7" t="s">
        <v>45</v>
      </c>
      <c r="B57" s="28">
        <v>1559741</v>
      </c>
      <c r="C57" s="22">
        <v>2127607</v>
      </c>
      <c r="D57" s="28">
        <v>1980810</v>
      </c>
      <c r="E57" s="22">
        <v>1734651</v>
      </c>
      <c r="F57" s="28">
        <v>1410316</v>
      </c>
      <c r="G57" s="22">
        <v>1409180</v>
      </c>
      <c r="H57" s="28">
        <v>1276817</v>
      </c>
      <c r="I57" s="28">
        <v>1251080</v>
      </c>
      <c r="J57" s="22">
        <v>1272239</v>
      </c>
      <c r="K57" s="28">
        <v>1217532</v>
      </c>
      <c r="L57" s="28">
        <v>1647538</v>
      </c>
      <c r="M57" s="28">
        <v>1183445</v>
      </c>
      <c r="N57" s="22">
        <v>1085846</v>
      </c>
      <c r="O57" s="28">
        <v>1536139</v>
      </c>
      <c r="P57" s="28">
        <v>1267976</v>
      </c>
      <c r="Q57" s="28">
        <v>1330920</v>
      </c>
      <c r="R57" s="22">
        <v>1840120</v>
      </c>
    </row>
    <row r="58" spans="1:18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60" ht="13.5">
      <c r="A60" s="20" t="s">
        <v>163</v>
      </c>
    </row>
    <row r="61" ht="13.5">
      <c r="A61" s="20" t="s">
        <v>164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159</v>
      </c>
      <c r="B2" s="14">
        <v>2332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160</v>
      </c>
      <c r="B3" s="1" t="s">
        <v>161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56</v>
      </c>
      <c r="B4" s="15" t="str">
        <f>HYPERLINK("http://www.kabupro.jp/mark/20140207/S10012YE.htm","四半期報告書")</f>
        <v>四半期報告書</v>
      </c>
      <c r="C4" s="15" t="str">
        <f>HYPERLINK("http://www.kabupro.jp/mark/20131108/S1000CTG.htm","四半期報告書")</f>
        <v>四半期報告書</v>
      </c>
      <c r="D4" s="15" t="str">
        <f>HYPERLINK("http://www.kabupro.jp/mark/20130809/S000E6KH.htm","四半期報告書")</f>
        <v>四半期報告書</v>
      </c>
      <c r="E4" s="15" t="str">
        <f>HYPERLINK("http://www.kabupro.jp/mark/20140207/S10012YE.htm","四半期報告書")</f>
        <v>四半期報告書</v>
      </c>
      <c r="F4" s="15" t="str">
        <f>HYPERLINK("http://www.kabupro.jp/mark/20130208/S000CRPB.htm","四半期報告書")</f>
        <v>四半期報告書</v>
      </c>
      <c r="G4" s="15" t="str">
        <f>HYPERLINK("http://www.kabupro.jp/mark/20121109/S000C7T1.htm","四半期報告書")</f>
        <v>四半期報告書</v>
      </c>
      <c r="H4" s="15" t="str">
        <f>HYPERLINK("http://www.kabupro.jp/mark/20120810/S000BOZZ.htm","四半期報告書")</f>
        <v>四半期報告書</v>
      </c>
      <c r="I4" s="15" t="str">
        <f>HYPERLINK("http://www.kabupro.jp/mark/20130624/S000DNSJ.htm","有価証券報告書")</f>
        <v>有価証券報告書</v>
      </c>
      <c r="J4" s="15" t="str">
        <f>HYPERLINK("http://www.kabupro.jp/mark/20120213/S000ABWQ.htm","四半期報告書")</f>
        <v>四半期報告書</v>
      </c>
      <c r="K4" s="15" t="str">
        <f>HYPERLINK("http://www.kabupro.jp/mark/20111111/S0009O71.htm","四半期報告書")</f>
        <v>四半期報告書</v>
      </c>
      <c r="L4" s="15" t="str">
        <f>HYPERLINK("http://www.kabupro.jp/mark/20110812/S00096HN.htm","四半期報告書")</f>
        <v>四半期報告書</v>
      </c>
      <c r="M4" s="15" t="str">
        <f>HYPERLINK("http://www.kabupro.jp/mark/20120625/S000B52M.htm","有価証券報告書")</f>
        <v>有価証券報告書</v>
      </c>
      <c r="N4" s="15" t="str">
        <f>HYPERLINK("http://www.kabupro.jp/mark/20101112/S00076CM.htm","四半期報告書")</f>
        <v>四半期報告書</v>
      </c>
      <c r="O4" s="15" t="str">
        <f>HYPERLINK("http://www.kabupro.jp/mark/20100813/S0006MA2.htm","四半期報告書")</f>
        <v>四半期報告書</v>
      </c>
      <c r="P4" s="15" t="str">
        <f>HYPERLINK("http://www.kabupro.jp/mark/20110623/S0008KFB.htm","有価証券報告書")</f>
        <v>有価証券報告書</v>
      </c>
      <c r="Q4" s="15" t="str">
        <f>HYPERLINK("http://www.kabupro.jp/mark/20100212/S00054IA.htm","四半期報告書")</f>
        <v>四半期報告書</v>
      </c>
      <c r="R4" s="15" t="str">
        <f>HYPERLINK("http://www.kabupro.jp/mark/20091113/S0004M0Q.htm","四半期報告書")</f>
        <v>四半期報告書</v>
      </c>
      <c r="S4" s="15" t="str">
        <f>HYPERLINK("http://www.kabupro.jp/mark/20090814/S0003Z84.htm","四半期報告書")</f>
        <v>四半期報告書</v>
      </c>
      <c r="T4" s="15" t="str">
        <f>HYPERLINK("http://www.kabupro.jp/mark/20100623/S0005ZNG.htm","有価証券報告書")</f>
        <v>有価証券報告書</v>
      </c>
      <c r="U4" s="15" t="str">
        <f>HYPERLINK("http://www.kabupro.jp/mark/20090213/S0002HUN.htm","四半期報告書")</f>
        <v>四半期報告書</v>
      </c>
      <c r="V4" s="15" t="str">
        <f>HYPERLINK("http://www.kabupro.jp/mark/20081114/S0001TC6.htm","四半期報告書")</f>
        <v>四半期報告書</v>
      </c>
      <c r="W4" s="15" t="str">
        <f>HYPERLINK("http://www.kabupro.jp/mark/20080814/S00013M7.htm","四半期報告書")</f>
        <v>四半期報告書</v>
      </c>
      <c r="X4" s="15" t="str">
        <f>HYPERLINK("http://www.kabupro.jp/mark/20090624/S0003E13.htm","有価証券報告書")</f>
        <v>有価証券報告書</v>
      </c>
    </row>
    <row r="5" spans="1:24" ht="14.25" thickBot="1">
      <c r="A5" s="11" t="s">
        <v>57</v>
      </c>
      <c r="B5" s="1" t="s">
        <v>230</v>
      </c>
      <c r="C5" s="1" t="s">
        <v>233</v>
      </c>
      <c r="D5" s="1" t="s">
        <v>235</v>
      </c>
      <c r="E5" s="1" t="s">
        <v>230</v>
      </c>
      <c r="F5" s="1" t="s">
        <v>237</v>
      </c>
      <c r="G5" s="1" t="s">
        <v>239</v>
      </c>
      <c r="H5" s="1" t="s">
        <v>241</v>
      </c>
      <c r="I5" s="1" t="s">
        <v>63</v>
      </c>
      <c r="J5" s="1" t="s">
        <v>243</v>
      </c>
      <c r="K5" s="1" t="s">
        <v>245</v>
      </c>
      <c r="L5" s="1" t="s">
        <v>247</v>
      </c>
      <c r="M5" s="1" t="s">
        <v>67</v>
      </c>
      <c r="N5" s="1" t="s">
        <v>249</v>
      </c>
      <c r="O5" s="1" t="s">
        <v>251</v>
      </c>
      <c r="P5" s="1" t="s">
        <v>69</v>
      </c>
      <c r="Q5" s="1" t="s">
        <v>253</v>
      </c>
      <c r="R5" s="1" t="s">
        <v>255</v>
      </c>
      <c r="S5" s="1" t="s">
        <v>257</v>
      </c>
      <c r="T5" s="1" t="s">
        <v>71</v>
      </c>
      <c r="U5" s="1" t="s">
        <v>259</v>
      </c>
      <c r="V5" s="1" t="s">
        <v>261</v>
      </c>
      <c r="W5" s="1" t="s">
        <v>263</v>
      </c>
      <c r="X5" s="1" t="s">
        <v>73</v>
      </c>
    </row>
    <row r="6" spans="1:24" ht="15" thickBot="1" thickTop="1">
      <c r="A6" s="10" t="s">
        <v>58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59</v>
      </c>
      <c r="B7" s="14" t="s">
        <v>231</v>
      </c>
      <c r="C7" s="14" t="s">
        <v>231</v>
      </c>
      <c r="D7" s="14" t="s">
        <v>231</v>
      </c>
      <c r="E7" s="16" t="s">
        <v>64</v>
      </c>
      <c r="F7" s="14" t="s">
        <v>231</v>
      </c>
      <c r="G7" s="14" t="s">
        <v>231</v>
      </c>
      <c r="H7" s="14" t="s">
        <v>231</v>
      </c>
      <c r="I7" s="16" t="s">
        <v>64</v>
      </c>
      <c r="J7" s="14" t="s">
        <v>231</v>
      </c>
      <c r="K7" s="14" t="s">
        <v>231</v>
      </c>
      <c r="L7" s="14" t="s">
        <v>231</v>
      </c>
      <c r="M7" s="16" t="s">
        <v>64</v>
      </c>
      <c r="N7" s="14" t="s">
        <v>231</v>
      </c>
      <c r="O7" s="14" t="s">
        <v>231</v>
      </c>
      <c r="P7" s="16" t="s">
        <v>64</v>
      </c>
      <c r="Q7" s="14" t="s">
        <v>231</v>
      </c>
      <c r="R7" s="14" t="s">
        <v>231</v>
      </c>
      <c r="S7" s="14" t="s">
        <v>231</v>
      </c>
      <c r="T7" s="16" t="s">
        <v>64</v>
      </c>
      <c r="U7" s="14" t="s">
        <v>231</v>
      </c>
      <c r="V7" s="14" t="s">
        <v>231</v>
      </c>
      <c r="W7" s="14" t="s">
        <v>231</v>
      </c>
      <c r="X7" s="16" t="s">
        <v>64</v>
      </c>
    </row>
    <row r="8" spans="1:24" ht="13.5">
      <c r="A8" s="13" t="s">
        <v>60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61</v>
      </c>
      <c r="B9" s="1" t="s">
        <v>232</v>
      </c>
      <c r="C9" s="1" t="s">
        <v>234</v>
      </c>
      <c r="D9" s="1" t="s">
        <v>236</v>
      </c>
      <c r="E9" s="17" t="s">
        <v>65</v>
      </c>
      <c r="F9" s="1" t="s">
        <v>238</v>
      </c>
      <c r="G9" s="1" t="s">
        <v>240</v>
      </c>
      <c r="H9" s="1" t="s">
        <v>242</v>
      </c>
      <c r="I9" s="17" t="s">
        <v>66</v>
      </c>
      <c r="J9" s="1" t="s">
        <v>244</v>
      </c>
      <c r="K9" s="1" t="s">
        <v>246</v>
      </c>
      <c r="L9" s="1" t="s">
        <v>248</v>
      </c>
      <c r="M9" s="17" t="s">
        <v>68</v>
      </c>
      <c r="N9" s="1" t="s">
        <v>250</v>
      </c>
      <c r="O9" s="1" t="s">
        <v>252</v>
      </c>
      <c r="P9" s="17" t="s">
        <v>70</v>
      </c>
      <c r="Q9" s="1" t="s">
        <v>254</v>
      </c>
      <c r="R9" s="1" t="s">
        <v>256</v>
      </c>
      <c r="S9" s="1" t="s">
        <v>258</v>
      </c>
      <c r="T9" s="17" t="s">
        <v>72</v>
      </c>
      <c r="U9" s="1" t="s">
        <v>260</v>
      </c>
      <c r="V9" s="1" t="s">
        <v>262</v>
      </c>
      <c r="W9" s="1" t="s">
        <v>264</v>
      </c>
      <c r="X9" s="17" t="s">
        <v>74</v>
      </c>
    </row>
    <row r="10" spans="1:24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7" t="s">
        <v>76</v>
      </c>
      <c r="Q10" s="1" t="s">
        <v>76</v>
      </c>
      <c r="R10" s="1" t="s">
        <v>76</v>
      </c>
      <c r="S10" s="1" t="s">
        <v>76</v>
      </c>
      <c r="T10" s="17" t="s">
        <v>76</v>
      </c>
      <c r="U10" s="1" t="s">
        <v>76</v>
      </c>
      <c r="V10" s="1" t="s">
        <v>76</v>
      </c>
      <c r="W10" s="1" t="s">
        <v>76</v>
      </c>
      <c r="X10" s="17" t="s">
        <v>76</v>
      </c>
    </row>
    <row r="11" spans="1:24" ht="14.25" thickTop="1">
      <c r="A11" s="9" t="s">
        <v>75</v>
      </c>
      <c r="B11" s="27">
        <v>2081136</v>
      </c>
      <c r="C11" s="27">
        <v>2077059</v>
      </c>
      <c r="D11" s="27">
        <v>2116349</v>
      </c>
      <c r="E11" s="21">
        <v>2144920</v>
      </c>
      <c r="F11" s="27">
        <v>2095397</v>
      </c>
      <c r="G11" s="27">
        <v>1998123</v>
      </c>
      <c r="H11" s="27">
        <v>2066279</v>
      </c>
      <c r="I11" s="21">
        <v>1751959</v>
      </c>
      <c r="J11" s="27">
        <v>1406608</v>
      </c>
      <c r="K11" s="27">
        <v>1427624</v>
      </c>
      <c r="L11" s="27">
        <v>1304722</v>
      </c>
      <c r="M11" s="21">
        <v>1426477</v>
      </c>
      <c r="N11" s="27">
        <v>1294114</v>
      </c>
      <c r="O11" s="27">
        <v>1268351</v>
      </c>
      <c r="P11" s="21">
        <v>1289510</v>
      </c>
      <c r="Q11" s="27">
        <v>1234702</v>
      </c>
      <c r="R11" s="27">
        <v>1664409</v>
      </c>
      <c r="S11" s="27">
        <v>1699966</v>
      </c>
      <c r="T11" s="21">
        <v>1702067</v>
      </c>
      <c r="U11" s="27">
        <v>1652060</v>
      </c>
      <c r="V11" s="27">
        <v>1883596</v>
      </c>
      <c r="W11" s="27">
        <v>1646277</v>
      </c>
      <c r="X11" s="21">
        <v>2055181</v>
      </c>
    </row>
    <row r="12" spans="1:24" ht="13.5">
      <c r="A12" s="2" t="s">
        <v>265</v>
      </c>
      <c r="B12" s="28"/>
      <c r="C12" s="28"/>
      <c r="D12" s="28"/>
      <c r="E12" s="22"/>
      <c r="F12" s="28">
        <v>786277</v>
      </c>
      <c r="G12" s="28">
        <v>815304</v>
      </c>
      <c r="H12" s="28">
        <v>781751</v>
      </c>
      <c r="I12" s="22">
        <v>1054940</v>
      </c>
      <c r="J12" s="28"/>
      <c r="K12" s="28"/>
      <c r="L12" s="28"/>
      <c r="M12" s="22">
        <v>968101</v>
      </c>
      <c r="N12" s="28">
        <v>886797</v>
      </c>
      <c r="O12" s="28">
        <v>777466</v>
      </c>
      <c r="P12" s="22">
        <v>897275</v>
      </c>
      <c r="Q12" s="28">
        <v>802038</v>
      </c>
      <c r="R12" s="28">
        <v>756029</v>
      </c>
      <c r="S12" s="28">
        <v>757028</v>
      </c>
      <c r="T12" s="22">
        <v>947715</v>
      </c>
      <c r="U12" s="28">
        <v>929788</v>
      </c>
      <c r="V12" s="28">
        <v>959261</v>
      </c>
      <c r="W12" s="28">
        <v>931442</v>
      </c>
      <c r="X12" s="22">
        <v>973987</v>
      </c>
    </row>
    <row r="13" spans="1:24" ht="13.5">
      <c r="A13" s="2" t="s">
        <v>78</v>
      </c>
      <c r="B13" s="28">
        <v>879352</v>
      </c>
      <c r="C13" s="28">
        <v>911917</v>
      </c>
      <c r="D13" s="28">
        <v>763601</v>
      </c>
      <c r="E13" s="22">
        <v>856779</v>
      </c>
      <c r="F13" s="28"/>
      <c r="G13" s="28"/>
      <c r="H13" s="28"/>
      <c r="I13" s="22"/>
      <c r="J13" s="28">
        <v>893318</v>
      </c>
      <c r="K13" s="28">
        <v>909072</v>
      </c>
      <c r="L13" s="28">
        <v>910841</v>
      </c>
      <c r="M13" s="22"/>
      <c r="N13" s="28"/>
      <c r="O13" s="28"/>
      <c r="P13" s="22"/>
      <c r="Q13" s="28"/>
      <c r="R13" s="28"/>
      <c r="S13" s="28"/>
      <c r="T13" s="22"/>
      <c r="U13" s="28"/>
      <c r="V13" s="28"/>
      <c r="W13" s="28"/>
      <c r="X13" s="22"/>
    </row>
    <row r="14" spans="1:24" ht="13.5">
      <c r="A14" s="2" t="s">
        <v>79</v>
      </c>
      <c r="B14" s="28">
        <v>100659</v>
      </c>
      <c r="C14" s="28">
        <v>100885</v>
      </c>
      <c r="D14" s="28">
        <v>100000</v>
      </c>
      <c r="E14" s="22">
        <v>199675</v>
      </c>
      <c r="F14" s="28">
        <v>299337</v>
      </c>
      <c r="G14" s="28">
        <v>698897</v>
      </c>
      <c r="H14" s="28">
        <v>598555</v>
      </c>
      <c r="I14" s="22">
        <v>799750</v>
      </c>
      <c r="J14" s="28">
        <v>1000555</v>
      </c>
      <c r="K14" s="28">
        <v>800230</v>
      </c>
      <c r="L14" s="28">
        <v>1100606</v>
      </c>
      <c r="M14" s="22">
        <v>1001015</v>
      </c>
      <c r="N14" s="28">
        <v>700732</v>
      </c>
      <c r="O14" s="28">
        <v>699860</v>
      </c>
      <c r="P14" s="22">
        <v>599386</v>
      </c>
      <c r="Q14" s="28">
        <v>698832</v>
      </c>
      <c r="R14" s="28">
        <v>397827</v>
      </c>
      <c r="S14" s="28">
        <v>200004</v>
      </c>
      <c r="T14" s="22">
        <v>399877</v>
      </c>
      <c r="U14" s="28">
        <v>498643</v>
      </c>
      <c r="V14" s="28">
        <v>399710</v>
      </c>
      <c r="W14" s="28">
        <v>699527</v>
      </c>
      <c r="X14" s="22">
        <v>499913</v>
      </c>
    </row>
    <row r="15" spans="1:24" ht="13.5">
      <c r="A15" s="2" t="s">
        <v>81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>
        <v>344</v>
      </c>
      <c r="M15" s="22"/>
      <c r="N15" s="28"/>
      <c r="O15" s="28"/>
      <c r="P15" s="22">
        <v>1552</v>
      </c>
      <c r="Q15" s="28"/>
      <c r="R15" s="28"/>
      <c r="S15" s="28"/>
      <c r="T15" s="22">
        <v>1525</v>
      </c>
      <c r="U15" s="28"/>
      <c r="V15" s="28"/>
      <c r="W15" s="28"/>
      <c r="X15" s="22"/>
    </row>
    <row r="16" spans="1:24" ht="13.5">
      <c r="A16" s="2" t="s">
        <v>266</v>
      </c>
      <c r="B16" s="28">
        <v>74225</v>
      </c>
      <c r="C16" s="28">
        <v>36031</v>
      </c>
      <c r="D16" s="28">
        <v>51968</v>
      </c>
      <c r="E16" s="22">
        <v>24410</v>
      </c>
      <c r="F16" s="28">
        <v>73330</v>
      </c>
      <c r="G16" s="28">
        <v>79311</v>
      </c>
      <c r="H16" s="28">
        <v>67209</v>
      </c>
      <c r="I16" s="22">
        <v>60023</v>
      </c>
      <c r="J16" s="28">
        <v>102665</v>
      </c>
      <c r="K16" s="28">
        <v>77211</v>
      </c>
      <c r="L16" s="28">
        <v>60572</v>
      </c>
      <c r="M16" s="22">
        <v>36150</v>
      </c>
      <c r="N16" s="28">
        <v>31180</v>
      </c>
      <c r="O16" s="28">
        <v>55878</v>
      </c>
      <c r="P16" s="22">
        <v>34752</v>
      </c>
      <c r="Q16" s="28">
        <v>42854</v>
      </c>
      <c r="R16" s="28">
        <v>27845</v>
      </c>
      <c r="S16" s="28">
        <v>49260</v>
      </c>
      <c r="T16" s="22">
        <v>28423</v>
      </c>
      <c r="U16" s="28">
        <v>85350</v>
      </c>
      <c r="V16" s="28">
        <v>36507</v>
      </c>
      <c r="W16" s="28">
        <v>40256</v>
      </c>
      <c r="X16" s="22"/>
    </row>
    <row r="17" spans="1:24" ht="13.5">
      <c r="A17" s="2" t="s">
        <v>267</v>
      </c>
      <c r="B17" s="28">
        <v>151482</v>
      </c>
      <c r="C17" s="28">
        <v>216577</v>
      </c>
      <c r="D17" s="28">
        <v>183008</v>
      </c>
      <c r="E17" s="22">
        <v>203511</v>
      </c>
      <c r="F17" s="28">
        <v>216254</v>
      </c>
      <c r="G17" s="28">
        <v>214719</v>
      </c>
      <c r="H17" s="28">
        <v>216928</v>
      </c>
      <c r="I17" s="22">
        <v>105627</v>
      </c>
      <c r="J17" s="28">
        <v>164083</v>
      </c>
      <c r="K17" s="28">
        <v>229732</v>
      </c>
      <c r="L17" s="28">
        <v>193364</v>
      </c>
      <c r="M17" s="22">
        <v>102708</v>
      </c>
      <c r="N17" s="28">
        <v>217625</v>
      </c>
      <c r="O17" s="28">
        <v>184613</v>
      </c>
      <c r="P17" s="22">
        <v>109797</v>
      </c>
      <c r="Q17" s="28">
        <v>229482</v>
      </c>
      <c r="R17" s="28">
        <v>247908</v>
      </c>
      <c r="S17" s="28">
        <v>254340</v>
      </c>
      <c r="T17" s="22">
        <v>119930</v>
      </c>
      <c r="U17" s="28">
        <v>241287</v>
      </c>
      <c r="V17" s="28">
        <v>283737</v>
      </c>
      <c r="W17" s="28">
        <v>201315</v>
      </c>
      <c r="X17" s="22">
        <v>51694</v>
      </c>
    </row>
    <row r="18" spans="1:24" ht="13.5">
      <c r="A18" s="2" t="s">
        <v>89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>
        <v>-65</v>
      </c>
      <c r="M18" s="22">
        <v>-65</v>
      </c>
      <c r="N18" s="28"/>
      <c r="O18" s="28">
        <v>-380</v>
      </c>
      <c r="P18" s="22">
        <v>-380</v>
      </c>
      <c r="Q18" s="28">
        <v>-537</v>
      </c>
      <c r="R18" s="28">
        <v>-537</v>
      </c>
      <c r="S18" s="28">
        <v>-537</v>
      </c>
      <c r="T18" s="22">
        <v>-537</v>
      </c>
      <c r="U18" s="28">
        <v>-83</v>
      </c>
      <c r="V18" s="28">
        <v>-83</v>
      </c>
      <c r="W18" s="28">
        <v>-83</v>
      </c>
      <c r="X18" s="22">
        <v>-83</v>
      </c>
    </row>
    <row r="19" spans="1:24" ht="13.5">
      <c r="A19" s="2" t="s">
        <v>90</v>
      </c>
      <c r="B19" s="28">
        <v>3286857</v>
      </c>
      <c r="C19" s="28">
        <v>3342470</v>
      </c>
      <c r="D19" s="28">
        <v>3214927</v>
      </c>
      <c r="E19" s="22">
        <v>3429297</v>
      </c>
      <c r="F19" s="28">
        <v>3470598</v>
      </c>
      <c r="G19" s="28">
        <v>3806356</v>
      </c>
      <c r="H19" s="28">
        <v>3730724</v>
      </c>
      <c r="I19" s="22">
        <v>3893736</v>
      </c>
      <c r="J19" s="28">
        <v>3567231</v>
      </c>
      <c r="K19" s="28">
        <v>3443872</v>
      </c>
      <c r="L19" s="28">
        <v>3570387</v>
      </c>
      <c r="M19" s="22">
        <v>3660912</v>
      </c>
      <c r="N19" s="28">
        <v>3130450</v>
      </c>
      <c r="O19" s="28">
        <v>2985789</v>
      </c>
      <c r="P19" s="22">
        <v>3049075</v>
      </c>
      <c r="Q19" s="28">
        <v>3007373</v>
      </c>
      <c r="R19" s="28">
        <v>3093482</v>
      </c>
      <c r="S19" s="28">
        <v>2960063</v>
      </c>
      <c r="T19" s="22">
        <v>3346455</v>
      </c>
      <c r="U19" s="28">
        <v>3407046</v>
      </c>
      <c r="V19" s="28">
        <v>3562730</v>
      </c>
      <c r="W19" s="28">
        <v>3518736</v>
      </c>
      <c r="X19" s="22">
        <v>3769795</v>
      </c>
    </row>
    <row r="20" spans="1:24" ht="13.5">
      <c r="A20" s="3" t="s">
        <v>91</v>
      </c>
      <c r="B20" s="28">
        <v>133595</v>
      </c>
      <c r="C20" s="28">
        <v>133595</v>
      </c>
      <c r="D20" s="28">
        <v>133595</v>
      </c>
      <c r="E20" s="22">
        <v>132679</v>
      </c>
      <c r="F20" s="28">
        <v>132679</v>
      </c>
      <c r="G20" s="28">
        <v>130699</v>
      </c>
      <c r="H20" s="28">
        <v>130699</v>
      </c>
      <c r="I20" s="22">
        <v>130699</v>
      </c>
      <c r="J20" s="28">
        <v>129468</v>
      </c>
      <c r="K20" s="28">
        <v>129468</v>
      </c>
      <c r="L20" s="28">
        <v>129468</v>
      </c>
      <c r="M20" s="22">
        <v>127977</v>
      </c>
      <c r="N20" s="28">
        <v>144574</v>
      </c>
      <c r="O20" s="28">
        <v>166791</v>
      </c>
      <c r="P20" s="22">
        <v>166791</v>
      </c>
      <c r="Q20" s="28">
        <v>166791</v>
      </c>
      <c r="R20" s="28">
        <v>167260</v>
      </c>
      <c r="S20" s="28">
        <v>167260</v>
      </c>
      <c r="T20" s="22">
        <v>167260</v>
      </c>
      <c r="U20" s="28">
        <v>167260</v>
      </c>
      <c r="V20" s="28">
        <v>167786</v>
      </c>
      <c r="W20" s="28">
        <v>201760</v>
      </c>
      <c r="X20" s="22">
        <v>198140</v>
      </c>
    </row>
    <row r="21" spans="1:24" ht="13.5">
      <c r="A21" s="4" t="s">
        <v>92</v>
      </c>
      <c r="B21" s="28">
        <v>-61076</v>
      </c>
      <c r="C21" s="28">
        <v>-60143</v>
      </c>
      <c r="D21" s="28">
        <v>-59209</v>
      </c>
      <c r="E21" s="22">
        <v>-58306</v>
      </c>
      <c r="F21" s="28">
        <v>-57300</v>
      </c>
      <c r="G21" s="28">
        <v>-56294</v>
      </c>
      <c r="H21" s="28">
        <v>-55354</v>
      </c>
      <c r="I21" s="22">
        <v>-54414</v>
      </c>
      <c r="J21" s="28">
        <v>-53945</v>
      </c>
      <c r="K21" s="28">
        <v>-52993</v>
      </c>
      <c r="L21" s="28">
        <v>-52072</v>
      </c>
      <c r="M21" s="22">
        <v>-51437</v>
      </c>
      <c r="N21" s="28">
        <v>-64119</v>
      </c>
      <c r="O21" s="28">
        <v>-84853</v>
      </c>
      <c r="P21" s="22">
        <v>-83832</v>
      </c>
      <c r="Q21" s="28">
        <v>-82636</v>
      </c>
      <c r="R21" s="28">
        <v>-81628</v>
      </c>
      <c r="S21" s="28">
        <v>-80398</v>
      </c>
      <c r="T21" s="22">
        <v>-79168</v>
      </c>
      <c r="U21" s="28">
        <v>-77642</v>
      </c>
      <c r="V21" s="28">
        <v>-76395</v>
      </c>
      <c r="W21" s="28">
        <v>-106342</v>
      </c>
      <c r="X21" s="22">
        <v>-104481</v>
      </c>
    </row>
    <row r="22" spans="1:24" ht="13.5">
      <c r="A22" s="4" t="s">
        <v>93</v>
      </c>
      <c r="B22" s="28">
        <v>72518</v>
      </c>
      <c r="C22" s="28">
        <v>73451</v>
      </c>
      <c r="D22" s="28">
        <v>74385</v>
      </c>
      <c r="E22" s="22">
        <v>74372</v>
      </c>
      <c r="F22" s="28">
        <v>75378</v>
      </c>
      <c r="G22" s="28">
        <v>74404</v>
      </c>
      <c r="H22" s="28">
        <v>75344</v>
      </c>
      <c r="I22" s="22">
        <v>76285</v>
      </c>
      <c r="J22" s="28">
        <v>75523</v>
      </c>
      <c r="K22" s="28">
        <v>76474</v>
      </c>
      <c r="L22" s="28">
        <v>77396</v>
      </c>
      <c r="M22" s="22">
        <v>76540</v>
      </c>
      <c r="N22" s="28">
        <v>80455</v>
      </c>
      <c r="O22" s="28">
        <v>81937</v>
      </c>
      <c r="P22" s="22">
        <v>82959</v>
      </c>
      <c r="Q22" s="28">
        <v>84154</v>
      </c>
      <c r="R22" s="28">
        <v>85631</v>
      </c>
      <c r="S22" s="28">
        <v>86861</v>
      </c>
      <c r="T22" s="22">
        <v>88092</v>
      </c>
      <c r="U22" s="28">
        <v>89617</v>
      </c>
      <c r="V22" s="28">
        <v>91390</v>
      </c>
      <c r="W22" s="28">
        <v>95417</v>
      </c>
      <c r="X22" s="22">
        <v>93658</v>
      </c>
    </row>
    <row r="23" spans="1:24" ht="13.5">
      <c r="A23" s="3" t="s">
        <v>98</v>
      </c>
      <c r="B23" s="28">
        <v>69864</v>
      </c>
      <c r="C23" s="28">
        <v>69864</v>
      </c>
      <c r="D23" s="28">
        <v>69864</v>
      </c>
      <c r="E23" s="22">
        <v>69864</v>
      </c>
      <c r="F23" s="28">
        <v>69864</v>
      </c>
      <c r="G23" s="28">
        <v>69864</v>
      </c>
      <c r="H23" s="28">
        <v>69864</v>
      </c>
      <c r="I23" s="22">
        <v>69864</v>
      </c>
      <c r="J23" s="28">
        <v>69864</v>
      </c>
      <c r="K23" s="28">
        <v>69864</v>
      </c>
      <c r="L23" s="28">
        <v>69864</v>
      </c>
      <c r="M23" s="22">
        <v>69864</v>
      </c>
      <c r="N23" s="28">
        <v>85264</v>
      </c>
      <c r="O23" s="28">
        <v>110534</v>
      </c>
      <c r="P23" s="22">
        <v>110534</v>
      </c>
      <c r="Q23" s="28">
        <v>110534</v>
      </c>
      <c r="R23" s="28">
        <v>110534</v>
      </c>
      <c r="S23" s="28">
        <v>110534</v>
      </c>
      <c r="T23" s="22">
        <v>110534</v>
      </c>
      <c r="U23" s="28">
        <v>110534</v>
      </c>
      <c r="V23" s="28">
        <v>110534</v>
      </c>
      <c r="W23" s="28">
        <v>179875</v>
      </c>
      <c r="X23" s="22">
        <v>179875</v>
      </c>
    </row>
    <row r="24" spans="1:24" ht="13.5">
      <c r="A24" s="3" t="s">
        <v>87</v>
      </c>
      <c r="B24" s="28">
        <v>117722</v>
      </c>
      <c r="C24" s="28">
        <v>113075</v>
      </c>
      <c r="D24" s="28">
        <v>113317</v>
      </c>
      <c r="E24" s="22">
        <v>109627</v>
      </c>
      <c r="F24" s="28">
        <v>110589</v>
      </c>
      <c r="G24" s="28">
        <v>112224</v>
      </c>
      <c r="H24" s="28">
        <v>112454</v>
      </c>
      <c r="I24" s="22">
        <v>105105</v>
      </c>
      <c r="J24" s="28">
        <v>115795</v>
      </c>
      <c r="K24" s="28">
        <v>112801</v>
      </c>
      <c r="L24" s="28">
        <v>108320</v>
      </c>
      <c r="M24" s="22">
        <v>111256</v>
      </c>
      <c r="N24" s="28">
        <v>117438</v>
      </c>
      <c r="O24" s="28">
        <v>117151</v>
      </c>
      <c r="P24" s="22">
        <v>114936</v>
      </c>
      <c r="Q24" s="28">
        <v>114267</v>
      </c>
      <c r="R24" s="28">
        <v>114988</v>
      </c>
      <c r="S24" s="28">
        <v>114707</v>
      </c>
      <c r="T24" s="22">
        <v>115102</v>
      </c>
      <c r="U24" s="28">
        <v>125952</v>
      </c>
      <c r="V24" s="28">
        <v>129799</v>
      </c>
      <c r="W24" s="28">
        <v>129560</v>
      </c>
      <c r="X24" s="22">
        <v>121927</v>
      </c>
    </row>
    <row r="25" spans="1:24" ht="13.5">
      <c r="A25" s="4" t="s">
        <v>92</v>
      </c>
      <c r="B25" s="28">
        <v>-95214</v>
      </c>
      <c r="C25" s="28">
        <v>-92572</v>
      </c>
      <c r="D25" s="28">
        <v>-90229</v>
      </c>
      <c r="E25" s="22">
        <v>-88060</v>
      </c>
      <c r="F25" s="28">
        <v>-85879</v>
      </c>
      <c r="G25" s="28">
        <v>-85878</v>
      </c>
      <c r="H25" s="28">
        <v>-82808</v>
      </c>
      <c r="I25" s="22">
        <v>-78185</v>
      </c>
      <c r="J25" s="28">
        <v>-97546</v>
      </c>
      <c r="K25" s="28">
        <v>-95446</v>
      </c>
      <c r="L25" s="28">
        <v>-93873</v>
      </c>
      <c r="M25" s="22">
        <v>-97400</v>
      </c>
      <c r="N25" s="28">
        <v>-99745</v>
      </c>
      <c r="O25" s="28">
        <v>-98083</v>
      </c>
      <c r="P25" s="22">
        <v>-96325</v>
      </c>
      <c r="Q25" s="28">
        <v>-93783</v>
      </c>
      <c r="R25" s="28">
        <v>-92797</v>
      </c>
      <c r="S25" s="28">
        <v>-90709</v>
      </c>
      <c r="T25" s="22">
        <v>-88376</v>
      </c>
      <c r="U25" s="28">
        <v>-93216</v>
      </c>
      <c r="V25" s="28">
        <v>-92832</v>
      </c>
      <c r="W25" s="28">
        <v>-89925</v>
      </c>
      <c r="X25" s="22">
        <v>-83651</v>
      </c>
    </row>
    <row r="26" spans="1:24" ht="13.5">
      <c r="A26" s="4" t="s">
        <v>99</v>
      </c>
      <c r="B26" s="28">
        <v>22507</v>
      </c>
      <c r="C26" s="28">
        <v>20502</v>
      </c>
      <c r="D26" s="28">
        <v>23088</v>
      </c>
      <c r="E26" s="22">
        <v>21567</v>
      </c>
      <c r="F26" s="28">
        <v>24710</v>
      </c>
      <c r="G26" s="28">
        <v>26346</v>
      </c>
      <c r="H26" s="28">
        <v>29646</v>
      </c>
      <c r="I26" s="22">
        <v>26920</v>
      </c>
      <c r="J26" s="28">
        <v>18248</v>
      </c>
      <c r="K26" s="28">
        <v>17354</v>
      </c>
      <c r="L26" s="28">
        <v>14447</v>
      </c>
      <c r="M26" s="22">
        <v>13855</v>
      </c>
      <c r="N26" s="28">
        <v>17692</v>
      </c>
      <c r="O26" s="28">
        <v>19068</v>
      </c>
      <c r="P26" s="22">
        <v>18611</v>
      </c>
      <c r="Q26" s="28">
        <v>20483</v>
      </c>
      <c r="R26" s="28">
        <v>22190</v>
      </c>
      <c r="S26" s="28">
        <v>23998</v>
      </c>
      <c r="T26" s="22">
        <v>26725</v>
      </c>
      <c r="U26" s="28">
        <v>32736</v>
      </c>
      <c r="V26" s="28">
        <v>36967</v>
      </c>
      <c r="W26" s="28">
        <v>39635</v>
      </c>
      <c r="X26" s="22">
        <v>38276</v>
      </c>
    </row>
    <row r="27" spans="1:24" ht="13.5">
      <c r="A27" s="3" t="s">
        <v>100</v>
      </c>
      <c r="B27" s="28">
        <v>164891</v>
      </c>
      <c r="C27" s="28">
        <v>163819</v>
      </c>
      <c r="D27" s="28">
        <v>167339</v>
      </c>
      <c r="E27" s="22">
        <v>165804</v>
      </c>
      <c r="F27" s="28">
        <v>169954</v>
      </c>
      <c r="G27" s="28">
        <v>170615</v>
      </c>
      <c r="H27" s="28">
        <v>174855</v>
      </c>
      <c r="I27" s="22">
        <v>177222</v>
      </c>
      <c r="J27" s="28">
        <v>163636</v>
      </c>
      <c r="K27" s="28">
        <v>163694</v>
      </c>
      <c r="L27" s="28">
        <v>161708</v>
      </c>
      <c r="M27" s="22">
        <v>160260</v>
      </c>
      <c r="N27" s="28">
        <v>183412</v>
      </c>
      <c r="O27" s="28">
        <v>211541</v>
      </c>
      <c r="P27" s="22">
        <v>212105</v>
      </c>
      <c r="Q27" s="28">
        <v>215173</v>
      </c>
      <c r="R27" s="28">
        <v>218356</v>
      </c>
      <c r="S27" s="28">
        <v>221394</v>
      </c>
      <c r="T27" s="22">
        <v>225352</v>
      </c>
      <c r="U27" s="28">
        <v>232888</v>
      </c>
      <c r="V27" s="28">
        <v>238892</v>
      </c>
      <c r="W27" s="28">
        <v>314928</v>
      </c>
      <c r="X27" s="22">
        <v>311810</v>
      </c>
    </row>
    <row r="28" spans="1:24" ht="13.5">
      <c r="A28" s="3" t="s">
        <v>102</v>
      </c>
      <c r="B28" s="28">
        <v>2550</v>
      </c>
      <c r="C28" s="28">
        <v>5100</v>
      </c>
      <c r="D28" s="28">
        <v>7650</v>
      </c>
      <c r="E28" s="22">
        <v>10200</v>
      </c>
      <c r="F28" s="28">
        <v>12750</v>
      </c>
      <c r="G28" s="28">
        <v>15300</v>
      </c>
      <c r="H28" s="28">
        <v>17850</v>
      </c>
      <c r="I28" s="22">
        <v>20400</v>
      </c>
      <c r="J28" s="28">
        <v>22950</v>
      </c>
      <c r="K28" s="28">
        <v>25500</v>
      </c>
      <c r="L28" s="28">
        <v>28050</v>
      </c>
      <c r="M28" s="22">
        <v>33050</v>
      </c>
      <c r="N28" s="28">
        <v>43050</v>
      </c>
      <c r="O28" s="28">
        <v>48050</v>
      </c>
      <c r="P28" s="22">
        <v>53050</v>
      </c>
      <c r="Q28" s="28">
        <v>58050</v>
      </c>
      <c r="R28" s="28">
        <v>63050</v>
      </c>
      <c r="S28" s="28">
        <v>68050</v>
      </c>
      <c r="T28" s="22"/>
      <c r="U28" s="28">
        <v>24500</v>
      </c>
      <c r="V28" s="28">
        <v>26950</v>
      </c>
      <c r="W28" s="28">
        <v>29400</v>
      </c>
      <c r="X28" s="22"/>
    </row>
    <row r="29" spans="1:24" ht="13.5">
      <c r="A29" s="3" t="s">
        <v>87</v>
      </c>
      <c r="B29" s="28">
        <v>67487</v>
      </c>
      <c r="C29" s="28">
        <v>78054</v>
      </c>
      <c r="D29" s="28">
        <v>81630</v>
      </c>
      <c r="E29" s="22">
        <v>83033</v>
      </c>
      <c r="F29" s="28">
        <v>87642</v>
      </c>
      <c r="G29" s="28">
        <v>87803</v>
      </c>
      <c r="H29" s="28">
        <v>98721</v>
      </c>
      <c r="I29" s="22">
        <v>105292</v>
      </c>
      <c r="J29" s="28">
        <v>113078</v>
      </c>
      <c r="K29" s="28">
        <v>100511</v>
      </c>
      <c r="L29" s="28">
        <v>98559</v>
      </c>
      <c r="M29" s="22">
        <v>117672</v>
      </c>
      <c r="N29" s="28">
        <v>90604</v>
      </c>
      <c r="O29" s="28">
        <v>84072</v>
      </c>
      <c r="P29" s="22">
        <v>80189</v>
      </c>
      <c r="Q29" s="28">
        <v>83543</v>
      </c>
      <c r="R29" s="28">
        <v>88074</v>
      </c>
      <c r="S29" s="28">
        <v>91724</v>
      </c>
      <c r="T29" s="22">
        <v>113396</v>
      </c>
      <c r="U29" s="28">
        <v>79640</v>
      </c>
      <c r="V29" s="28">
        <v>69848</v>
      </c>
      <c r="W29" s="28">
        <v>57867</v>
      </c>
      <c r="X29" s="22">
        <v>43828</v>
      </c>
    </row>
    <row r="30" spans="1:24" ht="13.5">
      <c r="A30" s="3" t="s">
        <v>106</v>
      </c>
      <c r="B30" s="28">
        <v>70037</v>
      </c>
      <c r="C30" s="28">
        <v>83154</v>
      </c>
      <c r="D30" s="28">
        <v>89280</v>
      </c>
      <c r="E30" s="22">
        <v>93233</v>
      </c>
      <c r="F30" s="28">
        <v>100392</v>
      </c>
      <c r="G30" s="28">
        <v>103103</v>
      </c>
      <c r="H30" s="28">
        <v>116571</v>
      </c>
      <c r="I30" s="22">
        <v>125692</v>
      </c>
      <c r="J30" s="28">
        <v>136028</v>
      </c>
      <c r="K30" s="28">
        <v>126011</v>
      </c>
      <c r="L30" s="28">
        <v>126609</v>
      </c>
      <c r="M30" s="22">
        <v>150722</v>
      </c>
      <c r="N30" s="28">
        <v>133654</v>
      </c>
      <c r="O30" s="28">
        <v>132122</v>
      </c>
      <c r="P30" s="22">
        <v>133239</v>
      </c>
      <c r="Q30" s="28">
        <v>141593</v>
      </c>
      <c r="R30" s="28">
        <v>151124</v>
      </c>
      <c r="S30" s="28">
        <v>159774</v>
      </c>
      <c r="T30" s="22">
        <v>165896</v>
      </c>
      <c r="U30" s="28">
        <v>104140</v>
      </c>
      <c r="V30" s="28">
        <v>96798</v>
      </c>
      <c r="W30" s="28">
        <v>87267</v>
      </c>
      <c r="X30" s="22">
        <v>43828</v>
      </c>
    </row>
    <row r="31" spans="1:24" ht="13.5">
      <c r="A31" s="3" t="s">
        <v>107</v>
      </c>
      <c r="B31" s="28">
        <v>807983</v>
      </c>
      <c r="C31" s="28">
        <v>775105</v>
      </c>
      <c r="D31" s="28">
        <v>754323</v>
      </c>
      <c r="E31" s="22">
        <v>613164</v>
      </c>
      <c r="F31" s="28">
        <v>591137</v>
      </c>
      <c r="G31" s="28">
        <v>110614</v>
      </c>
      <c r="H31" s="28">
        <v>210742</v>
      </c>
      <c r="I31" s="22">
        <v>309997</v>
      </c>
      <c r="J31" s="28">
        <v>408337</v>
      </c>
      <c r="K31" s="28">
        <v>613654</v>
      </c>
      <c r="L31" s="28">
        <v>311784</v>
      </c>
      <c r="M31" s="22">
        <v>411944</v>
      </c>
      <c r="N31" s="28">
        <v>712502</v>
      </c>
      <c r="O31" s="28">
        <v>716023</v>
      </c>
      <c r="P31" s="22">
        <v>816884</v>
      </c>
      <c r="Q31" s="28">
        <v>754462</v>
      </c>
      <c r="R31" s="28">
        <v>654277</v>
      </c>
      <c r="S31" s="28">
        <v>853007</v>
      </c>
      <c r="T31" s="22">
        <v>734398</v>
      </c>
      <c r="U31" s="28">
        <v>635683</v>
      </c>
      <c r="V31" s="28">
        <v>644112</v>
      </c>
      <c r="W31" s="28">
        <v>447487</v>
      </c>
      <c r="X31" s="22">
        <v>452409</v>
      </c>
    </row>
    <row r="32" spans="1:24" ht="13.5">
      <c r="A32" s="3" t="s">
        <v>87</v>
      </c>
      <c r="B32" s="28">
        <v>179680</v>
      </c>
      <c r="C32" s="28">
        <v>190486</v>
      </c>
      <c r="D32" s="28">
        <v>197417</v>
      </c>
      <c r="E32" s="22">
        <v>207579</v>
      </c>
      <c r="F32" s="28">
        <v>212213</v>
      </c>
      <c r="G32" s="28">
        <v>213424</v>
      </c>
      <c r="H32" s="28">
        <v>210441</v>
      </c>
      <c r="I32" s="22">
        <v>140047</v>
      </c>
      <c r="J32" s="28">
        <v>239561</v>
      </c>
      <c r="K32" s="28">
        <v>238450</v>
      </c>
      <c r="L32" s="28">
        <v>297582</v>
      </c>
      <c r="M32" s="22">
        <v>195664</v>
      </c>
      <c r="N32" s="28">
        <v>290064</v>
      </c>
      <c r="O32" s="28">
        <v>299624</v>
      </c>
      <c r="P32" s="22">
        <v>203155</v>
      </c>
      <c r="Q32" s="28">
        <v>303898</v>
      </c>
      <c r="R32" s="28">
        <v>306625</v>
      </c>
      <c r="S32" s="28">
        <v>303474</v>
      </c>
      <c r="T32" s="22">
        <v>233096</v>
      </c>
      <c r="U32" s="28">
        <v>329772</v>
      </c>
      <c r="V32" s="28">
        <v>304610</v>
      </c>
      <c r="W32" s="28">
        <v>321143</v>
      </c>
      <c r="X32" s="22">
        <v>327272</v>
      </c>
    </row>
    <row r="33" spans="1:24" ht="13.5">
      <c r="A33" s="3" t="s">
        <v>89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2">
        <v>-309</v>
      </c>
      <c r="Q33" s="28">
        <v>-309</v>
      </c>
      <c r="R33" s="28">
        <v>-309</v>
      </c>
      <c r="S33" s="28">
        <v>-309</v>
      </c>
      <c r="T33" s="22">
        <v>-309</v>
      </c>
      <c r="U33" s="28">
        <v>-309</v>
      </c>
      <c r="V33" s="28"/>
      <c r="W33" s="28"/>
      <c r="X33" s="22"/>
    </row>
    <row r="34" spans="1:24" ht="13.5">
      <c r="A34" s="3" t="s">
        <v>117</v>
      </c>
      <c r="B34" s="28">
        <v>987663</v>
      </c>
      <c r="C34" s="28">
        <v>965591</v>
      </c>
      <c r="D34" s="28">
        <v>951740</v>
      </c>
      <c r="E34" s="22">
        <v>820744</v>
      </c>
      <c r="F34" s="28">
        <v>803350</v>
      </c>
      <c r="G34" s="28">
        <v>324039</v>
      </c>
      <c r="H34" s="28">
        <v>421183</v>
      </c>
      <c r="I34" s="22">
        <v>550806</v>
      </c>
      <c r="J34" s="28">
        <v>647898</v>
      </c>
      <c r="K34" s="28">
        <v>852105</v>
      </c>
      <c r="L34" s="28">
        <v>609367</v>
      </c>
      <c r="M34" s="22">
        <v>705288</v>
      </c>
      <c r="N34" s="28">
        <v>1002567</v>
      </c>
      <c r="O34" s="28">
        <v>1015647</v>
      </c>
      <c r="P34" s="22">
        <v>1121228</v>
      </c>
      <c r="Q34" s="28">
        <v>1058050</v>
      </c>
      <c r="R34" s="28">
        <v>960593</v>
      </c>
      <c r="S34" s="28">
        <v>1156172</v>
      </c>
      <c r="T34" s="22">
        <v>1064551</v>
      </c>
      <c r="U34" s="28">
        <v>965147</v>
      </c>
      <c r="V34" s="28">
        <v>948722</v>
      </c>
      <c r="W34" s="28">
        <v>768630</v>
      </c>
      <c r="X34" s="22">
        <v>880459</v>
      </c>
    </row>
    <row r="35" spans="1:24" ht="13.5">
      <c r="A35" s="2" t="s">
        <v>119</v>
      </c>
      <c r="B35" s="28">
        <v>1222593</v>
      </c>
      <c r="C35" s="28">
        <v>1212565</v>
      </c>
      <c r="D35" s="28">
        <v>1208360</v>
      </c>
      <c r="E35" s="22">
        <v>1079782</v>
      </c>
      <c r="F35" s="28">
        <v>1073696</v>
      </c>
      <c r="G35" s="28">
        <v>597758</v>
      </c>
      <c r="H35" s="28">
        <v>712610</v>
      </c>
      <c r="I35" s="22">
        <v>853721</v>
      </c>
      <c r="J35" s="28">
        <v>947563</v>
      </c>
      <c r="K35" s="28">
        <v>1141811</v>
      </c>
      <c r="L35" s="28">
        <v>897685</v>
      </c>
      <c r="M35" s="22">
        <v>1016271</v>
      </c>
      <c r="N35" s="28">
        <v>1319634</v>
      </c>
      <c r="O35" s="28">
        <v>1359311</v>
      </c>
      <c r="P35" s="22">
        <v>1466573</v>
      </c>
      <c r="Q35" s="28">
        <v>1414817</v>
      </c>
      <c r="R35" s="28">
        <v>1330074</v>
      </c>
      <c r="S35" s="28">
        <v>1537342</v>
      </c>
      <c r="T35" s="22">
        <v>1455800</v>
      </c>
      <c r="U35" s="28">
        <v>1302176</v>
      </c>
      <c r="V35" s="28">
        <v>1284414</v>
      </c>
      <c r="W35" s="28">
        <v>1170826</v>
      </c>
      <c r="X35" s="22">
        <v>1236098</v>
      </c>
    </row>
    <row r="36" spans="1:24" ht="14.25" thickBot="1">
      <c r="A36" s="5" t="s">
        <v>120</v>
      </c>
      <c r="B36" s="29">
        <v>4509450</v>
      </c>
      <c r="C36" s="29">
        <v>4555036</v>
      </c>
      <c r="D36" s="29">
        <v>4423288</v>
      </c>
      <c r="E36" s="23">
        <v>4509080</v>
      </c>
      <c r="F36" s="29">
        <v>4544295</v>
      </c>
      <c r="G36" s="29">
        <v>4404115</v>
      </c>
      <c r="H36" s="29">
        <v>4443335</v>
      </c>
      <c r="I36" s="23">
        <v>4747458</v>
      </c>
      <c r="J36" s="29">
        <v>4514795</v>
      </c>
      <c r="K36" s="29">
        <v>4585683</v>
      </c>
      <c r="L36" s="29">
        <v>4468072</v>
      </c>
      <c r="M36" s="23">
        <v>4677183</v>
      </c>
      <c r="N36" s="29">
        <v>4450084</v>
      </c>
      <c r="O36" s="29">
        <v>4345101</v>
      </c>
      <c r="P36" s="23">
        <v>4515648</v>
      </c>
      <c r="Q36" s="29">
        <v>4422191</v>
      </c>
      <c r="R36" s="29">
        <v>4423556</v>
      </c>
      <c r="S36" s="29">
        <v>4497405</v>
      </c>
      <c r="T36" s="23">
        <v>4802256</v>
      </c>
      <c r="U36" s="29">
        <v>4709222</v>
      </c>
      <c r="V36" s="29">
        <v>4847144</v>
      </c>
      <c r="W36" s="29">
        <v>4689562</v>
      </c>
      <c r="X36" s="23">
        <v>5005894</v>
      </c>
    </row>
    <row r="37" spans="1:24" ht="14.25" thickTop="1">
      <c r="A37" s="2" t="s">
        <v>122</v>
      </c>
      <c r="B37" s="28">
        <v>142188</v>
      </c>
      <c r="C37" s="28">
        <v>139006</v>
      </c>
      <c r="D37" s="28">
        <v>114568</v>
      </c>
      <c r="E37" s="22">
        <v>126334</v>
      </c>
      <c r="F37" s="28">
        <v>126530</v>
      </c>
      <c r="G37" s="28">
        <v>129421</v>
      </c>
      <c r="H37" s="28">
        <v>130542</v>
      </c>
      <c r="I37" s="22">
        <v>190978</v>
      </c>
      <c r="J37" s="28">
        <v>163132</v>
      </c>
      <c r="K37" s="28">
        <v>163093</v>
      </c>
      <c r="L37" s="28">
        <v>161698</v>
      </c>
      <c r="M37" s="22">
        <v>157759</v>
      </c>
      <c r="N37" s="28">
        <v>130245</v>
      </c>
      <c r="O37" s="28">
        <v>105550</v>
      </c>
      <c r="P37" s="22">
        <v>123911</v>
      </c>
      <c r="Q37" s="28">
        <v>115656</v>
      </c>
      <c r="R37" s="28">
        <v>112156</v>
      </c>
      <c r="S37" s="28">
        <v>146313</v>
      </c>
      <c r="T37" s="22">
        <v>211887</v>
      </c>
      <c r="U37" s="28">
        <v>192497</v>
      </c>
      <c r="V37" s="28">
        <v>197052</v>
      </c>
      <c r="W37" s="28">
        <v>181140</v>
      </c>
      <c r="X37" s="22">
        <v>184429</v>
      </c>
    </row>
    <row r="38" spans="1:24" ht="13.5">
      <c r="A38" s="2" t="s">
        <v>126</v>
      </c>
      <c r="B38" s="28">
        <v>8315</v>
      </c>
      <c r="C38" s="28">
        <v>67894</v>
      </c>
      <c r="D38" s="28">
        <v>228</v>
      </c>
      <c r="E38" s="22">
        <v>5894</v>
      </c>
      <c r="F38" s="28">
        <v>1069</v>
      </c>
      <c r="G38" s="28">
        <v>5713</v>
      </c>
      <c r="H38" s="28">
        <v>317</v>
      </c>
      <c r="I38" s="22">
        <v>55072</v>
      </c>
      <c r="J38" s="28">
        <v>513</v>
      </c>
      <c r="K38" s="28">
        <v>51139</v>
      </c>
      <c r="L38" s="28">
        <v>154</v>
      </c>
      <c r="M38" s="22">
        <v>92424</v>
      </c>
      <c r="N38" s="28">
        <v>33335</v>
      </c>
      <c r="O38" s="28">
        <v>155</v>
      </c>
      <c r="P38" s="22">
        <v>14310</v>
      </c>
      <c r="Q38" s="28">
        <v>1639</v>
      </c>
      <c r="R38" s="28">
        <v>6734</v>
      </c>
      <c r="S38" s="28">
        <v>1154</v>
      </c>
      <c r="T38" s="22">
        <v>7249</v>
      </c>
      <c r="U38" s="28">
        <v>19799</v>
      </c>
      <c r="V38" s="28">
        <v>90825</v>
      </c>
      <c r="W38" s="28">
        <v>8523</v>
      </c>
      <c r="X38" s="22">
        <v>120767</v>
      </c>
    </row>
    <row r="39" spans="1:24" ht="13.5">
      <c r="A39" s="2" t="s">
        <v>130</v>
      </c>
      <c r="B39" s="28">
        <v>130812</v>
      </c>
      <c r="C39" s="28">
        <v>262497</v>
      </c>
      <c r="D39" s="28">
        <v>132120</v>
      </c>
      <c r="E39" s="22">
        <v>229752</v>
      </c>
      <c r="F39" s="28">
        <v>128557</v>
      </c>
      <c r="G39" s="28">
        <v>256178</v>
      </c>
      <c r="H39" s="28">
        <v>132582</v>
      </c>
      <c r="I39" s="22">
        <v>252590</v>
      </c>
      <c r="J39" s="28">
        <v>130382</v>
      </c>
      <c r="K39" s="28">
        <v>256161</v>
      </c>
      <c r="L39" s="28">
        <v>123270</v>
      </c>
      <c r="M39" s="22">
        <v>244178</v>
      </c>
      <c r="N39" s="28">
        <v>229388</v>
      </c>
      <c r="O39" s="28">
        <v>109699</v>
      </c>
      <c r="P39" s="22">
        <v>240017</v>
      </c>
      <c r="Q39" s="28">
        <v>112626</v>
      </c>
      <c r="R39" s="28">
        <v>225121</v>
      </c>
      <c r="S39" s="28">
        <v>96070</v>
      </c>
      <c r="T39" s="22">
        <v>310067</v>
      </c>
      <c r="U39" s="28">
        <v>173228</v>
      </c>
      <c r="V39" s="28">
        <v>348928</v>
      </c>
      <c r="W39" s="28">
        <v>173100</v>
      </c>
      <c r="X39" s="22">
        <v>330449</v>
      </c>
    </row>
    <row r="40" spans="1:24" ht="13.5">
      <c r="A40" s="2" t="s">
        <v>0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2"/>
      <c r="Q40" s="28"/>
      <c r="R40" s="28"/>
      <c r="S40" s="28">
        <v>2140</v>
      </c>
      <c r="T40" s="22"/>
      <c r="U40" s="28"/>
      <c r="V40" s="28"/>
      <c r="W40" s="28"/>
      <c r="X40" s="22"/>
    </row>
    <row r="41" spans="1:24" ht="13.5">
      <c r="A41" s="2" t="s">
        <v>131</v>
      </c>
      <c r="B41" s="28">
        <v>5029</v>
      </c>
      <c r="C41" s="28">
        <v>1898</v>
      </c>
      <c r="D41" s="28">
        <v>318</v>
      </c>
      <c r="E41" s="22">
        <v>639</v>
      </c>
      <c r="F41" s="28">
        <v>532</v>
      </c>
      <c r="G41" s="28">
        <v>821</v>
      </c>
      <c r="H41" s="28"/>
      <c r="I41" s="22"/>
      <c r="J41" s="28">
        <v>208</v>
      </c>
      <c r="K41" s="28"/>
      <c r="L41" s="28">
        <v>12921</v>
      </c>
      <c r="M41" s="22">
        <v>3778</v>
      </c>
      <c r="N41" s="28">
        <v>3009</v>
      </c>
      <c r="O41" s="28">
        <v>3185</v>
      </c>
      <c r="P41" s="22">
        <v>1087</v>
      </c>
      <c r="Q41" s="28">
        <v>2790</v>
      </c>
      <c r="R41" s="28">
        <v>3583</v>
      </c>
      <c r="S41" s="28"/>
      <c r="T41" s="22"/>
      <c r="U41" s="28"/>
      <c r="V41" s="28"/>
      <c r="W41" s="28"/>
      <c r="X41" s="22"/>
    </row>
    <row r="42" spans="1:24" ht="13.5">
      <c r="A42" s="2" t="s">
        <v>133</v>
      </c>
      <c r="B42" s="28">
        <v>313455</v>
      </c>
      <c r="C42" s="28">
        <v>233790</v>
      </c>
      <c r="D42" s="28">
        <v>412587</v>
      </c>
      <c r="E42" s="22">
        <v>272926</v>
      </c>
      <c r="F42" s="28">
        <v>301653</v>
      </c>
      <c r="G42" s="28">
        <v>264167</v>
      </c>
      <c r="H42" s="28">
        <v>489860</v>
      </c>
      <c r="I42" s="22">
        <v>334731</v>
      </c>
      <c r="J42" s="28">
        <v>334813</v>
      </c>
      <c r="K42" s="28">
        <v>209714</v>
      </c>
      <c r="L42" s="28">
        <v>335281</v>
      </c>
      <c r="M42" s="22">
        <v>203201</v>
      </c>
      <c r="N42" s="28">
        <v>195945</v>
      </c>
      <c r="O42" s="28">
        <v>333431</v>
      </c>
      <c r="P42" s="22">
        <v>197267</v>
      </c>
      <c r="Q42" s="28">
        <v>285207</v>
      </c>
      <c r="R42" s="28">
        <v>192541</v>
      </c>
      <c r="S42" s="28">
        <v>387258</v>
      </c>
      <c r="T42" s="22">
        <v>218713</v>
      </c>
      <c r="U42" s="28">
        <v>335703</v>
      </c>
      <c r="V42" s="28">
        <v>227483</v>
      </c>
      <c r="W42" s="28">
        <v>366772</v>
      </c>
      <c r="X42" s="22">
        <v>253565</v>
      </c>
    </row>
    <row r="43" spans="1:24" ht="13.5">
      <c r="A43" s="2" t="s">
        <v>134</v>
      </c>
      <c r="B43" s="28">
        <v>599801</v>
      </c>
      <c r="C43" s="28">
        <v>705088</v>
      </c>
      <c r="D43" s="28">
        <v>659824</v>
      </c>
      <c r="E43" s="22">
        <v>635546</v>
      </c>
      <c r="F43" s="28">
        <v>558343</v>
      </c>
      <c r="G43" s="28">
        <v>656303</v>
      </c>
      <c r="H43" s="28">
        <v>753303</v>
      </c>
      <c r="I43" s="22">
        <v>835217</v>
      </c>
      <c r="J43" s="28">
        <v>629050</v>
      </c>
      <c r="K43" s="28">
        <v>680108</v>
      </c>
      <c r="L43" s="28">
        <v>633326</v>
      </c>
      <c r="M43" s="22">
        <v>701342</v>
      </c>
      <c r="N43" s="28">
        <v>591924</v>
      </c>
      <c r="O43" s="28">
        <v>552021</v>
      </c>
      <c r="P43" s="22">
        <v>576594</v>
      </c>
      <c r="Q43" s="28">
        <v>517920</v>
      </c>
      <c r="R43" s="28">
        <v>540136</v>
      </c>
      <c r="S43" s="28">
        <v>632936</v>
      </c>
      <c r="T43" s="22">
        <v>747917</v>
      </c>
      <c r="U43" s="28">
        <v>721228</v>
      </c>
      <c r="V43" s="28">
        <v>864290</v>
      </c>
      <c r="W43" s="28">
        <v>729537</v>
      </c>
      <c r="X43" s="22">
        <v>889211</v>
      </c>
    </row>
    <row r="44" spans="1:24" ht="13.5">
      <c r="A44" s="2" t="s">
        <v>136</v>
      </c>
      <c r="B44" s="28">
        <v>239700</v>
      </c>
      <c r="C44" s="28">
        <v>231951</v>
      </c>
      <c r="D44" s="28">
        <v>226166</v>
      </c>
      <c r="E44" s="22">
        <v>217832</v>
      </c>
      <c r="F44" s="28">
        <v>211950</v>
      </c>
      <c r="G44" s="28">
        <v>202917</v>
      </c>
      <c r="H44" s="28">
        <v>192413</v>
      </c>
      <c r="I44" s="22">
        <v>186007</v>
      </c>
      <c r="J44" s="28">
        <v>177864</v>
      </c>
      <c r="K44" s="28">
        <v>169324</v>
      </c>
      <c r="L44" s="28">
        <v>160934</v>
      </c>
      <c r="M44" s="22">
        <v>146686</v>
      </c>
      <c r="N44" s="28">
        <v>127045</v>
      </c>
      <c r="O44" s="28">
        <v>111216</v>
      </c>
      <c r="P44" s="22">
        <v>101132</v>
      </c>
      <c r="Q44" s="28">
        <v>93066</v>
      </c>
      <c r="R44" s="28">
        <v>81531</v>
      </c>
      <c r="S44" s="28">
        <v>72498</v>
      </c>
      <c r="T44" s="22">
        <v>59564</v>
      </c>
      <c r="U44" s="28">
        <v>54723</v>
      </c>
      <c r="V44" s="28">
        <v>45680</v>
      </c>
      <c r="W44" s="28">
        <v>48996</v>
      </c>
      <c r="X44" s="22">
        <v>50759</v>
      </c>
    </row>
    <row r="45" spans="1:24" ht="13.5">
      <c r="A45" s="2" t="s">
        <v>138</v>
      </c>
      <c r="B45" s="28">
        <v>19075</v>
      </c>
      <c r="C45" s="28">
        <v>18275</v>
      </c>
      <c r="D45" s="28">
        <v>17475</v>
      </c>
      <c r="E45" s="22">
        <v>16675</v>
      </c>
      <c r="F45" s="28">
        <v>16075</v>
      </c>
      <c r="G45" s="28">
        <v>15475</v>
      </c>
      <c r="H45" s="28">
        <v>14875</v>
      </c>
      <c r="I45" s="22">
        <v>103125</v>
      </c>
      <c r="J45" s="28">
        <v>102325</v>
      </c>
      <c r="K45" s="28">
        <v>107525</v>
      </c>
      <c r="L45" s="28">
        <v>106525</v>
      </c>
      <c r="M45" s="22">
        <v>111125</v>
      </c>
      <c r="N45" s="28">
        <v>109542</v>
      </c>
      <c r="O45" s="28">
        <v>108742</v>
      </c>
      <c r="P45" s="22">
        <v>110942</v>
      </c>
      <c r="Q45" s="28">
        <v>109542</v>
      </c>
      <c r="R45" s="28">
        <v>108142</v>
      </c>
      <c r="S45" s="28">
        <v>106742</v>
      </c>
      <c r="T45" s="22">
        <v>119918</v>
      </c>
      <c r="U45" s="28">
        <v>118318</v>
      </c>
      <c r="V45" s="28">
        <v>116718</v>
      </c>
      <c r="W45" s="28">
        <v>115118</v>
      </c>
      <c r="X45" s="22">
        <v>143523</v>
      </c>
    </row>
    <row r="46" spans="1:24" ht="13.5">
      <c r="A46" s="2" t="s">
        <v>133</v>
      </c>
      <c r="B46" s="28">
        <v>461</v>
      </c>
      <c r="C46" s="28">
        <v>461</v>
      </c>
      <c r="D46" s="28">
        <v>461</v>
      </c>
      <c r="E46" s="22">
        <v>461</v>
      </c>
      <c r="F46" s="28">
        <v>2306</v>
      </c>
      <c r="G46" s="28">
        <v>2306</v>
      </c>
      <c r="H46" s="28">
        <v>2306</v>
      </c>
      <c r="I46" s="22">
        <v>93</v>
      </c>
      <c r="J46" s="28"/>
      <c r="K46" s="28"/>
      <c r="L46" s="28"/>
      <c r="M46" s="22"/>
      <c r="N46" s="28"/>
      <c r="O46" s="28"/>
      <c r="P46" s="22"/>
      <c r="Q46" s="28"/>
      <c r="R46" s="28"/>
      <c r="S46" s="28"/>
      <c r="T46" s="22"/>
      <c r="U46" s="28">
        <v>145</v>
      </c>
      <c r="V46" s="28">
        <v>128</v>
      </c>
      <c r="W46" s="28">
        <v>650</v>
      </c>
      <c r="X46" s="22">
        <v>650</v>
      </c>
    </row>
    <row r="47" spans="1:24" ht="13.5">
      <c r="A47" s="2" t="s">
        <v>139</v>
      </c>
      <c r="B47" s="28">
        <v>259236</v>
      </c>
      <c r="C47" s="28">
        <v>250687</v>
      </c>
      <c r="D47" s="28">
        <v>244103</v>
      </c>
      <c r="E47" s="22">
        <v>234968</v>
      </c>
      <c r="F47" s="28">
        <v>230332</v>
      </c>
      <c r="G47" s="28">
        <v>220699</v>
      </c>
      <c r="H47" s="28">
        <v>209595</v>
      </c>
      <c r="I47" s="22">
        <v>291532</v>
      </c>
      <c r="J47" s="28">
        <v>280190</v>
      </c>
      <c r="K47" s="28">
        <v>276850</v>
      </c>
      <c r="L47" s="28">
        <v>267460</v>
      </c>
      <c r="M47" s="22">
        <v>257812</v>
      </c>
      <c r="N47" s="28">
        <v>236588</v>
      </c>
      <c r="O47" s="28">
        <v>219959</v>
      </c>
      <c r="P47" s="22">
        <v>212075</v>
      </c>
      <c r="Q47" s="28">
        <v>202609</v>
      </c>
      <c r="R47" s="28">
        <v>189674</v>
      </c>
      <c r="S47" s="28">
        <v>179240</v>
      </c>
      <c r="T47" s="22">
        <v>179482</v>
      </c>
      <c r="U47" s="28">
        <v>173187</v>
      </c>
      <c r="V47" s="28">
        <v>162527</v>
      </c>
      <c r="W47" s="28">
        <v>164765</v>
      </c>
      <c r="X47" s="22">
        <v>194933</v>
      </c>
    </row>
    <row r="48" spans="1:24" ht="14.25" thickBot="1">
      <c r="A48" s="5" t="s">
        <v>140</v>
      </c>
      <c r="B48" s="29">
        <v>859038</v>
      </c>
      <c r="C48" s="29">
        <v>955776</v>
      </c>
      <c r="D48" s="29">
        <v>903927</v>
      </c>
      <c r="E48" s="23">
        <v>870514</v>
      </c>
      <c r="F48" s="29">
        <v>788675</v>
      </c>
      <c r="G48" s="29">
        <v>877002</v>
      </c>
      <c r="H48" s="29">
        <v>962898</v>
      </c>
      <c r="I48" s="23">
        <v>1126750</v>
      </c>
      <c r="J48" s="29">
        <v>909240</v>
      </c>
      <c r="K48" s="29">
        <v>956959</v>
      </c>
      <c r="L48" s="29">
        <v>900787</v>
      </c>
      <c r="M48" s="23">
        <v>959154</v>
      </c>
      <c r="N48" s="29">
        <v>828512</v>
      </c>
      <c r="O48" s="29">
        <v>771980</v>
      </c>
      <c r="P48" s="23">
        <v>788669</v>
      </c>
      <c r="Q48" s="29">
        <v>720530</v>
      </c>
      <c r="R48" s="29">
        <v>729810</v>
      </c>
      <c r="S48" s="29">
        <v>812177</v>
      </c>
      <c r="T48" s="23">
        <v>927400</v>
      </c>
      <c r="U48" s="29">
        <v>894415</v>
      </c>
      <c r="V48" s="29">
        <v>1026817</v>
      </c>
      <c r="W48" s="29">
        <v>894302</v>
      </c>
      <c r="X48" s="23">
        <v>1084144</v>
      </c>
    </row>
    <row r="49" spans="1:24" ht="14.25" thickTop="1">
      <c r="A49" s="2" t="s">
        <v>142</v>
      </c>
      <c r="B49" s="28">
        <v>491031</v>
      </c>
      <c r="C49" s="28">
        <v>491031</v>
      </c>
      <c r="D49" s="28">
        <v>491031</v>
      </c>
      <c r="E49" s="22">
        <v>491031</v>
      </c>
      <c r="F49" s="28">
        <v>491031</v>
      </c>
      <c r="G49" s="28">
        <v>491031</v>
      </c>
      <c r="H49" s="28">
        <v>491031</v>
      </c>
      <c r="I49" s="22">
        <v>491031</v>
      </c>
      <c r="J49" s="28">
        <v>491031</v>
      </c>
      <c r="K49" s="28">
        <v>491031</v>
      </c>
      <c r="L49" s="28">
        <v>491031</v>
      </c>
      <c r="M49" s="22">
        <v>491031</v>
      </c>
      <c r="N49" s="28">
        <v>491031</v>
      </c>
      <c r="O49" s="28">
        <v>491031</v>
      </c>
      <c r="P49" s="22">
        <v>491031</v>
      </c>
      <c r="Q49" s="28">
        <v>491031</v>
      </c>
      <c r="R49" s="28">
        <v>491031</v>
      </c>
      <c r="S49" s="28">
        <v>491031</v>
      </c>
      <c r="T49" s="22">
        <v>491031</v>
      </c>
      <c r="U49" s="28">
        <v>491031</v>
      </c>
      <c r="V49" s="28">
        <v>491031</v>
      </c>
      <c r="W49" s="28">
        <v>491031</v>
      </c>
      <c r="X49" s="22">
        <v>491031</v>
      </c>
    </row>
    <row r="50" spans="1:24" ht="13.5">
      <c r="A50" s="2" t="s">
        <v>145</v>
      </c>
      <c r="B50" s="28">
        <v>492898</v>
      </c>
      <c r="C50" s="28">
        <v>492898</v>
      </c>
      <c r="D50" s="28">
        <v>492898</v>
      </c>
      <c r="E50" s="22">
        <v>492898</v>
      </c>
      <c r="F50" s="28">
        <v>492898</v>
      </c>
      <c r="G50" s="28">
        <v>499674</v>
      </c>
      <c r="H50" s="28">
        <v>499676</v>
      </c>
      <c r="I50" s="22">
        <v>499676</v>
      </c>
      <c r="J50" s="28">
        <v>499676</v>
      </c>
      <c r="K50" s="28">
        <v>499676</v>
      </c>
      <c r="L50" s="28">
        <v>499676</v>
      </c>
      <c r="M50" s="22">
        <v>499676</v>
      </c>
      <c r="N50" s="28">
        <v>499676</v>
      </c>
      <c r="O50" s="28">
        <v>499678</v>
      </c>
      <c r="P50" s="22">
        <v>499678</v>
      </c>
      <c r="Q50" s="28">
        <v>499678</v>
      </c>
      <c r="R50" s="28">
        <v>499678</v>
      </c>
      <c r="S50" s="28">
        <v>499678</v>
      </c>
      <c r="T50" s="22">
        <v>499678</v>
      </c>
      <c r="U50" s="28">
        <v>499678</v>
      </c>
      <c r="V50" s="28">
        <v>499678</v>
      </c>
      <c r="W50" s="28">
        <v>499678</v>
      </c>
      <c r="X50" s="22">
        <v>499678</v>
      </c>
    </row>
    <row r="51" spans="1:24" ht="13.5">
      <c r="A51" s="2" t="s">
        <v>149</v>
      </c>
      <c r="B51" s="28">
        <v>2801287</v>
      </c>
      <c r="C51" s="28">
        <v>2773534</v>
      </c>
      <c r="D51" s="28">
        <v>2707656</v>
      </c>
      <c r="E51" s="22">
        <v>2852037</v>
      </c>
      <c r="F51" s="28">
        <v>2796380</v>
      </c>
      <c r="G51" s="28">
        <v>2750018</v>
      </c>
      <c r="H51" s="28">
        <v>2702880</v>
      </c>
      <c r="I51" s="22">
        <v>2843311</v>
      </c>
      <c r="J51" s="28">
        <v>2829147</v>
      </c>
      <c r="K51" s="28">
        <v>2790477</v>
      </c>
      <c r="L51" s="28">
        <v>2728456</v>
      </c>
      <c r="M51" s="22">
        <v>2878401</v>
      </c>
      <c r="N51" s="28">
        <v>2782059</v>
      </c>
      <c r="O51" s="28">
        <v>2732629</v>
      </c>
      <c r="P51" s="22">
        <v>2885531</v>
      </c>
      <c r="Q51" s="28">
        <v>2857282</v>
      </c>
      <c r="R51" s="28">
        <v>2834401</v>
      </c>
      <c r="S51" s="28">
        <v>2813263</v>
      </c>
      <c r="T51" s="22">
        <v>2987466</v>
      </c>
      <c r="U51" s="28">
        <v>2910658</v>
      </c>
      <c r="V51" s="28">
        <v>2871185</v>
      </c>
      <c r="W51" s="28">
        <v>2826284</v>
      </c>
      <c r="X51" s="22">
        <v>2938417</v>
      </c>
    </row>
    <row r="52" spans="1:24" ht="13.5">
      <c r="A52" s="2" t="s">
        <v>150</v>
      </c>
      <c r="B52" s="28">
        <v>-222034</v>
      </c>
      <c r="C52" s="28">
        <v>-221922</v>
      </c>
      <c r="D52" s="28">
        <v>-221864</v>
      </c>
      <c r="E52" s="22">
        <v>-221827</v>
      </c>
      <c r="F52" s="28">
        <v>-29306</v>
      </c>
      <c r="G52" s="28">
        <v>-210405</v>
      </c>
      <c r="H52" s="28">
        <v>-210385</v>
      </c>
      <c r="I52" s="22">
        <v>-210385</v>
      </c>
      <c r="J52" s="28">
        <v>-210305</v>
      </c>
      <c r="K52" s="28">
        <v>-149632</v>
      </c>
      <c r="L52" s="28">
        <v>-149621</v>
      </c>
      <c r="M52" s="22">
        <v>-149563</v>
      </c>
      <c r="N52" s="28">
        <v>-149517</v>
      </c>
      <c r="O52" s="28">
        <v>-149414</v>
      </c>
      <c r="P52" s="22">
        <v>-149317</v>
      </c>
      <c r="Q52" s="28">
        <v>-145581</v>
      </c>
      <c r="R52" s="28">
        <v>-131463</v>
      </c>
      <c r="S52" s="28">
        <v>-119551</v>
      </c>
      <c r="T52" s="22">
        <v>-102585</v>
      </c>
      <c r="U52" s="28">
        <v>-85421</v>
      </c>
      <c r="V52" s="28">
        <v>-47653</v>
      </c>
      <c r="W52" s="28">
        <v>-32449</v>
      </c>
      <c r="X52" s="22">
        <v>-14934</v>
      </c>
    </row>
    <row r="53" spans="1:24" ht="13.5">
      <c r="A53" s="2" t="s">
        <v>151</v>
      </c>
      <c r="B53" s="28">
        <v>3563182</v>
      </c>
      <c r="C53" s="28">
        <v>3535542</v>
      </c>
      <c r="D53" s="28">
        <v>3469721</v>
      </c>
      <c r="E53" s="22">
        <v>3614139</v>
      </c>
      <c r="F53" s="28">
        <v>3751004</v>
      </c>
      <c r="G53" s="28">
        <v>3530318</v>
      </c>
      <c r="H53" s="28">
        <v>3483202</v>
      </c>
      <c r="I53" s="22">
        <v>3623633</v>
      </c>
      <c r="J53" s="28">
        <v>3609549</v>
      </c>
      <c r="K53" s="28">
        <v>3631552</v>
      </c>
      <c r="L53" s="28">
        <v>3569542</v>
      </c>
      <c r="M53" s="22">
        <v>3719545</v>
      </c>
      <c r="N53" s="28">
        <v>3623249</v>
      </c>
      <c r="O53" s="28">
        <v>3573925</v>
      </c>
      <c r="P53" s="22">
        <v>3726924</v>
      </c>
      <c r="Q53" s="28">
        <v>3702410</v>
      </c>
      <c r="R53" s="28">
        <v>3693647</v>
      </c>
      <c r="S53" s="28">
        <v>3684421</v>
      </c>
      <c r="T53" s="22">
        <v>3875589</v>
      </c>
      <c r="U53" s="28">
        <v>3815945</v>
      </c>
      <c r="V53" s="28">
        <v>3814241</v>
      </c>
      <c r="W53" s="28">
        <v>3784543</v>
      </c>
      <c r="X53" s="22">
        <v>3914191</v>
      </c>
    </row>
    <row r="54" spans="1:24" ht="13.5">
      <c r="A54" s="2" t="s">
        <v>153</v>
      </c>
      <c r="B54" s="28">
        <v>84155</v>
      </c>
      <c r="C54" s="28">
        <v>61926</v>
      </c>
      <c r="D54" s="28">
        <v>47752</v>
      </c>
      <c r="E54" s="22">
        <v>23527</v>
      </c>
      <c r="F54" s="28">
        <v>6649</v>
      </c>
      <c r="G54" s="28">
        <v>-1563</v>
      </c>
      <c r="H54" s="28">
        <v>-1481</v>
      </c>
      <c r="I54" s="22">
        <v>-896</v>
      </c>
      <c r="J54" s="28">
        <v>-1704</v>
      </c>
      <c r="K54" s="28">
        <v>-973</v>
      </c>
      <c r="L54" s="28">
        <v>-562</v>
      </c>
      <c r="M54" s="22">
        <v>-254</v>
      </c>
      <c r="N54" s="28">
        <v>-618</v>
      </c>
      <c r="O54" s="28">
        <v>114</v>
      </c>
      <c r="P54" s="22">
        <v>767</v>
      </c>
      <c r="Q54" s="28">
        <v>56</v>
      </c>
      <c r="R54" s="28">
        <v>447</v>
      </c>
      <c r="S54" s="28">
        <v>1088</v>
      </c>
      <c r="T54" s="22">
        <v>-139</v>
      </c>
      <c r="U54" s="28">
        <v>2173</v>
      </c>
      <c r="V54" s="28">
        <v>4308</v>
      </c>
      <c r="W54" s="28">
        <v>5767</v>
      </c>
      <c r="X54" s="22">
        <v>5251</v>
      </c>
    </row>
    <row r="55" spans="1:24" ht="13.5">
      <c r="A55" s="2" t="s">
        <v>1</v>
      </c>
      <c r="B55" s="28">
        <v>3073</v>
      </c>
      <c r="C55" s="28">
        <v>1792</v>
      </c>
      <c r="D55" s="28">
        <v>1885</v>
      </c>
      <c r="E55" s="22">
        <v>899</v>
      </c>
      <c r="F55" s="28">
        <v>-2035</v>
      </c>
      <c r="G55" s="28">
        <v>-1642</v>
      </c>
      <c r="H55" s="28">
        <v>-1284</v>
      </c>
      <c r="I55" s="22">
        <v>-2029</v>
      </c>
      <c r="J55" s="28">
        <v>-2290</v>
      </c>
      <c r="K55" s="28">
        <v>-1853</v>
      </c>
      <c r="L55" s="28">
        <v>-1694</v>
      </c>
      <c r="M55" s="22">
        <v>-1262</v>
      </c>
      <c r="N55" s="28">
        <v>-1059</v>
      </c>
      <c r="O55" s="28">
        <v>-919</v>
      </c>
      <c r="P55" s="22">
        <v>-712</v>
      </c>
      <c r="Q55" s="28">
        <v>-806</v>
      </c>
      <c r="R55" s="28">
        <v>-349</v>
      </c>
      <c r="S55" s="28">
        <v>-282</v>
      </c>
      <c r="T55" s="22">
        <v>-593</v>
      </c>
      <c r="U55" s="28">
        <v>-4080</v>
      </c>
      <c r="V55" s="28">
        <v>963</v>
      </c>
      <c r="W55" s="28">
        <v>4094</v>
      </c>
      <c r="X55" s="22">
        <v>1504</v>
      </c>
    </row>
    <row r="56" spans="1:24" ht="13.5">
      <c r="A56" s="2" t="s">
        <v>154</v>
      </c>
      <c r="B56" s="28">
        <v>87229</v>
      </c>
      <c r="C56" s="28">
        <v>63718</v>
      </c>
      <c r="D56" s="28">
        <v>49638</v>
      </c>
      <c r="E56" s="22">
        <v>24426</v>
      </c>
      <c r="F56" s="28">
        <v>4614</v>
      </c>
      <c r="G56" s="28">
        <v>-3205</v>
      </c>
      <c r="H56" s="28">
        <v>-2765</v>
      </c>
      <c r="I56" s="22">
        <v>-2925</v>
      </c>
      <c r="J56" s="28">
        <v>-3994</v>
      </c>
      <c r="K56" s="28">
        <v>-2827</v>
      </c>
      <c r="L56" s="28">
        <v>-2257</v>
      </c>
      <c r="M56" s="22">
        <v>-1516</v>
      </c>
      <c r="N56" s="28">
        <v>-1677</v>
      </c>
      <c r="O56" s="28">
        <v>-805</v>
      </c>
      <c r="P56" s="22">
        <v>54</v>
      </c>
      <c r="Q56" s="28">
        <v>-750</v>
      </c>
      <c r="R56" s="28">
        <v>98</v>
      </c>
      <c r="S56" s="28">
        <v>806</v>
      </c>
      <c r="T56" s="22">
        <v>-733</v>
      </c>
      <c r="U56" s="28">
        <v>-1906</v>
      </c>
      <c r="V56" s="28">
        <v>5272</v>
      </c>
      <c r="W56" s="28">
        <v>9862</v>
      </c>
      <c r="X56" s="22">
        <v>6755</v>
      </c>
    </row>
    <row r="57" spans="1:24" ht="13.5">
      <c r="A57" s="6" t="s">
        <v>2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2"/>
      <c r="Q57" s="28"/>
      <c r="R57" s="28"/>
      <c r="S57" s="28"/>
      <c r="T57" s="22"/>
      <c r="U57" s="28">
        <v>768</v>
      </c>
      <c r="V57" s="28">
        <v>813</v>
      </c>
      <c r="W57" s="28">
        <v>854</v>
      </c>
      <c r="X57" s="22">
        <v>801</v>
      </c>
    </row>
    <row r="58" spans="1:24" ht="13.5">
      <c r="A58" s="6" t="s">
        <v>156</v>
      </c>
      <c r="B58" s="28">
        <v>3650411</v>
      </c>
      <c r="C58" s="28">
        <v>3599260</v>
      </c>
      <c r="D58" s="28">
        <v>3519360</v>
      </c>
      <c r="E58" s="22">
        <v>3638565</v>
      </c>
      <c r="F58" s="28">
        <v>3755619</v>
      </c>
      <c r="G58" s="28">
        <v>3527112</v>
      </c>
      <c r="H58" s="28">
        <v>3480436</v>
      </c>
      <c r="I58" s="22">
        <v>3620707</v>
      </c>
      <c r="J58" s="28">
        <v>3605554</v>
      </c>
      <c r="K58" s="28">
        <v>3628724</v>
      </c>
      <c r="L58" s="28">
        <v>3567285</v>
      </c>
      <c r="M58" s="22">
        <v>3718029</v>
      </c>
      <c r="N58" s="28">
        <v>3621572</v>
      </c>
      <c r="O58" s="28">
        <v>3573120</v>
      </c>
      <c r="P58" s="22">
        <v>3726978</v>
      </c>
      <c r="Q58" s="28">
        <v>3701660</v>
      </c>
      <c r="R58" s="28">
        <v>3693745</v>
      </c>
      <c r="S58" s="28">
        <v>3685228</v>
      </c>
      <c r="T58" s="22">
        <v>3874855</v>
      </c>
      <c r="U58" s="28">
        <v>3814807</v>
      </c>
      <c r="V58" s="28">
        <v>3820326</v>
      </c>
      <c r="W58" s="28">
        <v>3795259</v>
      </c>
      <c r="X58" s="22">
        <v>3921749</v>
      </c>
    </row>
    <row r="59" spans="1:24" ht="14.25" thickBot="1">
      <c r="A59" s="7" t="s">
        <v>158</v>
      </c>
      <c r="B59" s="28">
        <v>4509450</v>
      </c>
      <c r="C59" s="28">
        <v>4555036</v>
      </c>
      <c r="D59" s="28">
        <v>4423288</v>
      </c>
      <c r="E59" s="22">
        <v>4509080</v>
      </c>
      <c r="F59" s="28">
        <v>4544295</v>
      </c>
      <c r="G59" s="28">
        <v>4404115</v>
      </c>
      <c r="H59" s="28">
        <v>4443335</v>
      </c>
      <c r="I59" s="22">
        <v>4747458</v>
      </c>
      <c r="J59" s="28">
        <v>4514795</v>
      </c>
      <c r="K59" s="28">
        <v>4585683</v>
      </c>
      <c r="L59" s="28">
        <v>4468072</v>
      </c>
      <c r="M59" s="22">
        <v>4677183</v>
      </c>
      <c r="N59" s="28">
        <v>4450084</v>
      </c>
      <c r="O59" s="28">
        <v>4345101</v>
      </c>
      <c r="P59" s="22">
        <v>4515648</v>
      </c>
      <c r="Q59" s="28">
        <v>4422191</v>
      </c>
      <c r="R59" s="28">
        <v>4423556</v>
      </c>
      <c r="S59" s="28">
        <v>4497405</v>
      </c>
      <c r="T59" s="22">
        <v>4802256</v>
      </c>
      <c r="U59" s="28">
        <v>4709222</v>
      </c>
      <c r="V59" s="28">
        <v>4847144</v>
      </c>
      <c r="W59" s="28">
        <v>4689562</v>
      </c>
      <c r="X59" s="22">
        <v>5005894</v>
      </c>
    </row>
    <row r="60" spans="1:24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2" ht="13.5">
      <c r="A62" s="20" t="s">
        <v>163</v>
      </c>
    </row>
    <row r="63" ht="13.5">
      <c r="A63" s="20" t="s">
        <v>164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159</v>
      </c>
      <c r="B2" s="14">
        <v>2332</v>
      </c>
      <c r="C2" s="14"/>
      <c r="D2" s="14"/>
      <c r="E2" s="14"/>
      <c r="F2" s="14"/>
      <c r="G2" s="14"/>
    </row>
    <row r="3" spans="1:7" ht="14.25" thickBot="1">
      <c r="A3" s="11" t="s">
        <v>160</v>
      </c>
      <c r="B3" s="1" t="s">
        <v>161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HYPERLINK("http://www.kabupro.jp/mark/20130624/S000DNSJ.htm","有価証券報告書")</f>
        <v>有価証券報告書</v>
      </c>
      <c r="C4" s="15" t="str">
        <f>HYPERLINK("http://www.kabupro.jp/mark/20130624/S000DNSJ.htm","有価証券報告書")</f>
        <v>有価証券報告書</v>
      </c>
      <c r="D4" s="15" t="str">
        <f>HYPERLINK("http://www.kabupro.jp/mark/20120625/S000B52M.htm","有価証券報告書")</f>
        <v>有価証券報告書</v>
      </c>
      <c r="E4" s="15" t="str">
        <f>HYPERLINK("http://www.kabupro.jp/mark/20110623/S0008KFB.htm","有価証券報告書")</f>
        <v>有価証券報告書</v>
      </c>
      <c r="F4" s="15" t="str">
        <f>HYPERLINK("http://www.kabupro.jp/mark/20100623/S0005ZNG.htm","有価証券報告書")</f>
        <v>有価証券報告書</v>
      </c>
      <c r="G4" s="15" t="str">
        <f>HYPERLINK("http://www.kabupro.jp/mark/20090624/S0003E13.htm","有価証券報告書")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229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 t="s">
        <v>165</v>
      </c>
      <c r="C8" s="17" t="s">
        <v>166</v>
      </c>
      <c r="D8" s="17" t="s">
        <v>167</v>
      </c>
      <c r="E8" s="17" t="s">
        <v>168</v>
      </c>
      <c r="F8" s="17" t="s">
        <v>169</v>
      </c>
      <c r="G8" s="17" t="s">
        <v>170</v>
      </c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26" t="s">
        <v>171</v>
      </c>
      <c r="B11" s="21">
        <v>6369357</v>
      </c>
      <c r="C11" s="21">
        <v>6438384</v>
      </c>
      <c r="D11" s="21">
        <v>5881704</v>
      </c>
      <c r="E11" s="21">
        <v>5761893</v>
      </c>
      <c r="F11" s="21">
        <v>6792386</v>
      </c>
      <c r="G11" s="21">
        <v>6851941</v>
      </c>
    </row>
    <row r="12" spans="1:7" ht="13.5">
      <c r="A12" s="6" t="s">
        <v>172</v>
      </c>
      <c r="B12" s="22">
        <v>8043</v>
      </c>
      <c r="C12" s="22">
        <v>3732</v>
      </c>
      <c r="D12" s="22">
        <v>16779</v>
      </c>
      <c r="E12" s="22">
        <v>9616</v>
      </c>
      <c r="F12" s="22">
        <v>9195</v>
      </c>
      <c r="G12" s="22">
        <v>15484</v>
      </c>
    </row>
    <row r="13" spans="1:7" ht="13.5">
      <c r="A13" s="6" t="s">
        <v>173</v>
      </c>
      <c r="B13" s="22">
        <v>6377401</v>
      </c>
      <c r="C13" s="22">
        <v>6442116</v>
      </c>
      <c r="D13" s="22">
        <v>5898483</v>
      </c>
      <c r="E13" s="22">
        <v>5771510</v>
      </c>
      <c r="F13" s="22">
        <v>6801581</v>
      </c>
      <c r="G13" s="22">
        <v>6867425</v>
      </c>
    </row>
    <row r="14" spans="1:7" ht="13.5">
      <c r="A14" s="6" t="s">
        <v>174</v>
      </c>
      <c r="B14" s="22">
        <v>5466200</v>
      </c>
      <c r="C14" s="22">
        <v>5459621</v>
      </c>
      <c r="D14" s="22">
        <v>4947491</v>
      </c>
      <c r="E14" s="22">
        <v>4933676</v>
      </c>
      <c r="F14" s="22">
        <v>5783501</v>
      </c>
      <c r="G14" s="22">
        <v>5687909</v>
      </c>
    </row>
    <row r="15" spans="1:7" ht="13.5">
      <c r="A15" s="6" t="s">
        <v>175</v>
      </c>
      <c r="B15" s="22">
        <v>6382</v>
      </c>
      <c r="C15" s="22">
        <v>4399</v>
      </c>
      <c r="D15" s="22">
        <v>14819</v>
      </c>
      <c r="E15" s="22">
        <v>7367</v>
      </c>
      <c r="F15" s="22">
        <v>7901</v>
      </c>
      <c r="G15" s="22">
        <v>14749</v>
      </c>
    </row>
    <row r="16" spans="1:7" ht="13.5">
      <c r="A16" s="6" t="s">
        <v>176</v>
      </c>
      <c r="B16" s="22">
        <v>5472583</v>
      </c>
      <c r="C16" s="22">
        <v>5464020</v>
      </c>
      <c r="D16" s="22">
        <v>4962311</v>
      </c>
      <c r="E16" s="22">
        <v>4941043</v>
      </c>
      <c r="F16" s="22">
        <v>5791402</v>
      </c>
      <c r="G16" s="22">
        <v>5702658</v>
      </c>
    </row>
    <row r="17" spans="1:7" ht="13.5">
      <c r="A17" s="7" t="s">
        <v>177</v>
      </c>
      <c r="B17" s="22">
        <v>904818</v>
      </c>
      <c r="C17" s="22">
        <v>978096</v>
      </c>
      <c r="D17" s="22">
        <v>936172</v>
      </c>
      <c r="E17" s="22">
        <v>830466</v>
      </c>
      <c r="F17" s="22">
        <v>1010178</v>
      </c>
      <c r="G17" s="22">
        <v>1164767</v>
      </c>
    </row>
    <row r="18" spans="1:7" ht="13.5">
      <c r="A18" s="6" t="s">
        <v>178</v>
      </c>
      <c r="B18" s="22">
        <v>229205</v>
      </c>
      <c r="C18" s="22">
        <v>203182</v>
      </c>
      <c r="D18" s="22">
        <v>209419</v>
      </c>
      <c r="E18" s="22">
        <v>216772</v>
      </c>
      <c r="F18" s="22">
        <v>197467</v>
      </c>
      <c r="G18" s="22">
        <v>199378</v>
      </c>
    </row>
    <row r="19" spans="1:7" ht="13.5">
      <c r="A19" s="6" t="s">
        <v>180</v>
      </c>
      <c r="B19" s="22">
        <v>107426</v>
      </c>
      <c r="C19" s="22">
        <v>142751</v>
      </c>
      <c r="D19" s="22">
        <v>132726</v>
      </c>
      <c r="E19" s="22">
        <v>116000</v>
      </c>
      <c r="F19" s="22">
        <v>140722</v>
      </c>
      <c r="G19" s="22">
        <v>132836</v>
      </c>
    </row>
    <row r="20" spans="1:7" ht="13.5">
      <c r="A20" s="6" t="s">
        <v>181</v>
      </c>
      <c r="B20" s="22">
        <v>16466</v>
      </c>
      <c r="C20" s="22">
        <v>18337</v>
      </c>
      <c r="D20" s="22">
        <v>19317</v>
      </c>
      <c r="E20" s="22">
        <v>15771</v>
      </c>
      <c r="F20" s="22">
        <v>18375</v>
      </c>
      <c r="G20" s="22">
        <v>17244</v>
      </c>
    </row>
    <row r="21" spans="1:7" ht="13.5">
      <c r="A21" s="6" t="s">
        <v>182</v>
      </c>
      <c r="B21" s="22">
        <v>13576</v>
      </c>
      <c r="C21" s="22">
        <v>15566</v>
      </c>
      <c r="D21" s="22">
        <v>20286</v>
      </c>
      <c r="E21" s="22">
        <v>14655</v>
      </c>
      <c r="F21" s="22">
        <v>12920</v>
      </c>
      <c r="G21" s="22">
        <v>12028</v>
      </c>
    </row>
    <row r="22" spans="1:7" ht="13.5">
      <c r="A22" s="6" t="s">
        <v>183</v>
      </c>
      <c r="B22" s="22">
        <v>2266</v>
      </c>
      <c r="C22" s="22">
        <v>3200</v>
      </c>
      <c r="D22" s="22">
        <v>3600</v>
      </c>
      <c r="E22" s="22">
        <v>5400</v>
      </c>
      <c r="F22" s="22">
        <v>6200</v>
      </c>
      <c r="G22" s="22">
        <v>8025</v>
      </c>
    </row>
    <row r="23" spans="1:7" ht="13.5">
      <c r="A23" s="6" t="s">
        <v>184</v>
      </c>
      <c r="B23" s="22">
        <v>45335</v>
      </c>
      <c r="C23" s="22">
        <v>44004</v>
      </c>
      <c r="D23" s="22">
        <v>43087</v>
      </c>
      <c r="E23" s="22">
        <v>33674</v>
      </c>
      <c r="F23" s="22">
        <v>38311</v>
      </c>
      <c r="G23" s="22">
        <v>37452</v>
      </c>
    </row>
    <row r="24" spans="1:7" ht="13.5">
      <c r="A24" s="6" t="s">
        <v>186</v>
      </c>
      <c r="B24" s="22">
        <v>28844</v>
      </c>
      <c r="C24" s="22">
        <v>28980</v>
      </c>
      <c r="D24" s="22">
        <v>27718</v>
      </c>
      <c r="E24" s="22">
        <v>24163</v>
      </c>
      <c r="F24" s="22">
        <v>19629</v>
      </c>
      <c r="G24" s="22">
        <v>18149</v>
      </c>
    </row>
    <row r="25" spans="1:7" ht="13.5">
      <c r="A25" s="6" t="s">
        <v>187</v>
      </c>
      <c r="B25" s="22">
        <v>78561</v>
      </c>
      <c r="C25" s="22">
        <v>77867</v>
      </c>
      <c r="D25" s="22">
        <v>81591</v>
      </c>
      <c r="E25" s="22">
        <v>82402</v>
      </c>
      <c r="F25" s="22">
        <v>91308</v>
      </c>
      <c r="G25" s="22">
        <v>91718</v>
      </c>
    </row>
    <row r="26" spans="1:7" ht="13.5">
      <c r="A26" s="6" t="s">
        <v>188</v>
      </c>
      <c r="B26" s="22">
        <v>39710</v>
      </c>
      <c r="C26" s="22">
        <v>41634</v>
      </c>
      <c r="D26" s="22">
        <v>37075</v>
      </c>
      <c r="E26" s="22">
        <v>41573</v>
      </c>
      <c r="F26" s="22">
        <v>36480</v>
      </c>
      <c r="G26" s="22">
        <v>36011</v>
      </c>
    </row>
    <row r="27" spans="1:7" ht="13.5">
      <c r="A27" s="6" t="s">
        <v>190</v>
      </c>
      <c r="B27" s="22"/>
      <c r="C27" s="22"/>
      <c r="D27" s="22">
        <v>65</v>
      </c>
      <c r="E27" s="22">
        <v>380</v>
      </c>
      <c r="F27" s="22">
        <v>537</v>
      </c>
      <c r="G27" s="22"/>
    </row>
    <row r="28" spans="1:7" ht="13.5">
      <c r="A28" s="6" t="s">
        <v>191</v>
      </c>
      <c r="B28" s="22">
        <v>12983</v>
      </c>
      <c r="C28" s="22">
        <v>23230</v>
      </c>
      <c r="D28" s="22">
        <v>16209</v>
      </c>
      <c r="E28" s="22">
        <v>11712</v>
      </c>
      <c r="F28" s="22">
        <v>33488</v>
      </c>
      <c r="G28" s="22">
        <v>53851</v>
      </c>
    </row>
    <row r="29" spans="1:7" ht="13.5">
      <c r="A29" s="6" t="s">
        <v>193</v>
      </c>
      <c r="B29" s="22">
        <v>10200</v>
      </c>
      <c r="C29" s="22">
        <v>10200</v>
      </c>
      <c r="D29" s="22">
        <v>10200</v>
      </c>
      <c r="E29" s="22">
        <v>10200</v>
      </c>
      <c r="F29" s="22"/>
      <c r="G29" s="22"/>
    </row>
    <row r="30" spans="1:7" ht="13.5">
      <c r="A30" s="6" t="s">
        <v>87</v>
      </c>
      <c r="B30" s="22">
        <v>106037</v>
      </c>
      <c r="C30" s="22">
        <v>118405</v>
      </c>
      <c r="D30" s="22">
        <v>109989</v>
      </c>
      <c r="E30" s="22">
        <v>102333</v>
      </c>
      <c r="F30" s="22">
        <v>124410</v>
      </c>
      <c r="G30" s="22">
        <v>126070</v>
      </c>
    </row>
    <row r="31" spans="1:7" ht="13.5">
      <c r="A31" s="6" t="s">
        <v>194</v>
      </c>
      <c r="B31" s="22">
        <v>690614</v>
      </c>
      <c r="C31" s="22">
        <v>727362</v>
      </c>
      <c r="D31" s="22">
        <v>711285</v>
      </c>
      <c r="E31" s="22">
        <v>675038</v>
      </c>
      <c r="F31" s="22">
        <v>719852</v>
      </c>
      <c r="G31" s="22">
        <v>732765</v>
      </c>
    </row>
    <row r="32" spans="1:7" ht="14.25" thickBot="1">
      <c r="A32" s="25" t="s">
        <v>195</v>
      </c>
      <c r="B32" s="23">
        <v>214203</v>
      </c>
      <c r="C32" s="23">
        <v>250733</v>
      </c>
      <c r="D32" s="23">
        <v>224886</v>
      </c>
      <c r="E32" s="23">
        <v>155427</v>
      </c>
      <c r="F32" s="23">
        <v>290326</v>
      </c>
      <c r="G32" s="23">
        <v>432001</v>
      </c>
    </row>
    <row r="33" spans="1:7" ht="14.25" thickTop="1">
      <c r="A33" s="6" t="s">
        <v>196</v>
      </c>
      <c r="B33" s="22">
        <v>362</v>
      </c>
      <c r="C33" s="22">
        <v>265</v>
      </c>
      <c r="D33" s="22">
        <v>409</v>
      </c>
      <c r="E33" s="22">
        <v>1924</v>
      </c>
      <c r="F33" s="22">
        <v>8861</v>
      </c>
      <c r="G33" s="22">
        <v>7277</v>
      </c>
    </row>
    <row r="34" spans="1:7" ht="13.5">
      <c r="A34" s="6" t="s">
        <v>197</v>
      </c>
      <c r="B34" s="22">
        <v>14577</v>
      </c>
      <c r="C34" s="22">
        <v>25788</v>
      </c>
      <c r="D34" s="22">
        <v>28101</v>
      </c>
      <c r="E34" s="22">
        <v>23313</v>
      </c>
      <c r="F34" s="22">
        <v>19969</v>
      </c>
      <c r="G34" s="22">
        <v>9919</v>
      </c>
    </row>
    <row r="35" spans="1:7" ht="13.5">
      <c r="A35" s="6" t="s">
        <v>198</v>
      </c>
      <c r="B35" s="22">
        <v>30267</v>
      </c>
      <c r="C35" s="22">
        <v>30244</v>
      </c>
      <c r="D35" s="22">
        <v>30363</v>
      </c>
      <c r="E35" s="22">
        <v>30150</v>
      </c>
      <c r="F35" s="22">
        <v>30210</v>
      </c>
      <c r="G35" s="22">
        <v>30150</v>
      </c>
    </row>
    <row r="36" spans="1:7" ht="13.5">
      <c r="A36" s="6" t="s">
        <v>199</v>
      </c>
      <c r="B36" s="22">
        <v>3600</v>
      </c>
      <c r="C36" s="22">
        <v>3600</v>
      </c>
      <c r="D36" s="22">
        <v>3600</v>
      </c>
      <c r="E36" s="22">
        <v>3600</v>
      </c>
      <c r="F36" s="22">
        <v>6450</v>
      </c>
      <c r="G36" s="22">
        <v>5700</v>
      </c>
    </row>
    <row r="37" spans="1:7" ht="13.5">
      <c r="A37" s="6" t="s">
        <v>200</v>
      </c>
      <c r="B37" s="22"/>
      <c r="C37" s="22"/>
      <c r="D37" s="22"/>
      <c r="E37" s="22"/>
      <c r="F37" s="22"/>
      <c r="G37" s="22">
        <v>1193</v>
      </c>
    </row>
    <row r="38" spans="1:7" ht="13.5">
      <c r="A38" s="6" t="s">
        <v>201</v>
      </c>
      <c r="B38" s="22">
        <v>2738</v>
      </c>
      <c r="C38" s="22">
        <v>3918</v>
      </c>
      <c r="D38" s="22">
        <v>3986</v>
      </c>
      <c r="E38" s="22">
        <v>5629</v>
      </c>
      <c r="F38" s="22">
        <v>6225</v>
      </c>
      <c r="G38" s="22">
        <v>4376</v>
      </c>
    </row>
    <row r="39" spans="1:7" ht="13.5">
      <c r="A39" s="6" t="s">
        <v>202</v>
      </c>
      <c r="B39" s="22">
        <v>51546</v>
      </c>
      <c r="C39" s="22">
        <v>63818</v>
      </c>
      <c r="D39" s="22">
        <v>66459</v>
      </c>
      <c r="E39" s="22">
        <v>64616</v>
      </c>
      <c r="F39" s="22">
        <v>71716</v>
      </c>
      <c r="G39" s="22">
        <v>58616</v>
      </c>
    </row>
    <row r="40" spans="1:7" ht="13.5">
      <c r="A40" s="6" t="s">
        <v>203</v>
      </c>
      <c r="B40" s="22"/>
      <c r="C40" s="22"/>
      <c r="D40" s="22">
        <v>1553</v>
      </c>
      <c r="E40" s="22"/>
      <c r="F40" s="22"/>
      <c r="G40" s="22"/>
    </row>
    <row r="41" spans="1:7" ht="13.5">
      <c r="A41" s="6" t="s">
        <v>204</v>
      </c>
      <c r="B41" s="22"/>
      <c r="C41" s="22"/>
      <c r="D41" s="22"/>
      <c r="E41" s="22">
        <v>63</v>
      </c>
      <c r="F41" s="22">
        <v>289</v>
      </c>
      <c r="G41" s="22">
        <v>2409</v>
      </c>
    </row>
    <row r="42" spans="1:7" ht="13.5">
      <c r="A42" s="6" t="s">
        <v>207</v>
      </c>
      <c r="B42" s="22">
        <v>3389</v>
      </c>
      <c r="C42" s="22"/>
      <c r="D42" s="22">
        <v>1298</v>
      </c>
      <c r="E42" s="22"/>
      <c r="F42" s="22"/>
      <c r="G42" s="22"/>
    </row>
    <row r="43" spans="1:7" ht="13.5">
      <c r="A43" s="6" t="s">
        <v>208</v>
      </c>
      <c r="B43" s="22"/>
      <c r="C43" s="22"/>
      <c r="D43" s="22"/>
      <c r="E43" s="22">
        <v>12734</v>
      </c>
      <c r="F43" s="22">
        <v>8482</v>
      </c>
      <c r="G43" s="22"/>
    </row>
    <row r="44" spans="1:7" ht="13.5">
      <c r="A44" s="6" t="s">
        <v>209</v>
      </c>
      <c r="B44" s="22"/>
      <c r="C44" s="22">
        <v>2096</v>
      </c>
      <c r="D44" s="22">
        <v>3602</v>
      </c>
      <c r="E44" s="22"/>
      <c r="F44" s="22"/>
      <c r="G44" s="22"/>
    </row>
    <row r="45" spans="1:7" ht="13.5">
      <c r="A45" s="6" t="s">
        <v>210</v>
      </c>
      <c r="B45" s="22">
        <v>451</v>
      </c>
      <c r="C45" s="22">
        <v>235</v>
      </c>
      <c r="D45" s="22"/>
      <c r="E45" s="22"/>
      <c r="F45" s="22"/>
      <c r="G45" s="22"/>
    </row>
    <row r="46" spans="1:7" ht="13.5">
      <c r="A46" s="6" t="s">
        <v>211</v>
      </c>
      <c r="B46" s="22"/>
      <c r="C46" s="22"/>
      <c r="D46" s="22"/>
      <c r="E46" s="22">
        <v>155</v>
      </c>
      <c r="F46" s="22">
        <v>784</v>
      </c>
      <c r="G46" s="22">
        <v>556</v>
      </c>
    </row>
    <row r="47" spans="1:7" ht="13.5">
      <c r="A47" s="6" t="s">
        <v>212</v>
      </c>
      <c r="B47" s="22">
        <v>517</v>
      </c>
      <c r="C47" s="22">
        <v>295</v>
      </c>
      <c r="D47" s="22">
        <v>42</v>
      </c>
      <c r="E47" s="22"/>
      <c r="F47" s="22"/>
      <c r="G47" s="22"/>
    </row>
    <row r="48" spans="1:7" ht="13.5">
      <c r="A48" s="6" t="s">
        <v>133</v>
      </c>
      <c r="B48" s="22">
        <v>19</v>
      </c>
      <c r="C48" s="22">
        <v>144</v>
      </c>
      <c r="D48" s="22">
        <v>564</v>
      </c>
      <c r="E48" s="22">
        <v>1269</v>
      </c>
      <c r="F48" s="22">
        <v>544</v>
      </c>
      <c r="G48" s="22">
        <v>346</v>
      </c>
    </row>
    <row r="49" spans="1:7" ht="13.5">
      <c r="A49" s="6" t="s">
        <v>213</v>
      </c>
      <c r="B49" s="22">
        <v>4376</v>
      </c>
      <c r="C49" s="22">
        <v>2772</v>
      </c>
      <c r="D49" s="22">
        <v>7062</v>
      </c>
      <c r="E49" s="22">
        <v>14223</v>
      </c>
      <c r="F49" s="22">
        <v>10100</v>
      </c>
      <c r="G49" s="22">
        <v>3312</v>
      </c>
    </row>
    <row r="50" spans="1:7" ht="14.25" thickBot="1">
      <c r="A50" s="25" t="s">
        <v>214</v>
      </c>
      <c r="B50" s="23">
        <v>261372</v>
      </c>
      <c r="C50" s="23">
        <v>311780</v>
      </c>
      <c r="D50" s="23">
        <v>284284</v>
      </c>
      <c r="E50" s="23">
        <v>205820</v>
      </c>
      <c r="F50" s="23">
        <v>351942</v>
      </c>
      <c r="G50" s="23">
        <v>487305</v>
      </c>
    </row>
    <row r="51" spans="1:7" ht="14.25" thickTop="1">
      <c r="A51" s="6" t="s">
        <v>215</v>
      </c>
      <c r="B51" s="22"/>
      <c r="C51" s="22"/>
      <c r="D51" s="22"/>
      <c r="E51" s="22"/>
      <c r="F51" s="22">
        <v>50392</v>
      </c>
      <c r="G51" s="22"/>
    </row>
    <row r="52" spans="1:7" ht="13.5">
      <c r="A52" s="6" t="s">
        <v>216</v>
      </c>
      <c r="B52" s="22"/>
      <c r="C52" s="22"/>
      <c r="D52" s="22"/>
      <c r="E52" s="22"/>
      <c r="F52" s="22">
        <v>50392</v>
      </c>
      <c r="G52" s="22"/>
    </row>
    <row r="53" spans="1:7" ht="13.5">
      <c r="A53" s="6" t="s">
        <v>217</v>
      </c>
      <c r="B53" s="22"/>
      <c r="C53" s="22"/>
      <c r="D53" s="22">
        <v>7726</v>
      </c>
      <c r="E53" s="22"/>
      <c r="F53" s="22"/>
      <c r="G53" s="22"/>
    </row>
    <row r="54" spans="1:7" ht="13.5">
      <c r="A54" s="6" t="s">
        <v>218</v>
      </c>
      <c r="B54" s="22"/>
      <c r="C54" s="22"/>
      <c r="D54" s="22">
        <v>2666</v>
      </c>
      <c r="E54" s="22"/>
      <c r="F54" s="22"/>
      <c r="G54" s="22">
        <v>7074</v>
      </c>
    </row>
    <row r="55" spans="1:7" ht="13.5">
      <c r="A55" s="6" t="s">
        <v>219</v>
      </c>
      <c r="B55" s="22"/>
      <c r="C55" s="22">
        <v>85705</v>
      </c>
      <c r="D55" s="22"/>
      <c r="E55" s="22"/>
      <c r="F55" s="22"/>
      <c r="G55" s="22"/>
    </row>
    <row r="56" spans="1:7" ht="13.5">
      <c r="A56" s="6" t="s">
        <v>206</v>
      </c>
      <c r="B56" s="22"/>
      <c r="C56" s="22"/>
      <c r="D56" s="22"/>
      <c r="E56" s="22">
        <v>25187</v>
      </c>
      <c r="F56" s="22">
        <v>316</v>
      </c>
      <c r="G56" s="22">
        <v>608</v>
      </c>
    </row>
    <row r="57" spans="1:7" ht="13.5">
      <c r="A57" s="6" t="s">
        <v>220</v>
      </c>
      <c r="B57" s="22"/>
      <c r="C57" s="22"/>
      <c r="D57" s="22"/>
      <c r="E57" s="22"/>
      <c r="F57" s="22">
        <v>30921</v>
      </c>
      <c r="G57" s="22"/>
    </row>
    <row r="58" spans="1:7" ht="13.5">
      <c r="A58" s="6" t="s">
        <v>221</v>
      </c>
      <c r="B58" s="22"/>
      <c r="C58" s="22"/>
      <c r="D58" s="22"/>
      <c r="E58" s="22">
        <v>10529</v>
      </c>
      <c r="F58" s="22"/>
      <c r="G58" s="22"/>
    </row>
    <row r="59" spans="1:7" ht="13.5">
      <c r="A59" s="6" t="s">
        <v>223</v>
      </c>
      <c r="B59" s="22"/>
      <c r="C59" s="22">
        <v>85705</v>
      </c>
      <c r="D59" s="22">
        <v>18024</v>
      </c>
      <c r="E59" s="22">
        <v>35716</v>
      </c>
      <c r="F59" s="22">
        <v>31238</v>
      </c>
      <c r="G59" s="22">
        <v>7682</v>
      </c>
    </row>
    <row r="60" spans="1:7" ht="13.5">
      <c r="A60" s="7" t="s">
        <v>224</v>
      </c>
      <c r="B60" s="22">
        <v>261372</v>
      </c>
      <c r="C60" s="22">
        <v>226074</v>
      </c>
      <c r="D60" s="22">
        <v>266259</v>
      </c>
      <c r="E60" s="22">
        <v>170104</v>
      </c>
      <c r="F60" s="22">
        <v>371096</v>
      </c>
      <c r="G60" s="22">
        <v>479622</v>
      </c>
    </row>
    <row r="61" spans="1:7" ht="13.5">
      <c r="A61" s="7" t="s">
        <v>225</v>
      </c>
      <c r="B61" s="22">
        <v>46315</v>
      </c>
      <c r="C61" s="22">
        <v>99680</v>
      </c>
      <c r="D61" s="22">
        <v>106839</v>
      </c>
      <c r="E61" s="22">
        <v>46191</v>
      </c>
      <c r="F61" s="22">
        <v>73533</v>
      </c>
      <c r="G61" s="22">
        <v>167777</v>
      </c>
    </row>
    <row r="62" spans="1:7" ht="13.5">
      <c r="A62" s="7" t="s">
        <v>226</v>
      </c>
      <c r="B62" s="22">
        <v>33831</v>
      </c>
      <c r="C62" s="22">
        <v>1760</v>
      </c>
      <c r="D62" s="22">
        <v>-3357</v>
      </c>
      <c r="E62" s="22">
        <v>23716</v>
      </c>
      <c r="F62" s="22">
        <v>22849</v>
      </c>
      <c r="G62" s="22">
        <v>18336</v>
      </c>
    </row>
    <row r="63" spans="1:7" ht="13.5">
      <c r="A63" s="7" t="s">
        <v>227</v>
      </c>
      <c r="B63" s="22">
        <v>80147</v>
      </c>
      <c r="C63" s="22">
        <v>101440</v>
      </c>
      <c r="D63" s="22">
        <v>103481</v>
      </c>
      <c r="E63" s="22">
        <v>69907</v>
      </c>
      <c r="F63" s="22">
        <v>96383</v>
      </c>
      <c r="G63" s="22">
        <v>186113</v>
      </c>
    </row>
    <row r="64" spans="1:7" ht="14.25" thickBot="1">
      <c r="A64" s="7" t="s">
        <v>228</v>
      </c>
      <c r="B64" s="22">
        <v>181225</v>
      </c>
      <c r="C64" s="22">
        <v>124633</v>
      </c>
      <c r="D64" s="22">
        <v>162778</v>
      </c>
      <c r="E64" s="22">
        <v>100196</v>
      </c>
      <c r="F64" s="22">
        <v>274713</v>
      </c>
      <c r="G64" s="22">
        <v>293509</v>
      </c>
    </row>
    <row r="65" spans="1:7" ht="14.25" thickTop="1">
      <c r="A65" s="8"/>
      <c r="B65" s="24"/>
      <c r="C65" s="24"/>
      <c r="D65" s="24"/>
      <c r="E65" s="24"/>
      <c r="F65" s="24"/>
      <c r="G65" s="24"/>
    </row>
    <row r="67" ht="13.5">
      <c r="A67" s="20" t="s">
        <v>163</v>
      </c>
    </row>
    <row r="68" ht="13.5">
      <c r="A68" s="20" t="s">
        <v>164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159</v>
      </c>
      <c r="B2" s="14">
        <v>2332</v>
      </c>
      <c r="C2" s="14"/>
      <c r="D2" s="14"/>
      <c r="E2" s="14"/>
      <c r="F2" s="14"/>
      <c r="G2" s="14"/>
    </row>
    <row r="3" spans="1:7" ht="14.25" thickBot="1">
      <c r="A3" s="11" t="s">
        <v>160</v>
      </c>
      <c r="B3" s="1" t="s">
        <v>161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HYPERLINK("http://www.kabupro.jp/mark/20130624/S000DNSJ.htm","有価証券報告書")</f>
        <v>有価証券報告書</v>
      </c>
      <c r="C4" s="15" t="str">
        <f>HYPERLINK("http://www.kabupro.jp/mark/20130624/S000DNSJ.htm","有価証券報告書")</f>
        <v>有価証券報告書</v>
      </c>
      <c r="D4" s="15" t="str">
        <f>HYPERLINK("http://www.kabupro.jp/mark/20120625/S000B52M.htm","有価証券報告書")</f>
        <v>有価証券報告書</v>
      </c>
      <c r="E4" s="15" t="str">
        <f>HYPERLINK("http://www.kabupro.jp/mark/20110623/S0008KFB.htm","有価証券報告書")</f>
        <v>有価証券報告書</v>
      </c>
      <c r="F4" s="15" t="str">
        <f>HYPERLINK("http://www.kabupro.jp/mark/20100623/S0005ZNG.htm","有価証券報告書")</f>
        <v>有価証券報告書</v>
      </c>
      <c r="G4" s="15" t="str">
        <f>HYPERLINK("http://www.kabupro.jp/mark/20090624/S0003E13.htm","有価証券報告書")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162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/>
      <c r="C8" s="17"/>
      <c r="D8" s="17"/>
      <c r="E8" s="17"/>
      <c r="F8" s="17"/>
      <c r="G8" s="17"/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9" t="s">
        <v>75</v>
      </c>
      <c r="B11" s="21">
        <v>2031390</v>
      </c>
      <c r="C11" s="21">
        <v>1631081</v>
      </c>
      <c r="D11" s="21">
        <v>1327120</v>
      </c>
      <c r="E11" s="21">
        <v>1194533</v>
      </c>
      <c r="F11" s="21">
        <v>1585595</v>
      </c>
      <c r="G11" s="21">
        <v>1895130</v>
      </c>
    </row>
    <row r="12" spans="1:7" ht="13.5">
      <c r="A12" s="2" t="s">
        <v>77</v>
      </c>
      <c r="B12" s="22"/>
      <c r="C12" s="22"/>
      <c r="D12" s="22"/>
      <c r="E12" s="22"/>
      <c r="F12" s="22">
        <v>3475</v>
      </c>
      <c r="G12" s="22"/>
    </row>
    <row r="13" spans="1:7" ht="13.5">
      <c r="A13" s="2" t="s">
        <v>78</v>
      </c>
      <c r="B13" s="22">
        <v>823881</v>
      </c>
      <c r="C13" s="22">
        <v>1019221</v>
      </c>
      <c r="D13" s="22">
        <v>931704</v>
      </c>
      <c r="E13" s="22">
        <v>859118</v>
      </c>
      <c r="F13" s="22">
        <v>900044</v>
      </c>
      <c r="G13" s="22">
        <v>919126</v>
      </c>
    </row>
    <row r="14" spans="1:7" ht="13.5">
      <c r="A14" s="2" t="s">
        <v>80</v>
      </c>
      <c r="B14" s="22">
        <v>199675</v>
      </c>
      <c r="C14" s="22">
        <v>799750</v>
      </c>
      <c r="D14" s="22">
        <v>1001015</v>
      </c>
      <c r="E14" s="22">
        <v>599386</v>
      </c>
      <c r="F14" s="22">
        <v>399877</v>
      </c>
      <c r="G14" s="22">
        <v>499913</v>
      </c>
    </row>
    <row r="15" spans="1:7" ht="13.5">
      <c r="A15" s="2" t="s">
        <v>82</v>
      </c>
      <c r="B15" s="22"/>
      <c r="C15" s="22"/>
      <c r="D15" s="22"/>
      <c r="E15" s="22">
        <v>1552</v>
      </c>
      <c r="F15" s="22">
        <v>1525</v>
      </c>
      <c r="G15" s="22"/>
    </row>
    <row r="16" spans="1:7" ht="13.5">
      <c r="A16" s="2" t="s">
        <v>83</v>
      </c>
      <c r="B16" s="22">
        <v>24266</v>
      </c>
      <c r="C16" s="22">
        <v>60023</v>
      </c>
      <c r="D16" s="22">
        <v>36045</v>
      </c>
      <c r="E16" s="22">
        <v>34752</v>
      </c>
      <c r="F16" s="22">
        <v>28423</v>
      </c>
      <c r="G16" s="22">
        <v>26248</v>
      </c>
    </row>
    <row r="17" spans="1:7" ht="13.5">
      <c r="A17" s="2" t="s">
        <v>84</v>
      </c>
      <c r="B17" s="22"/>
      <c r="C17" s="22"/>
      <c r="D17" s="22"/>
      <c r="E17" s="22">
        <v>9832</v>
      </c>
      <c r="F17" s="22">
        <v>14044</v>
      </c>
      <c r="G17" s="22"/>
    </row>
    <row r="18" spans="1:7" ht="13.5">
      <c r="A18" s="2" t="s">
        <v>85</v>
      </c>
      <c r="B18" s="22">
        <v>82589</v>
      </c>
      <c r="C18" s="22">
        <v>81270</v>
      </c>
      <c r="D18" s="22">
        <v>84878</v>
      </c>
      <c r="E18" s="22">
        <v>81396</v>
      </c>
      <c r="F18" s="22">
        <v>80602</v>
      </c>
      <c r="G18" s="22">
        <v>23471</v>
      </c>
    </row>
    <row r="19" spans="1:7" ht="13.5">
      <c r="A19" s="2" t="s">
        <v>86</v>
      </c>
      <c r="B19" s="22">
        <v>102775</v>
      </c>
      <c r="C19" s="22">
        <v>118855</v>
      </c>
      <c r="D19" s="22">
        <v>123263</v>
      </c>
      <c r="E19" s="22">
        <v>114573</v>
      </c>
      <c r="F19" s="22">
        <v>144423</v>
      </c>
      <c r="G19" s="22">
        <v>159684</v>
      </c>
    </row>
    <row r="20" spans="1:7" ht="13.5">
      <c r="A20" s="2" t="s">
        <v>88</v>
      </c>
      <c r="B20" s="22">
        <v>13106</v>
      </c>
      <c r="C20" s="22">
        <v>22659</v>
      </c>
      <c r="D20" s="22">
        <v>17939</v>
      </c>
      <c r="E20" s="22">
        <v>12828</v>
      </c>
      <c r="F20" s="22">
        <v>23455</v>
      </c>
      <c r="G20" s="22">
        <v>21657</v>
      </c>
    </row>
    <row r="21" spans="1:7" ht="13.5">
      <c r="A21" s="2" t="s">
        <v>89</v>
      </c>
      <c r="B21" s="22"/>
      <c r="C21" s="22"/>
      <c r="D21" s="22">
        <v>-65</v>
      </c>
      <c r="E21" s="22">
        <v>-380</v>
      </c>
      <c r="F21" s="22">
        <v>-537</v>
      </c>
      <c r="G21" s="22"/>
    </row>
    <row r="22" spans="1:7" ht="13.5">
      <c r="A22" s="2" t="s">
        <v>90</v>
      </c>
      <c r="B22" s="22">
        <v>3277685</v>
      </c>
      <c r="C22" s="22">
        <v>3732861</v>
      </c>
      <c r="D22" s="22">
        <v>3521900</v>
      </c>
      <c r="E22" s="22">
        <v>2907595</v>
      </c>
      <c r="F22" s="22">
        <v>3180930</v>
      </c>
      <c r="G22" s="22">
        <v>3545231</v>
      </c>
    </row>
    <row r="23" spans="1:7" ht="13.5">
      <c r="A23" s="3" t="s">
        <v>91</v>
      </c>
      <c r="B23" s="22">
        <v>131649</v>
      </c>
      <c r="C23" s="22">
        <v>129669</v>
      </c>
      <c r="D23" s="22">
        <v>126947</v>
      </c>
      <c r="E23" s="22">
        <v>165761</v>
      </c>
      <c r="F23" s="22">
        <v>165761</v>
      </c>
      <c r="G23" s="22">
        <v>197009</v>
      </c>
    </row>
    <row r="24" spans="1:7" ht="13.5">
      <c r="A24" s="4" t="s">
        <v>92</v>
      </c>
      <c r="B24" s="22">
        <v>-57608</v>
      </c>
      <c r="C24" s="22">
        <v>-53765</v>
      </c>
      <c r="D24" s="22">
        <v>-50849</v>
      </c>
      <c r="E24" s="22">
        <v>-83320</v>
      </c>
      <c r="F24" s="22">
        <v>-78633</v>
      </c>
      <c r="G24" s="22">
        <v>-104366</v>
      </c>
    </row>
    <row r="25" spans="1:7" ht="13.5">
      <c r="A25" s="4" t="s">
        <v>93</v>
      </c>
      <c r="B25" s="22">
        <v>74040</v>
      </c>
      <c r="C25" s="22">
        <v>75903</v>
      </c>
      <c r="D25" s="22">
        <v>76097</v>
      </c>
      <c r="E25" s="22">
        <v>82441</v>
      </c>
      <c r="F25" s="22">
        <v>87128</v>
      </c>
      <c r="G25" s="22">
        <v>92642</v>
      </c>
    </row>
    <row r="26" spans="1:7" ht="13.5">
      <c r="A26" s="3" t="s">
        <v>94</v>
      </c>
      <c r="B26" s="22">
        <v>13970</v>
      </c>
      <c r="C26" s="22">
        <v>13970</v>
      </c>
      <c r="D26" s="22">
        <v>8955</v>
      </c>
      <c r="E26" s="22">
        <v>8955</v>
      </c>
      <c r="F26" s="22">
        <v>8955</v>
      </c>
      <c r="G26" s="22">
        <v>8955</v>
      </c>
    </row>
    <row r="27" spans="1:7" ht="13.5">
      <c r="A27" s="4" t="s">
        <v>92</v>
      </c>
      <c r="B27" s="22">
        <v>-7116</v>
      </c>
      <c r="C27" s="22">
        <v>-2240</v>
      </c>
      <c r="D27" s="22">
        <v>-7507</v>
      </c>
      <c r="E27" s="22">
        <v>-6829</v>
      </c>
      <c r="F27" s="22">
        <v>-5833</v>
      </c>
      <c r="G27" s="22">
        <v>-4371</v>
      </c>
    </row>
    <row r="28" spans="1:7" ht="13.5">
      <c r="A28" s="4" t="s">
        <v>95</v>
      </c>
      <c r="B28" s="22">
        <v>6854</v>
      </c>
      <c r="C28" s="22">
        <v>11730</v>
      </c>
      <c r="D28" s="22">
        <v>1447</v>
      </c>
      <c r="E28" s="22">
        <v>2125</v>
      </c>
      <c r="F28" s="22">
        <v>3121</v>
      </c>
      <c r="G28" s="22">
        <v>4583</v>
      </c>
    </row>
    <row r="29" spans="1:7" ht="13.5">
      <c r="A29" s="3" t="s">
        <v>96</v>
      </c>
      <c r="B29" s="22">
        <v>77463</v>
      </c>
      <c r="C29" s="22">
        <v>78445</v>
      </c>
      <c r="D29" s="22">
        <v>87975</v>
      </c>
      <c r="E29" s="22">
        <v>91636</v>
      </c>
      <c r="F29" s="22">
        <v>91946</v>
      </c>
      <c r="G29" s="22">
        <v>86480</v>
      </c>
    </row>
    <row r="30" spans="1:7" ht="13.5">
      <c r="A30" s="4" t="s">
        <v>92</v>
      </c>
      <c r="B30" s="22">
        <v>-66128</v>
      </c>
      <c r="C30" s="22">
        <v>-64506</v>
      </c>
      <c r="D30" s="22">
        <v>-77091</v>
      </c>
      <c r="E30" s="22">
        <v>-77454</v>
      </c>
      <c r="F30" s="22">
        <v>-72012</v>
      </c>
      <c r="G30" s="22">
        <v>-67886</v>
      </c>
    </row>
    <row r="31" spans="1:7" ht="13.5">
      <c r="A31" s="4" t="s">
        <v>97</v>
      </c>
      <c r="B31" s="22">
        <v>11335</v>
      </c>
      <c r="C31" s="22">
        <v>13938</v>
      </c>
      <c r="D31" s="22">
        <v>10883</v>
      </c>
      <c r="E31" s="22">
        <v>14181</v>
      </c>
      <c r="F31" s="22">
        <v>19933</v>
      </c>
      <c r="G31" s="22">
        <v>18593</v>
      </c>
    </row>
    <row r="32" spans="1:7" ht="13.5">
      <c r="A32" s="3" t="s">
        <v>98</v>
      </c>
      <c r="B32" s="22">
        <v>69488</v>
      </c>
      <c r="C32" s="22">
        <v>69488</v>
      </c>
      <c r="D32" s="22">
        <v>69488</v>
      </c>
      <c r="E32" s="22">
        <v>110158</v>
      </c>
      <c r="F32" s="22">
        <v>110158</v>
      </c>
      <c r="G32" s="22">
        <v>179498</v>
      </c>
    </row>
    <row r="33" spans="1:7" ht="13.5">
      <c r="A33" s="3" t="s">
        <v>101</v>
      </c>
      <c r="B33" s="22">
        <v>161719</v>
      </c>
      <c r="C33" s="22">
        <v>171061</v>
      </c>
      <c r="D33" s="22">
        <v>157917</v>
      </c>
      <c r="E33" s="22">
        <v>208907</v>
      </c>
      <c r="F33" s="22">
        <v>220342</v>
      </c>
      <c r="G33" s="22">
        <v>295319</v>
      </c>
    </row>
    <row r="34" spans="1:7" ht="13.5">
      <c r="A34" s="3" t="s">
        <v>102</v>
      </c>
      <c r="B34" s="22">
        <v>10200</v>
      </c>
      <c r="C34" s="22">
        <v>20400</v>
      </c>
      <c r="D34" s="22">
        <v>30600</v>
      </c>
      <c r="E34" s="22">
        <v>40800</v>
      </c>
      <c r="F34" s="22"/>
      <c r="G34" s="22"/>
    </row>
    <row r="35" spans="1:7" ht="13.5">
      <c r="A35" s="3" t="s">
        <v>103</v>
      </c>
      <c r="B35" s="22"/>
      <c r="C35" s="22"/>
      <c r="D35" s="22"/>
      <c r="E35" s="22"/>
      <c r="F35" s="22">
        <v>52500</v>
      </c>
      <c r="G35" s="22"/>
    </row>
    <row r="36" spans="1:7" ht="13.5">
      <c r="A36" s="3" t="s">
        <v>104</v>
      </c>
      <c r="B36" s="22">
        <v>77913</v>
      </c>
      <c r="C36" s="22">
        <v>98864</v>
      </c>
      <c r="D36" s="22">
        <v>67057</v>
      </c>
      <c r="E36" s="22">
        <v>71380</v>
      </c>
      <c r="F36" s="22">
        <v>27569</v>
      </c>
      <c r="G36" s="22">
        <v>29832</v>
      </c>
    </row>
    <row r="37" spans="1:7" ht="13.5">
      <c r="A37" s="3" t="s">
        <v>105</v>
      </c>
      <c r="B37" s="22"/>
      <c r="C37" s="22"/>
      <c r="D37" s="22"/>
      <c r="E37" s="22"/>
      <c r="F37" s="22">
        <v>53879</v>
      </c>
      <c r="G37" s="22">
        <v>9600</v>
      </c>
    </row>
    <row r="38" spans="1:7" ht="13.5">
      <c r="A38" s="3" t="s">
        <v>88</v>
      </c>
      <c r="B38" s="22">
        <v>5643</v>
      </c>
      <c r="C38" s="22">
        <v>6111</v>
      </c>
      <c r="D38" s="22">
        <v>48537</v>
      </c>
      <c r="E38" s="22">
        <v>5643</v>
      </c>
      <c r="F38" s="22">
        <v>5643</v>
      </c>
      <c r="G38" s="22">
        <v>5643</v>
      </c>
    </row>
    <row r="39" spans="1:7" ht="13.5">
      <c r="A39" s="3" t="s">
        <v>106</v>
      </c>
      <c r="B39" s="22">
        <v>93757</v>
      </c>
      <c r="C39" s="22">
        <v>125376</v>
      </c>
      <c r="D39" s="22">
        <v>146195</v>
      </c>
      <c r="E39" s="22">
        <v>117824</v>
      </c>
      <c r="F39" s="22">
        <v>139593</v>
      </c>
      <c r="G39" s="22">
        <v>45077</v>
      </c>
    </row>
    <row r="40" spans="1:7" ht="13.5">
      <c r="A40" s="3" t="s">
        <v>107</v>
      </c>
      <c r="B40" s="22">
        <v>613164</v>
      </c>
      <c r="C40" s="22">
        <v>309997</v>
      </c>
      <c r="D40" s="22">
        <v>411944</v>
      </c>
      <c r="E40" s="22">
        <v>816884</v>
      </c>
      <c r="F40" s="22">
        <v>734398</v>
      </c>
      <c r="G40" s="22">
        <v>452409</v>
      </c>
    </row>
    <row r="41" spans="1:7" ht="13.5">
      <c r="A41" s="3" t="s">
        <v>108</v>
      </c>
      <c r="B41" s="22">
        <v>134700</v>
      </c>
      <c r="C41" s="22">
        <v>134700</v>
      </c>
      <c r="D41" s="22">
        <v>134700</v>
      </c>
      <c r="E41" s="22">
        <v>134700</v>
      </c>
      <c r="F41" s="22">
        <v>134700</v>
      </c>
      <c r="G41" s="22">
        <v>66132</v>
      </c>
    </row>
    <row r="42" spans="1:7" ht="13.5">
      <c r="A42" s="3" t="s">
        <v>109</v>
      </c>
      <c r="B42" s="22">
        <v>11386</v>
      </c>
      <c r="C42" s="22">
        <v>11386</v>
      </c>
      <c r="D42" s="22">
        <v>319</v>
      </c>
      <c r="E42" s="22">
        <v>3960</v>
      </c>
      <c r="F42" s="22">
        <v>7759</v>
      </c>
      <c r="G42" s="22">
        <v>7759</v>
      </c>
    </row>
    <row r="43" spans="1:7" ht="13.5">
      <c r="A43" s="3" t="s">
        <v>110</v>
      </c>
      <c r="B43" s="22"/>
      <c r="C43" s="22"/>
      <c r="D43" s="22"/>
      <c r="E43" s="22"/>
      <c r="F43" s="22">
        <v>24315</v>
      </c>
      <c r="G43" s="22"/>
    </row>
    <row r="44" spans="1:7" ht="13.5">
      <c r="A44" s="3" t="s">
        <v>111</v>
      </c>
      <c r="B44" s="22"/>
      <c r="C44" s="22"/>
      <c r="D44" s="22">
        <v>2464</v>
      </c>
      <c r="E44" s="22"/>
      <c r="F44" s="22">
        <v>10000</v>
      </c>
      <c r="G44" s="22">
        <v>39700</v>
      </c>
    </row>
    <row r="45" spans="1:7" ht="13.5">
      <c r="A45" s="3" t="s">
        <v>112</v>
      </c>
      <c r="B45" s="22">
        <v>12874</v>
      </c>
      <c r="C45" s="22">
        <v>13576</v>
      </c>
      <c r="D45" s="22">
        <v>12832</v>
      </c>
      <c r="E45" s="22">
        <v>13704</v>
      </c>
      <c r="F45" s="22">
        <v>14571</v>
      </c>
      <c r="G45" s="22">
        <v>15601</v>
      </c>
    </row>
    <row r="46" spans="1:7" ht="13.5">
      <c r="A46" s="3" t="s">
        <v>113</v>
      </c>
      <c r="B46" s="22">
        <v>65616</v>
      </c>
      <c r="C46" s="22">
        <v>96893</v>
      </c>
      <c r="D46" s="22">
        <v>93923</v>
      </c>
      <c r="E46" s="22">
        <v>98554</v>
      </c>
      <c r="F46" s="22">
        <v>93043</v>
      </c>
      <c r="G46" s="22">
        <v>96934</v>
      </c>
    </row>
    <row r="47" spans="1:7" ht="13.5">
      <c r="A47" s="3" t="s">
        <v>114</v>
      </c>
      <c r="B47" s="22">
        <v>13578</v>
      </c>
      <c r="C47" s="22">
        <v>13578</v>
      </c>
      <c r="D47" s="22">
        <v>47816</v>
      </c>
      <c r="E47" s="22">
        <v>47816</v>
      </c>
      <c r="F47" s="22">
        <v>47816</v>
      </c>
      <c r="G47" s="22">
        <v>47816</v>
      </c>
    </row>
    <row r="48" spans="1:7" ht="13.5">
      <c r="A48" s="3" t="s">
        <v>115</v>
      </c>
      <c r="B48" s="22">
        <v>108599</v>
      </c>
      <c r="C48" s="22">
        <v>109873</v>
      </c>
      <c r="D48" s="22">
        <v>105408</v>
      </c>
      <c r="E48" s="22">
        <v>110756</v>
      </c>
      <c r="F48" s="22">
        <v>111412</v>
      </c>
      <c r="G48" s="22">
        <v>112346</v>
      </c>
    </row>
    <row r="49" spans="1:7" ht="13.5">
      <c r="A49" s="3" t="s">
        <v>116</v>
      </c>
      <c r="B49" s="22"/>
      <c r="C49" s="22"/>
      <c r="D49" s="22"/>
      <c r="E49" s="22"/>
      <c r="F49" s="22"/>
      <c r="G49" s="22">
        <v>100000</v>
      </c>
    </row>
    <row r="50" spans="1:7" ht="13.5">
      <c r="A50" s="3" t="s">
        <v>87</v>
      </c>
      <c r="B50" s="22"/>
      <c r="C50" s="22"/>
      <c r="D50" s="22"/>
      <c r="E50" s="22"/>
      <c r="F50" s="22"/>
      <c r="G50" s="22">
        <v>800</v>
      </c>
    </row>
    <row r="51" spans="1:7" ht="13.5">
      <c r="A51" s="3" t="s">
        <v>118</v>
      </c>
      <c r="B51" s="22">
        <v>959921</v>
      </c>
      <c r="C51" s="22">
        <v>690005</v>
      </c>
      <c r="D51" s="22">
        <v>809410</v>
      </c>
      <c r="E51" s="22">
        <v>1226376</v>
      </c>
      <c r="F51" s="22">
        <v>1178016</v>
      </c>
      <c r="G51" s="22">
        <v>939501</v>
      </c>
    </row>
    <row r="52" spans="1:7" ht="13.5">
      <c r="A52" s="2" t="s">
        <v>119</v>
      </c>
      <c r="B52" s="22">
        <v>1215397</v>
      </c>
      <c r="C52" s="22">
        <v>986443</v>
      </c>
      <c r="D52" s="22">
        <v>1113522</v>
      </c>
      <c r="E52" s="22">
        <v>1553109</v>
      </c>
      <c r="F52" s="22">
        <v>1537951</v>
      </c>
      <c r="G52" s="22">
        <v>1279898</v>
      </c>
    </row>
    <row r="53" spans="1:7" ht="14.25" thickBot="1">
      <c r="A53" s="5" t="s">
        <v>121</v>
      </c>
      <c r="B53" s="23">
        <v>4493082</v>
      </c>
      <c r="C53" s="23">
        <v>4719305</v>
      </c>
      <c r="D53" s="23">
        <v>4635423</v>
      </c>
      <c r="E53" s="23">
        <v>4460704</v>
      </c>
      <c r="F53" s="23">
        <v>4718881</v>
      </c>
      <c r="G53" s="23">
        <v>4825129</v>
      </c>
    </row>
    <row r="54" spans="1:7" ht="14.25" thickTop="1">
      <c r="A54" s="2" t="s">
        <v>122</v>
      </c>
      <c r="B54" s="22">
        <v>127435</v>
      </c>
      <c r="C54" s="22">
        <v>186886</v>
      </c>
      <c r="D54" s="22">
        <v>153036</v>
      </c>
      <c r="E54" s="22">
        <v>120498</v>
      </c>
      <c r="F54" s="22">
        <v>206624</v>
      </c>
      <c r="G54" s="22">
        <v>184391</v>
      </c>
    </row>
    <row r="55" spans="1:7" ht="13.5">
      <c r="A55" s="2" t="s">
        <v>123</v>
      </c>
      <c r="B55" s="22">
        <v>40000</v>
      </c>
      <c r="C55" s="22">
        <v>30000</v>
      </c>
      <c r="D55" s="22">
        <v>10000</v>
      </c>
      <c r="E55" s="22"/>
      <c r="F55" s="22"/>
      <c r="G55" s="22"/>
    </row>
    <row r="56" spans="1:7" ht="13.5">
      <c r="A56" s="2" t="s">
        <v>124</v>
      </c>
      <c r="B56" s="22">
        <v>58274</v>
      </c>
      <c r="C56" s="22">
        <v>72780</v>
      </c>
      <c r="D56" s="22">
        <v>31603</v>
      </c>
      <c r="E56" s="22">
        <v>31450</v>
      </c>
      <c r="F56" s="22">
        <v>29965</v>
      </c>
      <c r="G56" s="22">
        <v>34194</v>
      </c>
    </row>
    <row r="57" spans="1:7" ht="13.5">
      <c r="A57" s="2" t="s">
        <v>125</v>
      </c>
      <c r="B57" s="22">
        <v>107273</v>
      </c>
      <c r="C57" s="22">
        <v>104934</v>
      </c>
      <c r="D57" s="22">
        <v>93792</v>
      </c>
      <c r="E57" s="22">
        <v>94438</v>
      </c>
      <c r="F57" s="22">
        <v>94969</v>
      </c>
      <c r="G57" s="22">
        <v>97012</v>
      </c>
    </row>
    <row r="58" spans="1:7" ht="13.5">
      <c r="A58" s="2" t="s">
        <v>126</v>
      </c>
      <c r="B58" s="22"/>
      <c r="C58" s="22">
        <v>49551</v>
      </c>
      <c r="D58" s="22">
        <v>86872</v>
      </c>
      <c r="E58" s="22">
        <v>11280</v>
      </c>
      <c r="F58" s="22"/>
      <c r="G58" s="22">
        <v>100959</v>
      </c>
    </row>
    <row r="59" spans="1:7" ht="13.5">
      <c r="A59" s="2" t="s">
        <v>127</v>
      </c>
      <c r="B59" s="22">
        <v>40766</v>
      </c>
      <c r="C59" s="22">
        <v>63648</v>
      </c>
      <c r="D59" s="22">
        <v>38736</v>
      </c>
      <c r="E59" s="22">
        <v>19747</v>
      </c>
      <c r="F59" s="22">
        <v>36534</v>
      </c>
      <c r="G59" s="22">
        <v>37266</v>
      </c>
    </row>
    <row r="60" spans="1:7" ht="13.5">
      <c r="A60" s="2" t="s">
        <v>128</v>
      </c>
      <c r="B60" s="22">
        <v>2303</v>
      </c>
      <c r="C60" s="22">
        <v>20294</v>
      </c>
      <c r="D60" s="22">
        <v>1647</v>
      </c>
      <c r="E60" s="22">
        <v>12721</v>
      </c>
      <c r="F60" s="22">
        <v>14167</v>
      </c>
      <c r="G60" s="22">
        <v>16241</v>
      </c>
    </row>
    <row r="61" spans="1:7" ht="13.5">
      <c r="A61" s="2" t="s">
        <v>129</v>
      </c>
      <c r="B61" s="22">
        <v>39407</v>
      </c>
      <c r="C61" s="22">
        <v>54105</v>
      </c>
      <c r="D61" s="22">
        <v>22029</v>
      </c>
      <c r="E61" s="22">
        <v>22388</v>
      </c>
      <c r="F61" s="22">
        <v>22307</v>
      </c>
      <c r="G61" s="22">
        <v>22830</v>
      </c>
    </row>
    <row r="62" spans="1:7" ht="13.5">
      <c r="A62" s="2" t="s">
        <v>130</v>
      </c>
      <c r="B62" s="22">
        <v>223216</v>
      </c>
      <c r="C62" s="22">
        <v>246317</v>
      </c>
      <c r="D62" s="22">
        <v>236683</v>
      </c>
      <c r="E62" s="22">
        <v>232719</v>
      </c>
      <c r="F62" s="22">
        <v>301836</v>
      </c>
      <c r="G62" s="22">
        <v>321024</v>
      </c>
    </row>
    <row r="63" spans="1:7" ht="13.5">
      <c r="A63" s="2" t="s">
        <v>132</v>
      </c>
      <c r="B63" s="22">
        <v>639</v>
      </c>
      <c r="C63" s="22"/>
      <c r="D63" s="22">
        <v>3778</v>
      </c>
      <c r="E63" s="22">
        <v>1087</v>
      </c>
      <c r="F63" s="22"/>
      <c r="G63" s="22"/>
    </row>
    <row r="64" spans="1:7" ht="13.5">
      <c r="A64" s="2" t="s">
        <v>135</v>
      </c>
      <c r="B64" s="22">
        <v>639315</v>
      </c>
      <c r="C64" s="22">
        <v>828517</v>
      </c>
      <c r="D64" s="22">
        <v>678180</v>
      </c>
      <c r="E64" s="22">
        <v>546332</v>
      </c>
      <c r="F64" s="22">
        <v>706405</v>
      </c>
      <c r="G64" s="22">
        <v>813921</v>
      </c>
    </row>
    <row r="65" spans="1:7" ht="13.5">
      <c r="A65" s="2" t="s">
        <v>137</v>
      </c>
      <c r="B65" s="22">
        <v>198619</v>
      </c>
      <c r="C65" s="22">
        <v>167947</v>
      </c>
      <c r="D65" s="22">
        <v>131209</v>
      </c>
      <c r="E65" s="22">
        <v>91560</v>
      </c>
      <c r="F65" s="22">
        <v>47900</v>
      </c>
      <c r="G65" s="22">
        <v>40010</v>
      </c>
    </row>
    <row r="66" spans="1:7" ht="13.5">
      <c r="A66" s="2" t="s">
        <v>138</v>
      </c>
      <c r="B66" s="22">
        <v>16675</v>
      </c>
      <c r="C66" s="22">
        <v>103125</v>
      </c>
      <c r="D66" s="22">
        <v>111125</v>
      </c>
      <c r="E66" s="22">
        <v>110942</v>
      </c>
      <c r="F66" s="22">
        <v>119918</v>
      </c>
      <c r="G66" s="22">
        <v>143523</v>
      </c>
    </row>
    <row r="67" spans="1:7" ht="13.5">
      <c r="A67" s="2" t="s">
        <v>133</v>
      </c>
      <c r="B67" s="22"/>
      <c r="C67" s="22">
        <v>93</v>
      </c>
      <c r="D67" s="22"/>
      <c r="E67" s="22"/>
      <c r="F67" s="22"/>
      <c r="G67" s="22">
        <v>650</v>
      </c>
    </row>
    <row r="68" spans="1:7" ht="13.5">
      <c r="A68" s="2" t="s">
        <v>139</v>
      </c>
      <c r="B68" s="22">
        <v>215294</v>
      </c>
      <c r="C68" s="22">
        <v>271166</v>
      </c>
      <c r="D68" s="22">
        <v>242335</v>
      </c>
      <c r="E68" s="22">
        <v>202503</v>
      </c>
      <c r="F68" s="22">
        <v>167819</v>
      </c>
      <c r="G68" s="22">
        <v>184184</v>
      </c>
    </row>
    <row r="69" spans="1:7" ht="14.25" thickBot="1">
      <c r="A69" s="5" t="s">
        <v>141</v>
      </c>
      <c r="B69" s="23">
        <v>854610</v>
      </c>
      <c r="C69" s="23">
        <v>1099684</v>
      </c>
      <c r="D69" s="23">
        <v>920515</v>
      </c>
      <c r="E69" s="23">
        <v>748836</v>
      </c>
      <c r="F69" s="23">
        <v>874225</v>
      </c>
      <c r="G69" s="23">
        <v>998105</v>
      </c>
    </row>
    <row r="70" spans="1:7" ht="14.25" thickTop="1">
      <c r="A70" s="2" t="s">
        <v>142</v>
      </c>
      <c r="B70" s="22">
        <v>491031</v>
      </c>
      <c r="C70" s="22">
        <v>491031</v>
      </c>
      <c r="D70" s="22">
        <v>491031</v>
      </c>
      <c r="E70" s="22">
        <v>491031</v>
      </c>
      <c r="F70" s="22">
        <v>491031</v>
      </c>
      <c r="G70" s="22">
        <v>491031</v>
      </c>
    </row>
    <row r="71" spans="1:7" ht="13.5">
      <c r="A71" s="3" t="s">
        <v>143</v>
      </c>
      <c r="B71" s="22">
        <v>492898</v>
      </c>
      <c r="C71" s="22">
        <v>492898</v>
      </c>
      <c r="D71" s="22">
        <v>492898</v>
      </c>
      <c r="E71" s="22">
        <v>492898</v>
      </c>
      <c r="F71" s="22">
        <v>492898</v>
      </c>
      <c r="G71" s="22">
        <v>492898</v>
      </c>
    </row>
    <row r="72" spans="1:7" ht="13.5">
      <c r="A72" s="3" t="s">
        <v>144</v>
      </c>
      <c r="B72" s="22"/>
      <c r="C72" s="22">
        <v>6778</v>
      </c>
      <c r="D72" s="22">
        <v>6777</v>
      </c>
      <c r="E72" s="22">
        <v>6780</v>
      </c>
      <c r="F72" s="22">
        <v>6779</v>
      </c>
      <c r="G72" s="22">
        <v>6779</v>
      </c>
    </row>
    <row r="73" spans="1:7" ht="13.5">
      <c r="A73" s="3" t="s">
        <v>145</v>
      </c>
      <c r="B73" s="22">
        <v>492898</v>
      </c>
      <c r="C73" s="22">
        <v>499676</v>
      </c>
      <c r="D73" s="22">
        <v>499676</v>
      </c>
      <c r="E73" s="22">
        <v>499678</v>
      </c>
      <c r="F73" s="22">
        <v>499678</v>
      </c>
      <c r="G73" s="22">
        <v>499678</v>
      </c>
    </row>
    <row r="74" spans="1:7" ht="13.5">
      <c r="A74" s="3" t="s">
        <v>146</v>
      </c>
      <c r="B74" s="22">
        <v>29890</v>
      </c>
      <c r="C74" s="22">
        <v>29890</v>
      </c>
      <c r="D74" s="22">
        <v>29890</v>
      </c>
      <c r="E74" s="22">
        <v>29890</v>
      </c>
      <c r="F74" s="22">
        <v>29890</v>
      </c>
      <c r="G74" s="22">
        <v>29890</v>
      </c>
    </row>
    <row r="75" spans="1:7" ht="13.5">
      <c r="A75" s="4" t="s">
        <v>147</v>
      </c>
      <c r="B75" s="22">
        <v>830000</v>
      </c>
      <c r="C75" s="22">
        <v>830000</v>
      </c>
      <c r="D75" s="22">
        <v>830000</v>
      </c>
      <c r="E75" s="22">
        <v>830000</v>
      </c>
      <c r="F75" s="22">
        <v>830000</v>
      </c>
      <c r="G75" s="22">
        <v>830000</v>
      </c>
    </row>
    <row r="76" spans="1:7" ht="13.5">
      <c r="A76" s="4" t="s">
        <v>148</v>
      </c>
      <c r="B76" s="22">
        <v>1992952</v>
      </c>
      <c r="C76" s="22">
        <v>1980304</v>
      </c>
      <c r="D76" s="22">
        <v>2014128</v>
      </c>
      <c r="E76" s="22">
        <v>2009817</v>
      </c>
      <c r="F76" s="22">
        <v>2096782</v>
      </c>
      <c r="G76" s="22">
        <v>1986108</v>
      </c>
    </row>
    <row r="77" spans="1:7" ht="13.5">
      <c r="A77" s="3" t="s">
        <v>149</v>
      </c>
      <c r="B77" s="22">
        <v>2852842</v>
      </c>
      <c r="C77" s="22">
        <v>2840194</v>
      </c>
      <c r="D77" s="22">
        <v>2874018</v>
      </c>
      <c r="E77" s="22">
        <v>2869707</v>
      </c>
      <c r="F77" s="22">
        <v>2956672</v>
      </c>
      <c r="G77" s="22">
        <v>2845998</v>
      </c>
    </row>
    <row r="78" spans="1:7" ht="13.5">
      <c r="A78" s="2" t="s">
        <v>150</v>
      </c>
      <c r="B78" s="22">
        <v>-221827</v>
      </c>
      <c r="C78" s="22">
        <v>-210385</v>
      </c>
      <c r="D78" s="22">
        <v>-149563</v>
      </c>
      <c r="E78" s="22">
        <v>-149317</v>
      </c>
      <c r="F78" s="22">
        <v>-102585</v>
      </c>
      <c r="G78" s="22">
        <v>-14934</v>
      </c>
    </row>
    <row r="79" spans="1:7" ht="13.5">
      <c r="A79" s="2" t="s">
        <v>152</v>
      </c>
      <c r="B79" s="22">
        <v>3614944</v>
      </c>
      <c r="C79" s="22">
        <v>3620516</v>
      </c>
      <c r="D79" s="22">
        <v>3715162</v>
      </c>
      <c r="E79" s="22">
        <v>3711099</v>
      </c>
      <c r="F79" s="22">
        <v>3844796</v>
      </c>
      <c r="G79" s="22">
        <v>3821772</v>
      </c>
    </row>
    <row r="80" spans="1:7" ht="13.5">
      <c r="A80" s="2" t="s">
        <v>153</v>
      </c>
      <c r="B80" s="22">
        <v>23527</v>
      </c>
      <c r="C80" s="22">
        <v>-896</v>
      </c>
      <c r="D80" s="22">
        <v>-254</v>
      </c>
      <c r="E80" s="22">
        <v>767</v>
      </c>
      <c r="F80" s="22">
        <v>-139</v>
      </c>
      <c r="G80" s="22">
        <v>5251</v>
      </c>
    </row>
    <row r="81" spans="1:7" ht="13.5">
      <c r="A81" s="2" t="s">
        <v>155</v>
      </c>
      <c r="B81" s="22">
        <v>23527</v>
      </c>
      <c r="C81" s="22">
        <v>-896</v>
      </c>
      <c r="D81" s="22">
        <v>-254</v>
      </c>
      <c r="E81" s="22">
        <v>767</v>
      </c>
      <c r="F81" s="22">
        <v>-139</v>
      </c>
      <c r="G81" s="22">
        <v>5251</v>
      </c>
    </row>
    <row r="82" spans="1:7" ht="13.5">
      <c r="A82" s="6" t="s">
        <v>157</v>
      </c>
      <c r="B82" s="22">
        <v>3638472</v>
      </c>
      <c r="C82" s="22">
        <v>3619620</v>
      </c>
      <c r="D82" s="22">
        <v>3714908</v>
      </c>
      <c r="E82" s="22">
        <v>3711867</v>
      </c>
      <c r="F82" s="22">
        <v>3844656</v>
      </c>
      <c r="G82" s="22">
        <v>3827024</v>
      </c>
    </row>
    <row r="83" spans="1:7" ht="14.25" thickBot="1">
      <c r="A83" s="7" t="s">
        <v>158</v>
      </c>
      <c r="B83" s="22">
        <v>4493082</v>
      </c>
      <c r="C83" s="22">
        <v>4719305</v>
      </c>
      <c r="D83" s="22">
        <v>4635423</v>
      </c>
      <c r="E83" s="22">
        <v>4460704</v>
      </c>
      <c r="F83" s="22">
        <v>4718881</v>
      </c>
      <c r="G83" s="22">
        <v>4825129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163</v>
      </c>
    </row>
    <row r="87" ht="13.5">
      <c r="A87" s="20" t="s">
        <v>164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2014-02-10T17:38:11Z</dcterms:created>
  <dcterms:modified xsi:type="dcterms:W3CDTF">2014-02-10T17:38:32Z</dcterms:modified>
  <cp:category/>
  <cp:version/>
  <cp:contentType/>
  <cp:contentStatus/>
</cp:coreProperties>
</file>