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00" windowHeight="6750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<sst xmlns="http://schemas.openxmlformats.org/spreadsheetml/2006/main" count="682" uniqueCount="236">
  <si>
    <t>連結・貸借対照表</t>
  </si>
  <si>
    <t>累積四半期</t>
  </si>
  <si>
    <t>2013/04/01</t>
  </si>
  <si>
    <t>減価償却費</t>
  </si>
  <si>
    <t>のれん償却額</t>
  </si>
  <si>
    <t>貸倒引当金の増減額（△は減少）</t>
  </si>
  <si>
    <t>役員賞与引当金の増減額（△は減少）</t>
  </si>
  <si>
    <t>賞与引当金の増減額（△は減少）</t>
  </si>
  <si>
    <t>受取利息及び受取配当金</t>
  </si>
  <si>
    <t>為替差損益（△は益）</t>
  </si>
  <si>
    <t>持分法による投資損益（△は益）</t>
  </si>
  <si>
    <t>持分変動損益（△は益）</t>
  </si>
  <si>
    <t>関係会社出資金売却損益（△は益）</t>
  </si>
  <si>
    <t>有価証券及び投資有価証券売却損益（△は益）</t>
  </si>
  <si>
    <t>有価証券及び投資有価証券評価損益（△は益）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</si>
  <si>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</si>
  <si>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</si>
  <si>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</si>
  <si>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前渡金の増減額（△は増加）</t>
  </si>
  <si>
    <t>仮払金の増減額（△は増加）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</si>
  <si>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</si>
  <si>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</si>
  <si>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</si>
  <si>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</si>
  <si>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</si>
  <si>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</si>
  <si>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</si>
  <si>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</si>
  <si>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</si>
  <si>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</si>
  <si>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</si>
  <si>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</si>
  <si>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関係会社株式の売却による収入</t>
  </si>
  <si>
    <t>出資金の払込による支出</t>
  </si>
  <si>
    <t>連結の範囲の変更を伴う子会社出資金の売却による支出</t>
  </si>
  <si>
    <t>連結の範囲の変更を伴う子会社株式の取得による収入</t>
  </si>
  <si>
    <t>貸付けによる支出</t>
  </si>
  <si>
    <t>貸付金の回収による収入</t>
  </si>
  <si>
    <t>投資活動によるキャッシュ・フロー</t>
  </si>
  <si>
    <t>制限付預金の引出による収入</t>
  </si>
  <si>
    <t>制限付預金の預入による支出</t>
  </si>
  <si>
    <t>短期借入金の純増減額（△は減少）</t>
  </si>
  <si>
    <t>長期借入れによる収入</t>
  </si>
  <si>
    <t>長期借入金の返済による支出</t>
  </si>
  <si>
    <t>配当金の支払額</t>
  </si>
  <si>
    <t>少数株主への配当金の支払額</t>
  </si>
  <si>
    <t>差入保証金の差入による支出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</si>
  <si>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</si>
  <si>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</si>
  <si>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</si>
  <si>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</si>
  <si>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</si>
  <si>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為替差益</t>
  </si>
  <si>
    <t>持分法による投資損失</t>
  </si>
  <si>
    <t>固定資産売却益</t>
  </si>
  <si>
    <t>関係会社株式売却益</t>
  </si>
  <si>
    <t>持分変動利益</t>
  </si>
  <si>
    <t>固定資産売却損</t>
  </si>
  <si>
    <t>関係会社出資金売却損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</si>
  <si>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</si>
  <si>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</si>
  <si>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</si>
  <si>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</si>
  <si>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</si>
  <si>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</si>
  <si>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</si>
  <si>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</si>
  <si>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</si>
  <si>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</si>
  <si>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2015/02/06</t>
  </si>
  <si>
    <t>通期</t>
  </si>
  <si>
    <t>2013/03/31</t>
  </si>
  <si>
    <t>2015/02/13</t>
  </si>
  <si>
    <t>2012/03/31</t>
  </si>
  <si>
    <t>2011/03/31</t>
  </si>
  <si>
    <t>2010/03/31</t>
  </si>
  <si>
    <t>2010/06/28</t>
  </si>
  <si>
    <t>2009/03/31</t>
  </si>
  <si>
    <t>2009/06/26</t>
  </si>
  <si>
    <t>2008/03/31</t>
  </si>
  <si>
    <t>現金及び預金</t>
  </si>
  <si>
    <t>千円</t>
  </si>
  <si>
    <t>売掛金</t>
  </si>
  <si>
    <t>営業未収入金</t>
  </si>
  <si>
    <t>商品</t>
  </si>
  <si>
    <t>仕掛品</t>
  </si>
  <si>
    <t>前払費用</t>
  </si>
  <si>
    <t>繰延税金資産</t>
  </si>
  <si>
    <t>短期貸付金</t>
  </si>
  <si>
    <t>未収入金</t>
  </si>
  <si>
    <t>役員に対する仮払金</t>
  </si>
  <si>
    <t>その他</t>
  </si>
  <si>
    <t>貸倒引当金</t>
  </si>
  <si>
    <t>流動資産</t>
  </si>
  <si>
    <t>建物</t>
  </si>
  <si>
    <t>減価償却累計額</t>
  </si>
  <si>
    <t>建物（純額）</t>
  </si>
  <si>
    <t>工具、器具及び備品</t>
  </si>
  <si>
    <t>工具、器具及び備品（純額）</t>
  </si>
  <si>
    <t>土地</t>
  </si>
  <si>
    <t>リース資産</t>
  </si>
  <si>
    <t>有形固定資産</t>
  </si>
  <si>
    <t>商標権</t>
  </si>
  <si>
    <t>ソフトウエア</t>
  </si>
  <si>
    <t>電話加入権</t>
  </si>
  <si>
    <t>無形固定資産</t>
  </si>
  <si>
    <t>投資有価証券</t>
  </si>
  <si>
    <t>関係会社株式</t>
  </si>
  <si>
    <t>出資金</t>
  </si>
  <si>
    <t>長期貸付金</t>
  </si>
  <si>
    <t>役員長期貸付金</t>
  </si>
  <si>
    <t>従業員に対する長期貸付金</t>
  </si>
  <si>
    <t>関係会社出資金</t>
  </si>
  <si>
    <t>敷金及び保証金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</si>
  <si>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</si>
  <si>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</si>
  <si>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</si>
  <si>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</si>
  <si>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</si>
  <si>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</si>
  <si>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</si>
  <si>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</si>
  <si>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</si>
  <si>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</si>
  <si>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</si>
  <si>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預り金</t>
  </si>
  <si>
    <t>未払消費税等</t>
  </si>
  <si>
    <t>賞与引当金</t>
  </si>
  <si>
    <t>受注損失引当金</t>
  </si>
  <si>
    <t>流動負債</t>
  </si>
  <si>
    <t>社債</t>
  </si>
  <si>
    <t>長期借入金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</si>
  <si>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</si>
  <si>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</si>
  <si>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</si>
  <si>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</si>
  <si>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</si>
  <si>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</si>
  <si>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</si>
  <si>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</si>
  <si>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</si>
  <si>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</si>
  <si>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</si>
  <si>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</si>
  <si>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</si>
  <si>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</si>
  <si>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</si>
  <si>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</si>
  <si>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</si>
  <si>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株式会社ＳＪＩ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</si>
  <si>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</si>
  <si>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</si>
  <si>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</si>
  <si>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</si>
  <si>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</si>
  <si>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</si>
  <si>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</si>
  <si>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</si>
  <si>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</si>
  <si>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</si>
  <si>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商品期首たな卸高</t>
  </si>
  <si>
    <t>当期商品仕入高</t>
  </si>
  <si>
    <t>合計</t>
  </si>
  <si>
    <t>商品期末たな卸高</t>
  </si>
  <si>
    <t>商品売上原価合計</t>
  </si>
  <si>
    <t>システム開発売上原価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</si>
  <si>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</si>
  <si>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</si>
  <si>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</si>
  <si>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</si>
  <si>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</si>
  <si>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</si>
  <si>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業務受託料</t>
  </si>
  <si>
    <t>営業外収益</t>
  </si>
  <si>
    <t>支払利息</t>
  </si>
  <si>
    <t>社債利息</t>
  </si>
  <si>
    <t>支払手数料</t>
  </si>
  <si>
    <t>営業外費用</t>
  </si>
  <si>
    <t>経常利益</t>
  </si>
  <si>
    <t>投資有価証券売却益</t>
  </si>
  <si>
    <t>貸倒引当金戻入額</t>
  </si>
  <si>
    <t>特別利益</t>
  </si>
  <si>
    <t>固定資産除却損</t>
  </si>
  <si>
    <t>投資有価証券売却損</t>
  </si>
  <si>
    <t>投資有価証券評価損</t>
  </si>
  <si>
    <t>関係会社出資金評価損</t>
  </si>
  <si>
    <t>特別退職金</t>
  </si>
  <si>
    <t>貸倒引当金繰入額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</si>
  <si>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</si>
  <si>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</si>
  <si>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</si>
  <si>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</si>
  <si>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</si>
  <si>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</si>
  <si>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</si>
  <si>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四半期</t>
  </si>
  <si>
    <t>2013/12/31</t>
  </si>
  <si>
    <t>2013/09/30</t>
  </si>
  <si>
    <t>2013/06/30</t>
  </si>
  <si>
    <t>2012/12/31</t>
  </si>
  <si>
    <t>2012/09/30</t>
  </si>
  <si>
    <t>2012/06/30</t>
  </si>
  <si>
    <t>2011/12/31</t>
  </si>
  <si>
    <t>2012/02/22</t>
  </si>
  <si>
    <t>2011/09/30</t>
  </si>
  <si>
    <t>2011/08/15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</si>
  <si>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</si>
  <si>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</si>
  <si>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</si>
  <si>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</si>
  <si>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</si>
  <si>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</si>
  <si>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</si>
  <si>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</si>
  <si>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</si>
  <si>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</si>
  <si>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</si>
  <si>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</si>
  <si>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</si>
  <si>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</si>
  <si>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</si>
  <si>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</si>
  <si>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</si>
  <si>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</si>
  <si>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</si>
  <si>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</si>
  <si>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商品及び製品</t>
  </si>
  <si>
    <t>原材料及び貯蔵品</t>
  </si>
  <si>
    <t>前渡金</t>
  </si>
  <si>
    <t>のれん</t>
  </si>
  <si>
    <t>投資不動産（純額）</t>
  </si>
  <si>
    <t>支払手形及び買掛金</t>
  </si>
  <si>
    <t>未払役員賞与</t>
  </si>
  <si>
    <t>繰延税金負債</t>
  </si>
  <si>
    <t>為替換算調整勘定</t>
  </si>
  <si>
    <t>少数株主持分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</si>
</sst>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147</v>
      </c>
      <c r="B2" s="14">
        <v>2315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62</v>
      </c>
      <c r="B4" s="15" t="str">
        <f>HYPERLINK("http://www.kabupro.jp/mark/20150206/S1003YYI.htm","訂正四半期報告書")</f>
        <v>訂正四半期報告書</v>
      </c>
      <c r="C4" s="15" t="str">
        <f>HYPERLINK("http://www.kabupro.jp/mark/20150206/S1003YYG.htm","訂正四半期報告書")</f>
        <v>訂正四半期報告書</v>
      </c>
      <c r="D4" s="15" t="str">
        <f>HYPERLINK("http://www.kabupro.jp/mark/20150206/S1003YYF.htm","訂正四半期報告書")</f>
        <v>訂正四半期報告書</v>
      </c>
      <c r="E4" s="15" t="str">
        <f>HYPERLINK("http://www.kabupro.jp/mark/20150206/S1003YVL.htm","訂正有価証券報告書")</f>
        <v>訂正有価証券報告書</v>
      </c>
      <c r="F4" s="15" t="str">
        <f>HYPERLINK("http://www.kabupro.jp/mark/20150206/S1003YYI.htm","訂正四半期報告書")</f>
        <v>訂正四半期報告書</v>
      </c>
      <c r="G4" s="15" t="str">
        <f>HYPERLINK("http://www.kabupro.jp/mark/20150213/S10044OC.htm","訂正有価証券届出書（通常方式）")</f>
        <v>訂正有価証券届出書（通常方式）</v>
      </c>
      <c r="H4" s="15" t="str">
        <f>HYPERLINK("http://www.kabupro.jp/mark/20150206/S1003YYF.htm","訂正四半期報告書")</f>
        <v>訂正四半期報告書</v>
      </c>
      <c r="I4" s="15" t="str">
        <f>HYPERLINK("http://www.kabupro.jp/mark/20150213/S10044OC.htm","訂正有価証券届出書（通常方式）")</f>
        <v>訂正有価証券届出書（通常方式）</v>
      </c>
      <c r="J4" s="15" t="str">
        <f>HYPERLINK("http://www.kabupro.jp/mark/20150206/S1003YYB.htm","訂正四半期報告書")</f>
        <v>訂正四半期報告書</v>
      </c>
      <c r="K4" s="15" t="str">
        <f>HYPERLINK("http://www.kabupro.jp/mark/20150206/S1003YXO.htm","訂正四半期報告書")</f>
        <v>訂正四半期報告書</v>
      </c>
      <c r="L4" s="15" t="str">
        <f>HYPERLINK("http://www.kabupro.jp/mark/20150206/S1003YVY.htm","訂正四半期報告書")</f>
        <v>訂正四半期報告書</v>
      </c>
      <c r="M4" s="15" t="str">
        <f>HYPERLINK("http://www.kabupro.jp/mark/20150213/S10044OC.htm","訂正有価証券届出書（通常方式）")</f>
        <v>訂正有価証券届出書（通常方式）</v>
      </c>
      <c r="N4" s="15" t="str">
        <f>HYPERLINK("http://www.kabupro.jp/mark/20150206/S1003YVX.htm","訂正四半期報告書")</f>
        <v>訂正四半期報告書</v>
      </c>
      <c r="O4" s="15" t="str">
        <f>HYPERLINK("http://www.kabupro.jp/mark/20120222/S000AE5U.htm","訂正四半期報告書")</f>
        <v>訂正四半期報告書</v>
      </c>
      <c r="P4" s="15" t="str">
        <f>HYPERLINK("http://www.kabupro.jp/mark/20110815/S00097KF.htm","四半期報告書")</f>
        <v>四半期報告書</v>
      </c>
      <c r="Q4" s="15" t="str">
        <f>HYPERLINK("http://www.kabupro.jp/mark/20150206/S1003YVI.htm","訂正有価証券報告書")</f>
        <v>訂正有価証券報告書</v>
      </c>
      <c r="R4" s="15" t="str">
        <f>HYPERLINK("http://www.kabupro.jp/mark/20110214/S0007SYS.htm","四半期報告書")</f>
        <v>四半期報告書</v>
      </c>
      <c r="S4" s="15" t="str">
        <f>HYPERLINK("http://www.kabupro.jp/mark/20101112/S00076JM.htm","四半期報告書")</f>
        <v>四半期報告書</v>
      </c>
      <c r="T4" s="15" t="str">
        <f>HYPERLINK("http://www.kabupro.jp/mark/20100813/S0006NE8.htm","四半期報告書")</f>
        <v>四半期報告書</v>
      </c>
      <c r="U4" s="15" t="str">
        <f>HYPERLINK("http://www.kabupro.jp/mark/20100628/S00066C1.htm","有価証券報告書")</f>
        <v>有価証券報告書</v>
      </c>
      <c r="V4" s="15" t="str">
        <f>HYPERLINK("http://www.kabupro.jp/mark/20100212/S00057GT.htm","四半期報告書")</f>
        <v>四半期報告書</v>
      </c>
      <c r="W4" s="15" t="str">
        <f>HYPERLINK("http://www.kabupro.jp/mark/20091113/S0004MS9.htm","四半期報告書")</f>
        <v>四半期報告書</v>
      </c>
      <c r="X4" s="15" t="str">
        <f>HYPERLINK("http://www.kabupro.jp/mark/20090814/S0003ZM5.htm","四半期報告書")</f>
        <v>四半期報告書</v>
      </c>
      <c r="Y4" s="15" t="str">
        <f>HYPERLINK("http://www.kabupro.jp/mark/20090626/S0003IJV.htm","有価証券報告書")</f>
        <v>有価証券報告書</v>
      </c>
    </row>
    <row r="5" spans="1:25" ht="14.25" thickBot="1">
      <c r="A5" s="11" t="s">
        <v>63</v>
      </c>
      <c r="B5" s="1" t="s">
        <v>69</v>
      </c>
      <c r="C5" s="1" t="s">
        <v>69</v>
      </c>
      <c r="D5" s="1" t="s">
        <v>69</v>
      </c>
      <c r="E5" s="1" t="s">
        <v>69</v>
      </c>
      <c r="F5" s="1" t="s">
        <v>69</v>
      </c>
      <c r="G5" s="1" t="s">
        <v>72</v>
      </c>
      <c r="H5" s="1" t="s">
        <v>69</v>
      </c>
      <c r="I5" s="1" t="s">
        <v>72</v>
      </c>
      <c r="J5" s="1" t="s">
        <v>69</v>
      </c>
      <c r="K5" s="1" t="s">
        <v>69</v>
      </c>
      <c r="L5" s="1" t="s">
        <v>69</v>
      </c>
      <c r="M5" s="1" t="s">
        <v>72</v>
      </c>
      <c r="N5" s="1" t="s">
        <v>69</v>
      </c>
      <c r="O5" s="1" t="s">
        <v>203</v>
      </c>
      <c r="P5" s="1" t="s">
        <v>205</v>
      </c>
      <c r="Q5" s="1" t="s">
        <v>69</v>
      </c>
      <c r="R5" s="1" t="s">
        <v>207</v>
      </c>
      <c r="S5" s="1" t="s">
        <v>209</v>
      </c>
      <c r="T5" s="1" t="s">
        <v>211</v>
      </c>
      <c r="U5" s="1" t="s">
        <v>76</v>
      </c>
      <c r="V5" s="1" t="s">
        <v>213</v>
      </c>
      <c r="W5" s="1" t="s">
        <v>215</v>
      </c>
      <c r="X5" s="1" t="s">
        <v>217</v>
      </c>
      <c r="Y5" s="1" t="s">
        <v>78</v>
      </c>
    </row>
    <row r="6" spans="1:25" ht="15" thickBot="1" thickTop="1">
      <c r="A6" s="10" t="s">
        <v>64</v>
      </c>
      <c r="B6" s="18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65</v>
      </c>
      <c r="B7" s="14" t="s">
        <v>1</v>
      </c>
      <c r="C7" s="14" t="s">
        <v>1</v>
      </c>
      <c r="D7" s="14" t="s">
        <v>1</v>
      </c>
      <c r="E7" s="16" t="s">
        <v>70</v>
      </c>
      <c r="F7" s="14" t="s">
        <v>1</v>
      </c>
      <c r="G7" s="14" t="s">
        <v>1</v>
      </c>
      <c r="H7" s="14" t="s">
        <v>1</v>
      </c>
      <c r="I7" s="16" t="s">
        <v>70</v>
      </c>
      <c r="J7" s="14" t="s">
        <v>1</v>
      </c>
      <c r="K7" s="14" t="s">
        <v>1</v>
      </c>
      <c r="L7" s="14" t="s">
        <v>1</v>
      </c>
      <c r="M7" s="16" t="s">
        <v>70</v>
      </c>
      <c r="N7" s="14" t="s">
        <v>1</v>
      </c>
      <c r="O7" s="14" t="s">
        <v>1</v>
      </c>
      <c r="P7" s="14" t="s">
        <v>1</v>
      </c>
      <c r="Q7" s="16" t="s">
        <v>70</v>
      </c>
      <c r="R7" s="14" t="s">
        <v>1</v>
      </c>
      <c r="S7" s="14" t="s">
        <v>1</v>
      </c>
      <c r="T7" s="14" t="s">
        <v>1</v>
      </c>
      <c r="U7" s="16" t="s">
        <v>70</v>
      </c>
      <c r="V7" s="14" t="s">
        <v>1</v>
      </c>
      <c r="W7" s="14" t="s">
        <v>1</v>
      </c>
      <c r="X7" s="14" t="s">
        <v>1</v>
      </c>
      <c r="Y7" s="16" t="s">
        <v>70</v>
      </c>
    </row>
    <row r="8" spans="1:25" ht="13.5">
      <c r="A8" s="13" t="s">
        <v>66</v>
      </c>
      <c r="B8" s="1" t="s">
        <v>2</v>
      </c>
      <c r="C8" s="1" t="s">
        <v>2</v>
      </c>
      <c r="D8" s="1" t="s">
        <v>2</v>
      </c>
      <c r="E8" s="17" t="s">
        <v>153</v>
      </c>
      <c r="F8" s="1" t="s">
        <v>153</v>
      </c>
      <c r="G8" s="1" t="s">
        <v>153</v>
      </c>
      <c r="H8" s="1" t="s">
        <v>153</v>
      </c>
      <c r="I8" s="17" t="s">
        <v>154</v>
      </c>
      <c r="J8" s="1" t="s">
        <v>154</v>
      </c>
      <c r="K8" s="1" t="s">
        <v>154</v>
      </c>
      <c r="L8" s="1" t="s">
        <v>154</v>
      </c>
      <c r="M8" s="17" t="s">
        <v>155</v>
      </c>
      <c r="N8" s="1" t="s">
        <v>155</v>
      </c>
      <c r="O8" s="1" t="s">
        <v>155</v>
      </c>
      <c r="P8" s="1" t="s">
        <v>155</v>
      </c>
      <c r="Q8" s="17" t="s">
        <v>156</v>
      </c>
      <c r="R8" s="1" t="s">
        <v>156</v>
      </c>
      <c r="S8" s="1" t="s">
        <v>156</v>
      </c>
      <c r="T8" s="1" t="s">
        <v>156</v>
      </c>
      <c r="U8" s="17" t="s">
        <v>157</v>
      </c>
      <c r="V8" s="1" t="s">
        <v>157</v>
      </c>
      <c r="W8" s="1" t="s">
        <v>157</v>
      </c>
      <c r="X8" s="1" t="s">
        <v>157</v>
      </c>
      <c r="Y8" s="17" t="s">
        <v>158</v>
      </c>
    </row>
    <row r="9" spans="1:25" ht="13.5">
      <c r="A9" s="13" t="s">
        <v>67</v>
      </c>
      <c r="B9" s="1" t="s">
        <v>196</v>
      </c>
      <c r="C9" s="1" t="s">
        <v>197</v>
      </c>
      <c r="D9" s="1" t="s">
        <v>198</v>
      </c>
      <c r="E9" s="17" t="s">
        <v>71</v>
      </c>
      <c r="F9" s="1" t="s">
        <v>199</v>
      </c>
      <c r="G9" s="1" t="s">
        <v>200</v>
      </c>
      <c r="H9" s="1" t="s">
        <v>201</v>
      </c>
      <c r="I9" s="17" t="s">
        <v>73</v>
      </c>
      <c r="J9" s="1" t="s">
        <v>202</v>
      </c>
      <c r="K9" s="1" t="s">
        <v>204</v>
      </c>
      <c r="L9" s="1" t="s">
        <v>206</v>
      </c>
      <c r="M9" s="17" t="s">
        <v>74</v>
      </c>
      <c r="N9" s="1" t="s">
        <v>208</v>
      </c>
      <c r="O9" s="1" t="s">
        <v>210</v>
      </c>
      <c r="P9" s="1" t="s">
        <v>212</v>
      </c>
      <c r="Q9" s="17" t="s">
        <v>75</v>
      </c>
      <c r="R9" s="1" t="s">
        <v>214</v>
      </c>
      <c r="S9" s="1" t="s">
        <v>216</v>
      </c>
      <c r="T9" s="1" t="s">
        <v>218</v>
      </c>
      <c r="U9" s="17" t="s">
        <v>77</v>
      </c>
      <c r="V9" s="1" t="s">
        <v>220</v>
      </c>
      <c r="W9" s="1" t="s">
        <v>222</v>
      </c>
      <c r="X9" s="1" t="s">
        <v>224</v>
      </c>
      <c r="Y9" s="17" t="s">
        <v>79</v>
      </c>
    </row>
    <row r="10" spans="1:25" ht="14.25" thickBot="1">
      <c r="A10" s="13" t="s">
        <v>68</v>
      </c>
      <c r="B10" s="1" t="s">
        <v>81</v>
      </c>
      <c r="C10" s="1" t="s">
        <v>81</v>
      </c>
      <c r="D10" s="1" t="s">
        <v>81</v>
      </c>
      <c r="E10" s="17" t="s">
        <v>81</v>
      </c>
      <c r="F10" s="1" t="s">
        <v>81</v>
      </c>
      <c r="G10" s="1" t="s">
        <v>81</v>
      </c>
      <c r="H10" s="1" t="s">
        <v>81</v>
      </c>
      <c r="I10" s="17" t="s">
        <v>81</v>
      </c>
      <c r="J10" s="1" t="s">
        <v>81</v>
      </c>
      <c r="K10" s="1" t="s">
        <v>81</v>
      </c>
      <c r="L10" s="1" t="s">
        <v>81</v>
      </c>
      <c r="M10" s="17" t="s">
        <v>81</v>
      </c>
      <c r="N10" s="1" t="s">
        <v>81</v>
      </c>
      <c r="O10" s="1" t="s">
        <v>81</v>
      </c>
      <c r="P10" s="1" t="s">
        <v>81</v>
      </c>
      <c r="Q10" s="17" t="s">
        <v>81</v>
      </c>
      <c r="R10" s="1" t="s">
        <v>81</v>
      </c>
      <c r="S10" s="1" t="s">
        <v>81</v>
      </c>
      <c r="T10" s="1" t="s">
        <v>81</v>
      </c>
      <c r="U10" s="17" t="s">
        <v>81</v>
      </c>
      <c r="V10" s="1" t="s">
        <v>81</v>
      </c>
      <c r="W10" s="1" t="s">
        <v>81</v>
      </c>
      <c r="X10" s="1" t="s">
        <v>81</v>
      </c>
      <c r="Y10" s="17" t="s">
        <v>81</v>
      </c>
    </row>
    <row r="11" spans="1:25" ht="14.25" thickTop="1">
      <c r="A11" s="26" t="s">
        <v>159</v>
      </c>
      <c r="B11" s="27">
        <v>21659836</v>
      </c>
      <c r="C11" s="27">
        <v>12266648</v>
      </c>
      <c r="D11" s="27">
        <v>4899753</v>
      </c>
      <c r="E11" s="21">
        <v>29305869</v>
      </c>
      <c r="F11" s="27">
        <v>16079097</v>
      </c>
      <c r="G11" s="27">
        <v>7886417</v>
      </c>
      <c r="H11" s="27">
        <v>3195230</v>
      </c>
      <c r="I11" s="21">
        <v>20790359</v>
      </c>
      <c r="J11" s="27">
        <v>15799862</v>
      </c>
      <c r="K11" s="27">
        <v>7397458</v>
      </c>
      <c r="L11" s="27">
        <v>3432302</v>
      </c>
      <c r="M11" s="21">
        <v>17806591</v>
      </c>
      <c r="N11" s="27">
        <v>12517870</v>
      </c>
      <c r="O11" s="27">
        <v>7857522</v>
      </c>
      <c r="P11" s="27">
        <v>3681099</v>
      </c>
      <c r="Q11" s="21">
        <v>22020943</v>
      </c>
      <c r="R11" s="27">
        <v>16334207</v>
      </c>
      <c r="S11" s="27">
        <v>10124544</v>
      </c>
      <c r="T11" s="27">
        <v>4502555</v>
      </c>
      <c r="U11" s="21">
        <v>25794955</v>
      </c>
      <c r="V11" s="27">
        <v>19146243</v>
      </c>
      <c r="W11" s="27">
        <v>13006821</v>
      </c>
      <c r="X11" s="27">
        <v>6318339</v>
      </c>
      <c r="Y11" s="21">
        <v>25863575</v>
      </c>
    </row>
    <row r="12" spans="1:25" ht="13.5">
      <c r="A12" s="7" t="s">
        <v>166</v>
      </c>
      <c r="B12" s="28">
        <v>18054218</v>
      </c>
      <c r="C12" s="28">
        <v>10180642</v>
      </c>
      <c r="D12" s="28">
        <v>3998826</v>
      </c>
      <c r="E12" s="22">
        <v>23073087</v>
      </c>
      <c r="F12" s="28">
        <v>12830464</v>
      </c>
      <c r="G12" s="28">
        <v>6130778</v>
      </c>
      <c r="H12" s="28">
        <v>2430395</v>
      </c>
      <c r="I12" s="22">
        <v>16417698</v>
      </c>
      <c r="J12" s="28">
        <v>12602454</v>
      </c>
      <c r="K12" s="28">
        <v>5842228</v>
      </c>
      <c r="L12" s="28">
        <v>2834434</v>
      </c>
      <c r="M12" s="22">
        <v>14409296</v>
      </c>
      <c r="N12" s="28">
        <v>10251500</v>
      </c>
      <c r="O12" s="28">
        <v>6407770</v>
      </c>
      <c r="P12" s="28">
        <v>3150333</v>
      </c>
      <c r="Q12" s="22">
        <v>17505788</v>
      </c>
      <c r="R12" s="28">
        <v>13194088</v>
      </c>
      <c r="S12" s="28">
        <v>8317607</v>
      </c>
      <c r="T12" s="28">
        <v>3853695</v>
      </c>
      <c r="U12" s="22">
        <v>20626089</v>
      </c>
      <c r="V12" s="28">
        <v>15400113</v>
      </c>
      <c r="W12" s="28">
        <v>10463641</v>
      </c>
      <c r="X12" s="28">
        <v>5137723</v>
      </c>
      <c r="Y12" s="22">
        <v>19731728</v>
      </c>
    </row>
    <row r="13" spans="1:25" ht="13.5">
      <c r="A13" s="7" t="s">
        <v>167</v>
      </c>
      <c r="B13" s="28">
        <v>3605618</v>
      </c>
      <c r="C13" s="28">
        <v>2086006</v>
      </c>
      <c r="D13" s="28">
        <v>900927</v>
      </c>
      <c r="E13" s="22">
        <v>6232781</v>
      </c>
      <c r="F13" s="28">
        <v>3248632</v>
      </c>
      <c r="G13" s="28">
        <v>1755639</v>
      </c>
      <c r="H13" s="28">
        <v>764835</v>
      </c>
      <c r="I13" s="22">
        <v>4372660</v>
      </c>
      <c r="J13" s="28">
        <v>3197408</v>
      </c>
      <c r="K13" s="28">
        <v>1555230</v>
      </c>
      <c r="L13" s="28">
        <v>597868</v>
      </c>
      <c r="M13" s="22">
        <v>3397294</v>
      </c>
      <c r="N13" s="28">
        <v>2266369</v>
      </c>
      <c r="O13" s="28">
        <v>1449752</v>
      </c>
      <c r="P13" s="28">
        <v>530765</v>
      </c>
      <c r="Q13" s="22">
        <v>4515155</v>
      </c>
      <c r="R13" s="28">
        <v>3140119</v>
      </c>
      <c r="S13" s="28">
        <v>1806936</v>
      </c>
      <c r="T13" s="28">
        <v>648860</v>
      </c>
      <c r="U13" s="22">
        <v>5168865</v>
      </c>
      <c r="V13" s="28">
        <v>3746130</v>
      </c>
      <c r="W13" s="28">
        <v>2543180</v>
      </c>
      <c r="X13" s="28">
        <v>1180616</v>
      </c>
      <c r="Y13" s="22">
        <v>6131847</v>
      </c>
    </row>
    <row r="14" spans="1:25" ht="13.5">
      <c r="A14" s="7" t="s">
        <v>168</v>
      </c>
      <c r="B14" s="28">
        <v>3599697</v>
      </c>
      <c r="C14" s="28">
        <v>2393567</v>
      </c>
      <c r="D14" s="28">
        <v>1135566</v>
      </c>
      <c r="E14" s="22">
        <v>4080476</v>
      </c>
      <c r="F14" s="28">
        <v>2681748</v>
      </c>
      <c r="G14" s="28">
        <v>1624620</v>
      </c>
      <c r="H14" s="28">
        <v>824799</v>
      </c>
      <c r="I14" s="22">
        <v>3275991</v>
      </c>
      <c r="J14" s="28">
        <v>2219042</v>
      </c>
      <c r="K14" s="28">
        <v>1423542</v>
      </c>
      <c r="L14" s="28">
        <v>716348</v>
      </c>
      <c r="M14" s="22">
        <v>2710509</v>
      </c>
      <c r="N14" s="28">
        <v>2018046</v>
      </c>
      <c r="O14" s="28">
        <v>1391128</v>
      </c>
      <c r="P14" s="28">
        <v>704117</v>
      </c>
      <c r="Q14" s="22">
        <v>3198860</v>
      </c>
      <c r="R14" s="28">
        <v>2340110</v>
      </c>
      <c r="S14" s="28">
        <v>1656745</v>
      </c>
      <c r="T14" s="28">
        <v>826586</v>
      </c>
      <c r="U14" s="22">
        <v>3727175</v>
      </c>
      <c r="V14" s="28">
        <v>2894427</v>
      </c>
      <c r="W14" s="28">
        <v>1930418</v>
      </c>
      <c r="X14" s="28">
        <v>957605</v>
      </c>
      <c r="Y14" s="22">
        <v>4461823</v>
      </c>
    </row>
    <row r="15" spans="1:25" ht="14.25" thickBot="1">
      <c r="A15" s="25" t="s">
        <v>169</v>
      </c>
      <c r="B15" s="29">
        <v>5921</v>
      </c>
      <c r="C15" s="29">
        <v>-307561</v>
      </c>
      <c r="D15" s="29">
        <v>-234639</v>
      </c>
      <c r="E15" s="23">
        <v>2152304</v>
      </c>
      <c r="F15" s="29">
        <v>566883</v>
      </c>
      <c r="G15" s="29">
        <v>131018</v>
      </c>
      <c r="H15" s="29">
        <v>-59964</v>
      </c>
      <c r="I15" s="23">
        <v>1096669</v>
      </c>
      <c r="J15" s="29">
        <v>978365</v>
      </c>
      <c r="K15" s="29">
        <v>131688</v>
      </c>
      <c r="L15" s="29">
        <v>-118480</v>
      </c>
      <c r="M15" s="23">
        <v>686785</v>
      </c>
      <c r="N15" s="29">
        <v>248323</v>
      </c>
      <c r="O15" s="29">
        <v>58623</v>
      </c>
      <c r="P15" s="29">
        <v>-173351</v>
      </c>
      <c r="Q15" s="23">
        <v>1316294</v>
      </c>
      <c r="R15" s="29">
        <v>800008</v>
      </c>
      <c r="S15" s="29">
        <v>150191</v>
      </c>
      <c r="T15" s="29">
        <v>-177726</v>
      </c>
      <c r="U15" s="23">
        <v>1441689</v>
      </c>
      <c r="V15" s="29">
        <v>851702</v>
      </c>
      <c r="W15" s="29">
        <v>612761</v>
      </c>
      <c r="X15" s="29">
        <v>223010</v>
      </c>
      <c r="Y15" s="23">
        <v>1670023</v>
      </c>
    </row>
    <row r="16" spans="1:25" ht="14.25" thickTop="1">
      <c r="A16" s="6" t="s">
        <v>170</v>
      </c>
      <c r="B16" s="28">
        <v>180453</v>
      </c>
      <c r="C16" s="28">
        <v>150653</v>
      </c>
      <c r="D16" s="28">
        <v>80148</v>
      </c>
      <c r="E16" s="22">
        <v>111137</v>
      </c>
      <c r="F16" s="28">
        <v>50131</v>
      </c>
      <c r="G16" s="28">
        <v>10849</v>
      </c>
      <c r="H16" s="28">
        <v>8820</v>
      </c>
      <c r="I16" s="22">
        <v>59713</v>
      </c>
      <c r="J16" s="28">
        <v>50164</v>
      </c>
      <c r="K16" s="28">
        <v>41486</v>
      </c>
      <c r="L16" s="28">
        <v>11533</v>
      </c>
      <c r="M16" s="22">
        <v>38201</v>
      </c>
      <c r="N16" s="28">
        <v>37473</v>
      </c>
      <c r="O16" s="28">
        <v>25491</v>
      </c>
      <c r="P16" s="28">
        <v>17999</v>
      </c>
      <c r="Q16" s="22">
        <v>45264</v>
      </c>
      <c r="R16" s="28">
        <v>37973</v>
      </c>
      <c r="S16" s="28">
        <v>23280</v>
      </c>
      <c r="T16" s="28">
        <v>10170</v>
      </c>
      <c r="U16" s="22">
        <v>43226</v>
      </c>
      <c r="V16" s="28">
        <v>31592</v>
      </c>
      <c r="W16" s="28">
        <v>25858</v>
      </c>
      <c r="X16" s="28">
        <v>10480</v>
      </c>
      <c r="Y16" s="22">
        <v>50659</v>
      </c>
    </row>
    <row r="17" spans="1:25" ht="13.5">
      <c r="A17" s="6" t="s">
        <v>171</v>
      </c>
      <c r="B17" s="28">
        <v>782</v>
      </c>
      <c r="C17" s="28">
        <v>539</v>
      </c>
      <c r="D17" s="28">
        <v>369</v>
      </c>
      <c r="E17" s="22">
        <v>1359</v>
      </c>
      <c r="F17" s="28">
        <v>1359</v>
      </c>
      <c r="G17" s="28">
        <v>1063</v>
      </c>
      <c r="H17" s="28">
        <v>897</v>
      </c>
      <c r="I17" s="22">
        <v>2525</v>
      </c>
      <c r="J17" s="28">
        <v>2525</v>
      </c>
      <c r="K17" s="28">
        <v>1821</v>
      </c>
      <c r="L17" s="28">
        <v>1660</v>
      </c>
      <c r="M17" s="22">
        <v>1385</v>
      </c>
      <c r="N17" s="28">
        <v>1385</v>
      </c>
      <c r="O17" s="28">
        <v>768</v>
      </c>
      <c r="P17" s="28">
        <v>611</v>
      </c>
      <c r="Q17" s="22">
        <v>1804</v>
      </c>
      <c r="R17" s="28">
        <v>1804</v>
      </c>
      <c r="S17" s="28">
        <v>1043</v>
      </c>
      <c r="T17" s="28">
        <v>790</v>
      </c>
      <c r="U17" s="22">
        <v>10969</v>
      </c>
      <c r="V17" s="28">
        <v>10969</v>
      </c>
      <c r="W17" s="28">
        <v>10257</v>
      </c>
      <c r="X17" s="28">
        <v>9986</v>
      </c>
      <c r="Y17" s="22">
        <v>5188</v>
      </c>
    </row>
    <row r="18" spans="1:25" ht="13.5">
      <c r="A18" s="6" t="s">
        <v>52</v>
      </c>
      <c r="B18" s="28">
        <v>712313</v>
      </c>
      <c r="C18" s="28"/>
      <c r="D18" s="28">
        <v>160891</v>
      </c>
      <c r="E18" s="22">
        <v>1414468</v>
      </c>
      <c r="F18" s="28">
        <v>834968</v>
      </c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>
        <v>47920</v>
      </c>
      <c r="X18" s="28">
        <v>159259</v>
      </c>
      <c r="Y18" s="22"/>
    </row>
    <row r="19" spans="1:25" ht="13.5">
      <c r="A19" s="6" t="s">
        <v>91</v>
      </c>
      <c r="B19" s="28">
        <v>122731</v>
      </c>
      <c r="C19" s="28">
        <v>43609</v>
      </c>
      <c r="D19" s="28">
        <v>31728</v>
      </c>
      <c r="E19" s="22">
        <v>141407</v>
      </c>
      <c r="F19" s="28">
        <v>129070</v>
      </c>
      <c r="G19" s="28">
        <v>21910</v>
      </c>
      <c r="H19" s="28">
        <v>6511</v>
      </c>
      <c r="I19" s="22">
        <v>37700</v>
      </c>
      <c r="J19" s="28">
        <v>107107</v>
      </c>
      <c r="K19" s="28">
        <v>35211</v>
      </c>
      <c r="L19" s="28">
        <v>13696</v>
      </c>
      <c r="M19" s="22">
        <v>96428</v>
      </c>
      <c r="N19" s="28">
        <v>143516</v>
      </c>
      <c r="O19" s="28">
        <v>83509</v>
      </c>
      <c r="P19" s="28">
        <v>51032</v>
      </c>
      <c r="Q19" s="22">
        <v>44570</v>
      </c>
      <c r="R19" s="28">
        <v>153427</v>
      </c>
      <c r="S19" s="28">
        <v>67286</v>
      </c>
      <c r="T19" s="28">
        <v>6415</v>
      </c>
      <c r="U19" s="22">
        <v>28910</v>
      </c>
      <c r="V19" s="28">
        <v>51338</v>
      </c>
      <c r="W19" s="28">
        <v>52660</v>
      </c>
      <c r="X19" s="28">
        <v>61080</v>
      </c>
      <c r="Y19" s="22">
        <v>25322</v>
      </c>
    </row>
    <row r="20" spans="1:25" ht="13.5">
      <c r="A20" s="6" t="s">
        <v>173</v>
      </c>
      <c r="B20" s="28">
        <v>1016282</v>
      </c>
      <c r="C20" s="28">
        <v>221881</v>
      </c>
      <c r="D20" s="28">
        <v>312585</v>
      </c>
      <c r="E20" s="22">
        <v>1851352</v>
      </c>
      <c r="F20" s="28">
        <v>1015530</v>
      </c>
      <c r="G20" s="28">
        <v>61617</v>
      </c>
      <c r="H20" s="28">
        <v>35857</v>
      </c>
      <c r="I20" s="22">
        <v>1008706</v>
      </c>
      <c r="J20" s="28">
        <v>953855</v>
      </c>
      <c r="K20" s="28">
        <v>904130</v>
      </c>
      <c r="L20" s="28">
        <v>74976</v>
      </c>
      <c r="M20" s="22">
        <v>776051</v>
      </c>
      <c r="N20" s="28">
        <v>555814</v>
      </c>
      <c r="O20" s="28">
        <v>327185</v>
      </c>
      <c r="P20" s="28">
        <v>71422</v>
      </c>
      <c r="Q20" s="22">
        <v>413516</v>
      </c>
      <c r="R20" s="28">
        <v>300917</v>
      </c>
      <c r="S20" s="28">
        <v>161194</v>
      </c>
      <c r="T20" s="28">
        <v>51364</v>
      </c>
      <c r="U20" s="22">
        <v>285543</v>
      </c>
      <c r="V20" s="28">
        <v>181481</v>
      </c>
      <c r="W20" s="28">
        <v>179223</v>
      </c>
      <c r="X20" s="28">
        <v>240806</v>
      </c>
      <c r="Y20" s="22">
        <v>239960</v>
      </c>
    </row>
    <row r="21" spans="1:25" ht="13.5">
      <c r="A21" s="6" t="s">
        <v>174</v>
      </c>
      <c r="B21" s="28">
        <v>589504</v>
      </c>
      <c r="C21" s="28">
        <v>400931</v>
      </c>
      <c r="D21" s="28">
        <v>195917</v>
      </c>
      <c r="E21" s="22">
        <v>606081</v>
      </c>
      <c r="F21" s="28">
        <v>439524</v>
      </c>
      <c r="G21" s="28">
        <v>270210</v>
      </c>
      <c r="H21" s="28">
        <v>99654</v>
      </c>
      <c r="I21" s="22">
        <v>169080</v>
      </c>
      <c r="J21" s="28">
        <v>125856</v>
      </c>
      <c r="K21" s="28">
        <v>83872</v>
      </c>
      <c r="L21" s="28">
        <v>37721</v>
      </c>
      <c r="M21" s="22">
        <v>140763</v>
      </c>
      <c r="N21" s="28">
        <v>104337</v>
      </c>
      <c r="O21" s="28">
        <v>67298</v>
      </c>
      <c r="P21" s="28">
        <v>34777</v>
      </c>
      <c r="Q21" s="22">
        <v>144334</v>
      </c>
      <c r="R21" s="28">
        <v>122481</v>
      </c>
      <c r="S21" s="28">
        <v>78843</v>
      </c>
      <c r="T21" s="28">
        <v>37991</v>
      </c>
      <c r="U21" s="22">
        <v>141721</v>
      </c>
      <c r="V21" s="28">
        <v>107288</v>
      </c>
      <c r="W21" s="28">
        <v>73257</v>
      </c>
      <c r="X21" s="28">
        <v>34284</v>
      </c>
      <c r="Y21" s="22">
        <v>143159</v>
      </c>
    </row>
    <row r="22" spans="1:25" ht="13.5">
      <c r="A22" s="6" t="s">
        <v>53</v>
      </c>
      <c r="B22" s="28">
        <v>39374</v>
      </c>
      <c r="C22" s="28"/>
      <c r="D22" s="28"/>
      <c r="E22" s="22">
        <v>385947</v>
      </c>
      <c r="F22" s="28">
        <v>148942</v>
      </c>
      <c r="G22" s="28">
        <v>108533</v>
      </c>
      <c r="H22" s="28">
        <v>59973</v>
      </c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176</v>
      </c>
      <c r="B23" s="28">
        <v>66441</v>
      </c>
      <c r="C23" s="28">
        <v>36923</v>
      </c>
      <c r="D23" s="28">
        <v>17880</v>
      </c>
      <c r="E23" s="22">
        <v>410342</v>
      </c>
      <c r="F23" s="28">
        <v>374637</v>
      </c>
      <c r="G23" s="28">
        <v>312029</v>
      </c>
      <c r="H23" s="28">
        <v>170898</v>
      </c>
      <c r="I23" s="22">
        <v>64729</v>
      </c>
      <c r="J23" s="28">
        <v>51756</v>
      </c>
      <c r="K23" s="28">
        <v>4502</v>
      </c>
      <c r="L23" s="28">
        <v>2248</v>
      </c>
      <c r="M23" s="22">
        <v>30421</v>
      </c>
      <c r="N23" s="28"/>
      <c r="O23" s="28"/>
      <c r="P23" s="28"/>
      <c r="Q23" s="22">
        <v>36621</v>
      </c>
      <c r="R23" s="28"/>
      <c r="S23" s="28"/>
      <c r="T23" s="28"/>
      <c r="U23" s="22">
        <v>35101</v>
      </c>
      <c r="V23" s="28"/>
      <c r="W23" s="28">
        <v>31845</v>
      </c>
      <c r="X23" s="28"/>
      <c r="Y23" s="22">
        <v>5441</v>
      </c>
    </row>
    <row r="24" spans="1:25" ht="13.5">
      <c r="A24" s="6" t="s">
        <v>91</v>
      </c>
      <c r="B24" s="28">
        <v>49820</v>
      </c>
      <c r="C24" s="28">
        <v>35535</v>
      </c>
      <c r="D24" s="28">
        <v>19179</v>
      </c>
      <c r="E24" s="22">
        <v>189875</v>
      </c>
      <c r="F24" s="28">
        <v>176588</v>
      </c>
      <c r="G24" s="28">
        <v>31248</v>
      </c>
      <c r="H24" s="28">
        <v>15896</v>
      </c>
      <c r="I24" s="22">
        <v>19767</v>
      </c>
      <c r="J24" s="28">
        <v>43798</v>
      </c>
      <c r="K24" s="28">
        <v>27644</v>
      </c>
      <c r="L24" s="28">
        <v>14032</v>
      </c>
      <c r="M24" s="22">
        <v>19276</v>
      </c>
      <c r="N24" s="28">
        <v>73363</v>
      </c>
      <c r="O24" s="28">
        <v>56544</v>
      </c>
      <c r="P24" s="28">
        <v>18077</v>
      </c>
      <c r="Q24" s="22">
        <v>71408</v>
      </c>
      <c r="R24" s="28">
        <v>124913</v>
      </c>
      <c r="S24" s="28">
        <v>45249</v>
      </c>
      <c r="T24" s="28">
        <v>21914</v>
      </c>
      <c r="U24" s="22">
        <v>74647</v>
      </c>
      <c r="V24" s="28">
        <v>105592</v>
      </c>
      <c r="W24" s="28">
        <v>26734</v>
      </c>
      <c r="X24" s="28">
        <v>9970</v>
      </c>
      <c r="Y24" s="22">
        <v>9795</v>
      </c>
    </row>
    <row r="25" spans="1:25" ht="13.5">
      <c r="A25" s="6" t="s">
        <v>177</v>
      </c>
      <c r="B25" s="28">
        <v>745141</v>
      </c>
      <c r="C25" s="28">
        <v>690157</v>
      </c>
      <c r="D25" s="28">
        <v>232976</v>
      </c>
      <c r="E25" s="22">
        <v>2126796</v>
      </c>
      <c r="F25" s="28">
        <v>1139692</v>
      </c>
      <c r="G25" s="28">
        <v>1236169</v>
      </c>
      <c r="H25" s="28">
        <v>569740</v>
      </c>
      <c r="I25" s="22">
        <v>313203</v>
      </c>
      <c r="J25" s="28">
        <v>516152</v>
      </c>
      <c r="K25" s="28">
        <v>465477</v>
      </c>
      <c r="L25" s="28">
        <v>186529</v>
      </c>
      <c r="M25" s="22">
        <v>646658</v>
      </c>
      <c r="N25" s="28">
        <v>643476</v>
      </c>
      <c r="O25" s="28">
        <v>503418</v>
      </c>
      <c r="P25" s="28">
        <v>227677</v>
      </c>
      <c r="Q25" s="22">
        <v>488009</v>
      </c>
      <c r="R25" s="28">
        <v>406517</v>
      </c>
      <c r="S25" s="28">
        <v>343765</v>
      </c>
      <c r="T25" s="28">
        <v>92677</v>
      </c>
      <c r="U25" s="22">
        <v>480054</v>
      </c>
      <c r="V25" s="28">
        <v>397981</v>
      </c>
      <c r="W25" s="28">
        <v>131837</v>
      </c>
      <c r="X25" s="28">
        <v>44254</v>
      </c>
      <c r="Y25" s="22">
        <v>276481</v>
      </c>
    </row>
    <row r="26" spans="1:25" ht="14.25" thickBot="1">
      <c r="A26" s="25" t="s">
        <v>178</v>
      </c>
      <c r="B26" s="29">
        <v>277061</v>
      </c>
      <c r="C26" s="29">
        <v>-775837</v>
      </c>
      <c r="D26" s="29">
        <v>-155031</v>
      </c>
      <c r="E26" s="23">
        <v>1876861</v>
      </c>
      <c r="F26" s="29">
        <v>442721</v>
      </c>
      <c r="G26" s="29">
        <v>-1043533</v>
      </c>
      <c r="H26" s="29">
        <v>-593847</v>
      </c>
      <c r="I26" s="23">
        <v>1792172</v>
      </c>
      <c r="J26" s="29">
        <v>1416068</v>
      </c>
      <c r="K26" s="29">
        <v>570341</v>
      </c>
      <c r="L26" s="29">
        <v>-230034</v>
      </c>
      <c r="M26" s="23">
        <v>816178</v>
      </c>
      <c r="N26" s="29">
        <v>160660</v>
      </c>
      <c r="O26" s="29">
        <v>-117609</v>
      </c>
      <c r="P26" s="29">
        <v>-329606</v>
      </c>
      <c r="Q26" s="23">
        <v>1241801</v>
      </c>
      <c r="R26" s="29">
        <v>694408</v>
      </c>
      <c r="S26" s="29">
        <v>-32378</v>
      </c>
      <c r="T26" s="29">
        <v>-219039</v>
      </c>
      <c r="U26" s="23">
        <v>1247178</v>
      </c>
      <c r="V26" s="29">
        <v>635202</v>
      </c>
      <c r="W26" s="29">
        <v>660147</v>
      </c>
      <c r="X26" s="29">
        <v>419563</v>
      </c>
      <c r="Y26" s="23">
        <v>1633503</v>
      </c>
    </row>
    <row r="27" spans="1:25" ht="14.25" thickTop="1">
      <c r="A27" s="6" t="s">
        <v>54</v>
      </c>
      <c r="B27" s="28">
        <v>369</v>
      </c>
      <c r="C27" s="28">
        <v>366</v>
      </c>
      <c r="D27" s="28">
        <v>50</v>
      </c>
      <c r="E27" s="22">
        <v>1525</v>
      </c>
      <c r="F27" s="28">
        <v>27</v>
      </c>
      <c r="G27" s="28">
        <v>27</v>
      </c>
      <c r="H27" s="28">
        <v>27</v>
      </c>
      <c r="I27" s="22">
        <v>124</v>
      </c>
      <c r="J27" s="28">
        <v>124</v>
      </c>
      <c r="K27" s="28">
        <v>124</v>
      </c>
      <c r="L27" s="28">
        <v>126</v>
      </c>
      <c r="M27" s="22">
        <v>374</v>
      </c>
      <c r="N27" s="28">
        <v>377</v>
      </c>
      <c r="O27" s="28">
        <v>169</v>
      </c>
      <c r="P27" s="28">
        <v>102</v>
      </c>
      <c r="Q27" s="22">
        <v>2339</v>
      </c>
      <c r="R27" s="28"/>
      <c r="S27" s="28"/>
      <c r="T27" s="28"/>
      <c r="U27" s="22"/>
      <c r="V27" s="28"/>
      <c r="W27" s="28"/>
      <c r="X27" s="28"/>
      <c r="Y27" s="22">
        <v>145</v>
      </c>
    </row>
    <row r="28" spans="1:25" ht="13.5">
      <c r="A28" s="6" t="s">
        <v>55</v>
      </c>
      <c r="B28" s="28">
        <v>33870</v>
      </c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>
        <v>38639</v>
      </c>
      <c r="V28" s="28">
        <v>38639</v>
      </c>
      <c r="W28" s="28">
        <v>38639</v>
      </c>
      <c r="X28" s="28">
        <v>38639</v>
      </c>
      <c r="Y28" s="22"/>
    </row>
    <row r="29" spans="1:25" ht="13.5">
      <c r="A29" s="6" t="s">
        <v>179</v>
      </c>
      <c r="B29" s="28">
        <v>177562</v>
      </c>
      <c r="C29" s="28"/>
      <c r="D29" s="28"/>
      <c r="E29" s="22">
        <v>4602</v>
      </c>
      <c r="F29" s="28">
        <v>3285</v>
      </c>
      <c r="G29" s="28">
        <v>3257</v>
      </c>
      <c r="H29" s="28">
        <v>804</v>
      </c>
      <c r="I29" s="22">
        <v>10444</v>
      </c>
      <c r="J29" s="28">
        <v>2120</v>
      </c>
      <c r="K29" s="28"/>
      <c r="L29" s="28"/>
      <c r="M29" s="22"/>
      <c r="N29" s="28"/>
      <c r="O29" s="28"/>
      <c r="P29" s="28"/>
      <c r="Q29" s="22">
        <v>14642</v>
      </c>
      <c r="R29" s="28">
        <v>14654</v>
      </c>
      <c r="S29" s="28">
        <v>14685</v>
      </c>
      <c r="T29" s="28">
        <v>14714</v>
      </c>
      <c r="U29" s="22">
        <v>11749</v>
      </c>
      <c r="V29" s="28">
        <v>11762</v>
      </c>
      <c r="W29" s="28">
        <v>11794</v>
      </c>
      <c r="X29" s="28">
        <v>11594</v>
      </c>
      <c r="Y29" s="22">
        <v>51446</v>
      </c>
    </row>
    <row r="30" spans="1:25" ht="13.5">
      <c r="A30" s="6" t="s">
        <v>56</v>
      </c>
      <c r="B30" s="28"/>
      <c r="C30" s="28"/>
      <c r="D30" s="28"/>
      <c r="E30" s="22">
        <v>48584</v>
      </c>
      <c r="F30" s="28">
        <v>46741</v>
      </c>
      <c r="G30" s="28">
        <v>46376</v>
      </c>
      <c r="H30" s="28"/>
      <c r="I30" s="22"/>
      <c r="J30" s="28"/>
      <c r="K30" s="28"/>
      <c r="L30" s="28"/>
      <c r="M30" s="22"/>
      <c r="N30" s="28"/>
      <c r="O30" s="28"/>
      <c r="P30" s="28"/>
      <c r="Q30" s="22">
        <v>102186</v>
      </c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180</v>
      </c>
      <c r="B31" s="28"/>
      <c r="C31" s="28"/>
      <c r="D31" s="28"/>
      <c r="E31" s="22"/>
      <c r="F31" s="28">
        <v>985644</v>
      </c>
      <c r="G31" s="28">
        <v>927701</v>
      </c>
      <c r="H31" s="28">
        <v>1021669</v>
      </c>
      <c r="I31" s="22"/>
      <c r="J31" s="28"/>
      <c r="K31" s="28"/>
      <c r="L31" s="28"/>
      <c r="M31" s="22"/>
      <c r="N31" s="28">
        <v>1397042</v>
      </c>
      <c r="O31" s="28"/>
      <c r="P31" s="28"/>
      <c r="Q31" s="22"/>
      <c r="R31" s="28"/>
      <c r="S31" s="28"/>
      <c r="T31" s="28"/>
      <c r="U31" s="22">
        <v>132356</v>
      </c>
      <c r="V31" s="28">
        <v>224168</v>
      </c>
      <c r="W31" s="28">
        <v>303866</v>
      </c>
      <c r="X31" s="28"/>
      <c r="Y31" s="22"/>
    </row>
    <row r="32" spans="1:25" ht="13.5">
      <c r="A32" s="6" t="s">
        <v>181</v>
      </c>
      <c r="B32" s="28">
        <v>211802</v>
      </c>
      <c r="C32" s="28">
        <v>366</v>
      </c>
      <c r="D32" s="28">
        <v>50</v>
      </c>
      <c r="E32" s="22">
        <v>54712</v>
      </c>
      <c r="F32" s="28">
        <v>1035699</v>
      </c>
      <c r="G32" s="28">
        <v>978107</v>
      </c>
      <c r="H32" s="28">
        <v>1022501</v>
      </c>
      <c r="I32" s="22">
        <v>746632</v>
      </c>
      <c r="J32" s="28">
        <v>737988</v>
      </c>
      <c r="K32" s="28">
        <v>739525</v>
      </c>
      <c r="L32" s="28">
        <v>126</v>
      </c>
      <c r="M32" s="22">
        <v>9239</v>
      </c>
      <c r="N32" s="28">
        <v>9503</v>
      </c>
      <c r="O32" s="28">
        <v>169</v>
      </c>
      <c r="P32" s="28">
        <v>1030</v>
      </c>
      <c r="Q32" s="22">
        <v>119168</v>
      </c>
      <c r="R32" s="28">
        <v>16994</v>
      </c>
      <c r="S32" s="28">
        <v>17025</v>
      </c>
      <c r="T32" s="28">
        <v>17053</v>
      </c>
      <c r="U32" s="22">
        <v>240971</v>
      </c>
      <c r="V32" s="28">
        <v>289598</v>
      </c>
      <c r="W32" s="28">
        <v>373737</v>
      </c>
      <c r="X32" s="28">
        <v>78750</v>
      </c>
      <c r="Y32" s="22">
        <v>103986</v>
      </c>
    </row>
    <row r="33" spans="1:25" ht="13.5">
      <c r="A33" s="6" t="s">
        <v>57</v>
      </c>
      <c r="B33" s="28">
        <v>772900</v>
      </c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>
        <v>169</v>
      </c>
    </row>
    <row r="34" spans="1:25" ht="13.5">
      <c r="A34" s="6" t="s">
        <v>182</v>
      </c>
      <c r="B34" s="28">
        <v>1906</v>
      </c>
      <c r="C34" s="28">
        <v>1997</v>
      </c>
      <c r="D34" s="28">
        <v>1484</v>
      </c>
      <c r="E34" s="22">
        <v>59234</v>
      </c>
      <c r="F34" s="28">
        <v>5489</v>
      </c>
      <c r="G34" s="28"/>
      <c r="H34" s="28">
        <v>911</v>
      </c>
      <c r="I34" s="22"/>
      <c r="J34" s="28">
        <v>2333</v>
      </c>
      <c r="K34" s="28"/>
      <c r="L34" s="28"/>
      <c r="M34" s="22"/>
      <c r="N34" s="28"/>
      <c r="O34" s="28"/>
      <c r="P34" s="28"/>
      <c r="Q34" s="22">
        <v>5859</v>
      </c>
      <c r="R34" s="28"/>
      <c r="S34" s="28"/>
      <c r="T34" s="28"/>
      <c r="U34" s="22">
        <v>3499</v>
      </c>
      <c r="V34" s="28"/>
      <c r="W34" s="28"/>
      <c r="X34" s="28"/>
      <c r="Y34" s="22">
        <v>17113</v>
      </c>
    </row>
    <row r="35" spans="1:25" ht="13.5">
      <c r="A35" s="6" t="s">
        <v>184</v>
      </c>
      <c r="B35" s="28">
        <v>825</v>
      </c>
      <c r="C35" s="28"/>
      <c r="D35" s="28"/>
      <c r="E35" s="22">
        <v>10681</v>
      </c>
      <c r="F35" s="28">
        <v>10681</v>
      </c>
      <c r="G35" s="28">
        <v>10681</v>
      </c>
      <c r="H35" s="28">
        <v>8850</v>
      </c>
      <c r="I35" s="22">
        <v>11461</v>
      </c>
      <c r="J35" s="28">
        <v>2426</v>
      </c>
      <c r="K35" s="28">
        <v>2426</v>
      </c>
      <c r="L35" s="28">
        <v>2426</v>
      </c>
      <c r="M35" s="22">
        <v>19990</v>
      </c>
      <c r="N35" s="28">
        <v>19526</v>
      </c>
      <c r="O35" s="28">
        <v>17612</v>
      </c>
      <c r="P35" s="28">
        <v>15373</v>
      </c>
      <c r="Q35" s="22">
        <v>36221</v>
      </c>
      <c r="R35" s="28">
        <v>36221</v>
      </c>
      <c r="S35" s="28">
        <v>36221</v>
      </c>
      <c r="T35" s="28">
        <v>36221</v>
      </c>
      <c r="U35" s="22">
        <v>98667</v>
      </c>
      <c r="V35" s="28">
        <v>27416</v>
      </c>
      <c r="W35" s="28"/>
      <c r="X35" s="28"/>
      <c r="Y35" s="22">
        <v>101577</v>
      </c>
    </row>
    <row r="36" spans="1:25" ht="13.5">
      <c r="A36" s="6" t="s">
        <v>58</v>
      </c>
      <c r="B36" s="28">
        <v>149629</v>
      </c>
      <c r="C36" s="28"/>
      <c r="D36" s="28"/>
      <c r="E36" s="22">
        <v>13941</v>
      </c>
      <c r="F36" s="28">
        <v>1703</v>
      </c>
      <c r="G36" s="28"/>
      <c r="H36" s="28"/>
      <c r="I36" s="22">
        <v>213675</v>
      </c>
      <c r="J36" s="28">
        <v>213588</v>
      </c>
      <c r="K36" s="28">
        <v>214585</v>
      </c>
      <c r="L36" s="28"/>
      <c r="M36" s="22"/>
      <c r="N36" s="28"/>
      <c r="O36" s="28"/>
      <c r="P36" s="28"/>
      <c r="Q36" s="22">
        <v>169865</v>
      </c>
      <c r="R36" s="28"/>
      <c r="S36" s="28"/>
      <c r="T36" s="28"/>
      <c r="U36" s="22"/>
      <c r="V36" s="28"/>
      <c r="W36" s="28"/>
      <c r="X36" s="28"/>
      <c r="Y36" s="22">
        <v>14502</v>
      </c>
    </row>
    <row r="37" spans="1:25" ht="13.5">
      <c r="A37" s="6" t="s">
        <v>183</v>
      </c>
      <c r="B37" s="28"/>
      <c r="C37" s="28"/>
      <c r="D37" s="28"/>
      <c r="E37" s="22">
        <v>4876</v>
      </c>
      <c r="F37" s="28">
        <v>4876</v>
      </c>
      <c r="G37" s="28">
        <v>4876</v>
      </c>
      <c r="H37" s="28"/>
      <c r="I37" s="22">
        <v>6418</v>
      </c>
      <c r="J37" s="28">
        <v>6418</v>
      </c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>
        <v>25955</v>
      </c>
      <c r="V37" s="28">
        <v>25955</v>
      </c>
      <c r="W37" s="28">
        <v>1061</v>
      </c>
      <c r="X37" s="28">
        <v>421</v>
      </c>
      <c r="Y37" s="22">
        <v>5780</v>
      </c>
    </row>
    <row r="38" spans="1:25" ht="13.5">
      <c r="A38" s="6" t="s">
        <v>187</v>
      </c>
      <c r="B38" s="28">
        <v>803458</v>
      </c>
      <c r="C38" s="28">
        <v>427182</v>
      </c>
      <c r="D38" s="28">
        <v>155005</v>
      </c>
      <c r="E38" s="22">
        <v>583772</v>
      </c>
      <c r="F38" s="28"/>
      <c r="G38" s="28"/>
      <c r="H38" s="28"/>
      <c r="I38" s="22">
        <v>1336285</v>
      </c>
      <c r="J38" s="28">
        <v>1660365</v>
      </c>
      <c r="K38" s="28">
        <v>1683601</v>
      </c>
      <c r="L38" s="28">
        <v>1504918</v>
      </c>
      <c r="M38" s="22">
        <v>952993</v>
      </c>
      <c r="N38" s="28">
        <v>496987</v>
      </c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>
        <v>365278</v>
      </c>
    </row>
    <row r="39" spans="1:25" ht="13.5">
      <c r="A39" s="6" t="s">
        <v>188</v>
      </c>
      <c r="B39" s="28">
        <v>1728720</v>
      </c>
      <c r="C39" s="28">
        <v>429179</v>
      </c>
      <c r="D39" s="28">
        <v>156489</v>
      </c>
      <c r="E39" s="22">
        <v>1478385</v>
      </c>
      <c r="F39" s="28">
        <v>22750</v>
      </c>
      <c r="G39" s="28">
        <v>18157</v>
      </c>
      <c r="H39" s="28">
        <v>12076</v>
      </c>
      <c r="I39" s="22">
        <v>2225890</v>
      </c>
      <c r="J39" s="28">
        <v>2538225</v>
      </c>
      <c r="K39" s="28">
        <v>1947230</v>
      </c>
      <c r="L39" s="28">
        <v>1552585</v>
      </c>
      <c r="M39" s="22">
        <v>1315232</v>
      </c>
      <c r="N39" s="28">
        <v>580152</v>
      </c>
      <c r="O39" s="28">
        <v>75549</v>
      </c>
      <c r="P39" s="28">
        <v>56187</v>
      </c>
      <c r="Q39" s="22">
        <v>382499</v>
      </c>
      <c r="R39" s="28">
        <v>121145</v>
      </c>
      <c r="S39" s="28">
        <v>58881</v>
      </c>
      <c r="T39" s="28">
        <v>37000</v>
      </c>
      <c r="U39" s="22">
        <v>368141</v>
      </c>
      <c r="V39" s="28">
        <v>68973</v>
      </c>
      <c r="W39" s="28">
        <v>1271</v>
      </c>
      <c r="X39" s="28">
        <v>605</v>
      </c>
      <c r="Y39" s="22">
        <v>940671</v>
      </c>
    </row>
    <row r="40" spans="1:25" ht="13.5">
      <c r="A40" s="7" t="s">
        <v>189</v>
      </c>
      <c r="B40" s="28">
        <v>-1239856</v>
      </c>
      <c r="C40" s="28">
        <v>-1204651</v>
      </c>
      <c r="D40" s="28">
        <v>-311470</v>
      </c>
      <c r="E40" s="22">
        <v>453188</v>
      </c>
      <c r="F40" s="28">
        <v>1455670</v>
      </c>
      <c r="G40" s="28">
        <v>-83582</v>
      </c>
      <c r="H40" s="28">
        <v>416577</v>
      </c>
      <c r="I40" s="22">
        <v>312914</v>
      </c>
      <c r="J40" s="28">
        <v>-384168</v>
      </c>
      <c r="K40" s="28">
        <v>-637364</v>
      </c>
      <c r="L40" s="28">
        <v>-1782493</v>
      </c>
      <c r="M40" s="22">
        <v>-489813</v>
      </c>
      <c r="N40" s="28">
        <v>-409988</v>
      </c>
      <c r="O40" s="28">
        <v>-192988</v>
      </c>
      <c r="P40" s="28">
        <v>-384764</v>
      </c>
      <c r="Q40" s="22">
        <v>978470</v>
      </c>
      <c r="R40" s="28">
        <v>590256</v>
      </c>
      <c r="S40" s="28">
        <v>-74235</v>
      </c>
      <c r="T40" s="28">
        <v>-238986</v>
      </c>
      <c r="U40" s="22">
        <v>1120008</v>
      </c>
      <c r="V40" s="28">
        <v>855827</v>
      </c>
      <c r="W40" s="28">
        <v>1032613</v>
      </c>
      <c r="X40" s="28">
        <v>497708</v>
      </c>
      <c r="Y40" s="22">
        <v>796818</v>
      </c>
    </row>
    <row r="41" spans="1:25" ht="13.5">
      <c r="A41" s="7" t="s">
        <v>190</v>
      </c>
      <c r="B41" s="28">
        <v>343443</v>
      </c>
      <c r="C41" s="28">
        <v>117093</v>
      </c>
      <c r="D41" s="28">
        <v>735</v>
      </c>
      <c r="E41" s="22">
        <v>593941</v>
      </c>
      <c r="F41" s="28">
        <v>298807</v>
      </c>
      <c r="G41" s="28">
        <v>156232</v>
      </c>
      <c r="H41" s="28">
        <v>47411</v>
      </c>
      <c r="I41" s="22">
        <v>228334</v>
      </c>
      <c r="J41" s="28">
        <v>172506</v>
      </c>
      <c r="K41" s="28">
        <v>52506</v>
      </c>
      <c r="L41" s="28">
        <v>10292</v>
      </c>
      <c r="M41" s="22">
        <v>117944</v>
      </c>
      <c r="N41" s="28">
        <v>125838</v>
      </c>
      <c r="O41" s="28">
        <v>66103</v>
      </c>
      <c r="P41" s="28">
        <v>15200</v>
      </c>
      <c r="Q41" s="22">
        <v>151697</v>
      </c>
      <c r="R41" s="28">
        <v>148853</v>
      </c>
      <c r="S41" s="28">
        <v>113087</v>
      </c>
      <c r="T41" s="28">
        <v>47768</v>
      </c>
      <c r="U41" s="22">
        <v>106061</v>
      </c>
      <c r="V41" s="28">
        <v>123673</v>
      </c>
      <c r="W41" s="28">
        <v>94156</v>
      </c>
      <c r="X41" s="28">
        <v>54279</v>
      </c>
      <c r="Y41" s="22">
        <v>461485</v>
      </c>
    </row>
    <row r="42" spans="1:25" ht="13.5">
      <c r="A42" s="7" t="s">
        <v>191</v>
      </c>
      <c r="B42" s="28">
        <v>-44292</v>
      </c>
      <c r="C42" s="28">
        <v>-9285</v>
      </c>
      <c r="D42" s="28">
        <v>25600</v>
      </c>
      <c r="E42" s="22">
        <v>174270</v>
      </c>
      <c r="F42" s="28">
        <v>95033</v>
      </c>
      <c r="G42" s="28">
        <v>97669</v>
      </c>
      <c r="H42" s="28">
        <v>71658</v>
      </c>
      <c r="I42" s="22">
        <v>17941</v>
      </c>
      <c r="J42" s="28">
        <v>42896</v>
      </c>
      <c r="K42" s="28">
        <v>49678</v>
      </c>
      <c r="L42" s="28">
        <v>11584</v>
      </c>
      <c r="M42" s="22">
        <v>138627</v>
      </c>
      <c r="N42" s="28">
        <v>170967</v>
      </c>
      <c r="O42" s="28">
        <v>65780</v>
      </c>
      <c r="P42" s="28">
        <v>-49550</v>
      </c>
      <c r="Q42" s="22">
        <v>-29232</v>
      </c>
      <c r="R42" s="28">
        <v>142699</v>
      </c>
      <c r="S42" s="28">
        <v>-26306</v>
      </c>
      <c r="T42" s="28">
        <v>-105625</v>
      </c>
      <c r="U42" s="22">
        <v>431257</v>
      </c>
      <c r="V42" s="28">
        <v>539544</v>
      </c>
      <c r="W42" s="28">
        <v>239069</v>
      </c>
      <c r="X42" s="28">
        <v>65920</v>
      </c>
      <c r="Y42" s="22">
        <v>-210393</v>
      </c>
    </row>
    <row r="43" spans="1:25" ht="13.5">
      <c r="A43" s="7" t="s">
        <v>192</v>
      </c>
      <c r="B43" s="28">
        <v>299151</v>
      </c>
      <c r="C43" s="28">
        <v>107808</v>
      </c>
      <c r="D43" s="28">
        <v>26335</v>
      </c>
      <c r="E43" s="22">
        <v>768212</v>
      </c>
      <c r="F43" s="28">
        <v>393840</v>
      </c>
      <c r="G43" s="28">
        <v>253901</v>
      </c>
      <c r="H43" s="28">
        <v>119069</v>
      </c>
      <c r="I43" s="22">
        <v>234053</v>
      </c>
      <c r="J43" s="28">
        <v>203181</v>
      </c>
      <c r="K43" s="28">
        <v>89963</v>
      </c>
      <c r="L43" s="28">
        <v>9436</v>
      </c>
      <c r="M43" s="22">
        <v>256571</v>
      </c>
      <c r="N43" s="28">
        <v>296805</v>
      </c>
      <c r="O43" s="28">
        <v>131884</v>
      </c>
      <c r="P43" s="28">
        <v>-34349</v>
      </c>
      <c r="Q43" s="22">
        <v>122464</v>
      </c>
      <c r="R43" s="28">
        <v>291553</v>
      </c>
      <c r="S43" s="28">
        <v>86780</v>
      </c>
      <c r="T43" s="28">
        <v>-57856</v>
      </c>
      <c r="U43" s="22">
        <v>537318</v>
      </c>
      <c r="V43" s="28">
        <v>663217</v>
      </c>
      <c r="W43" s="28">
        <v>333226</v>
      </c>
      <c r="X43" s="28">
        <v>120199</v>
      </c>
      <c r="Y43" s="22">
        <v>251091</v>
      </c>
    </row>
    <row r="44" spans="1:25" ht="13.5">
      <c r="A44" s="7" t="s">
        <v>59</v>
      </c>
      <c r="B44" s="28">
        <v>-1539007</v>
      </c>
      <c r="C44" s="28">
        <v>-1312459</v>
      </c>
      <c r="D44" s="28">
        <v>-337806</v>
      </c>
      <c r="E44" s="22">
        <v>-315023</v>
      </c>
      <c r="F44" s="28">
        <v>1061830</v>
      </c>
      <c r="G44" s="28">
        <v>-337484</v>
      </c>
      <c r="H44" s="28">
        <v>297507</v>
      </c>
      <c r="I44" s="22">
        <v>78860</v>
      </c>
      <c r="J44" s="28">
        <v>-587349</v>
      </c>
      <c r="K44" s="28">
        <v>-727327</v>
      </c>
      <c r="L44" s="28">
        <v>-1791930</v>
      </c>
      <c r="M44" s="22">
        <v>-746385</v>
      </c>
      <c r="N44" s="28">
        <v>-706793</v>
      </c>
      <c r="O44" s="28">
        <v>-324872</v>
      </c>
      <c r="P44" s="28">
        <v>-350414</v>
      </c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7" t="s">
        <v>60</v>
      </c>
      <c r="B45" s="28">
        <v>-187033</v>
      </c>
      <c r="C45" s="28">
        <v>-206435</v>
      </c>
      <c r="D45" s="28">
        <v>-141060</v>
      </c>
      <c r="E45" s="22">
        <v>644751</v>
      </c>
      <c r="F45" s="28">
        <v>257249</v>
      </c>
      <c r="G45" s="28">
        <v>83695</v>
      </c>
      <c r="H45" s="28">
        <v>-13831</v>
      </c>
      <c r="I45" s="22">
        <v>660974</v>
      </c>
      <c r="J45" s="28">
        <v>411351</v>
      </c>
      <c r="K45" s="28">
        <v>61238</v>
      </c>
      <c r="L45" s="28">
        <v>-6656</v>
      </c>
      <c r="M45" s="22">
        <v>204247</v>
      </c>
      <c r="N45" s="28">
        <v>159006</v>
      </c>
      <c r="O45" s="28">
        <v>75233</v>
      </c>
      <c r="P45" s="28">
        <v>24155</v>
      </c>
      <c r="Q45" s="22">
        <v>775647</v>
      </c>
      <c r="R45" s="28">
        <v>627261</v>
      </c>
      <c r="S45" s="28">
        <v>300515</v>
      </c>
      <c r="T45" s="28">
        <v>76773</v>
      </c>
      <c r="U45" s="22">
        <v>831670</v>
      </c>
      <c r="V45" s="28">
        <v>494049</v>
      </c>
      <c r="W45" s="28">
        <v>351488</v>
      </c>
      <c r="X45" s="28">
        <v>237986</v>
      </c>
      <c r="Y45" s="22">
        <v>360339</v>
      </c>
    </row>
    <row r="46" spans="1:25" ht="14.25" thickBot="1">
      <c r="A46" s="7" t="s">
        <v>193</v>
      </c>
      <c r="B46" s="28">
        <v>-1351974</v>
      </c>
      <c r="C46" s="28">
        <v>-1106023</v>
      </c>
      <c r="D46" s="28">
        <v>-196745</v>
      </c>
      <c r="E46" s="22">
        <v>-959775</v>
      </c>
      <c r="F46" s="28">
        <v>804580</v>
      </c>
      <c r="G46" s="28">
        <v>-421180</v>
      </c>
      <c r="H46" s="28">
        <v>311339</v>
      </c>
      <c r="I46" s="22">
        <v>-582113</v>
      </c>
      <c r="J46" s="28">
        <v>-998700</v>
      </c>
      <c r="K46" s="28">
        <v>-788565</v>
      </c>
      <c r="L46" s="28">
        <v>-1785273</v>
      </c>
      <c r="M46" s="22">
        <v>-950633</v>
      </c>
      <c r="N46" s="28">
        <v>-865800</v>
      </c>
      <c r="O46" s="28">
        <v>-400105</v>
      </c>
      <c r="P46" s="28">
        <v>-374570</v>
      </c>
      <c r="Q46" s="22">
        <v>80357</v>
      </c>
      <c r="R46" s="28">
        <v>-328558</v>
      </c>
      <c r="S46" s="28">
        <v>-461531</v>
      </c>
      <c r="T46" s="28">
        <v>-257903</v>
      </c>
      <c r="U46" s="22">
        <v>-248980</v>
      </c>
      <c r="V46" s="28">
        <v>-301439</v>
      </c>
      <c r="W46" s="28">
        <v>347898</v>
      </c>
      <c r="X46" s="28">
        <v>139521</v>
      </c>
      <c r="Y46" s="22">
        <v>185387</v>
      </c>
    </row>
    <row r="47" spans="1:25" ht="14.25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9" ht="13.5">
      <c r="A49" s="20" t="s">
        <v>151</v>
      </c>
    </row>
    <row r="50" ht="13.5">
      <c r="A50" s="20" t="s">
        <v>152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147</v>
      </c>
      <c r="B2" s="14">
        <v>2315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62</v>
      </c>
      <c r="B4" s="15" t="str">
        <f>HYPERLINK("http://www.kabupro.jp/mark/20150206/S1003YYG.htm","訂正四半期報告書")</f>
        <v>訂正四半期報告書</v>
      </c>
      <c r="C4" s="15" t="str">
        <f>HYPERLINK("http://www.kabupro.jp/mark/20150206/S1003YVL.htm","訂正有価証券報告書")</f>
        <v>訂正有価証券報告書</v>
      </c>
      <c r="D4" s="15" t="str">
        <f>HYPERLINK("http://www.kabupro.jp/mark/20150213/S10044OC.htm","訂正有価証券届出書（通常方式）")</f>
        <v>訂正有価証券届出書（通常方式）</v>
      </c>
      <c r="E4" s="15" t="str">
        <f>HYPERLINK("http://www.kabupro.jp/mark/20150213/S10044OC.htm","訂正有価証券届出書（通常方式）")</f>
        <v>訂正有価証券届出書（通常方式）</v>
      </c>
      <c r="F4" s="15" t="str">
        <f>HYPERLINK("http://www.kabupro.jp/mark/20150206/S1003YXO.htm","訂正四半期報告書")</f>
        <v>訂正四半期報告書</v>
      </c>
      <c r="G4" s="15" t="str">
        <f>HYPERLINK("http://www.kabupro.jp/mark/20150213/S10044OC.htm","訂正有価証券届出書（通常方式）")</f>
        <v>訂正有価証券届出書（通常方式）</v>
      </c>
      <c r="H4" s="15" t="str">
        <f>HYPERLINK("http://www.kabupro.jp/mark/20110214/S0007SYS.htm","四半期報告書")</f>
        <v>四半期報告書</v>
      </c>
      <c r="I4" s="15" t="str">
        <f>HYPERLINK("http://www.kabupro.jp/mark/20120222/S000AE5U.htm","訂正四半期報告書")</f>
        <v>訂正四半期報告書</v>
      </c>
      <c r="J4" s="15" t="str">
        <f>HYPERLINK("http://www.kabupro.jp/mark/20100813/S0006NE8.htm","四半期報告書")</f>
        <v>四半期報告書</v>
      </c>
      <c r="K4" s="15" t="str">
        <f>HYPERLINK("http://www.kabupro.jp/mark/20150206/S1003YVI.htm","訂正有価証券報告書")</f>
        <v>訂正有価証券報告書</v>
      </c>
      <c r="L4" s="15" t="str">
        <f>HYPERLINK("http://www.kabupro.jp/mark/20110214/S0007SYS.htm","四半期報告書")</f>
        <v>四半期報告書</v>
      </c>
      <c r="M4" s="15" t="str">
        <f>HYPERLINK("http://www.kabupro.jp/mark/20101112/S00076JM.htm","四半期報告書")</f>
        <v>四半期報告書</v>
      </c>
      <c r="N4" s="15" t="str">
        <f>HYPERLINK("http://www.kabupro.jp/mark/20100813/S0006NE8.htm","四半期報告書")</f>
        <v>四半期報告書</v>
      </c>
      <c r="O4" s="15" t="str">
        <f>HYPERLINK("http://www.kabupro.jp/mark/20100628/S00066C1.htm","有価証券報告書")</f>
        <v>有価証券報告書</v>
      </c>
      <c r="P4" s="15" t="str">
        <f>HYPERLINK("http://www.kabupro.jp/mark/20100212/S00057GT.htm","四半期報告書")</f>
        <v>四半期報告書</v>
      </c>
      <c r="Q4" s="15" t="str">
        <f>HYPERLINK("http://www.kabupro.jp/mark/20091113/S0004MS9.htm","四半期報告書")</f>
        <v>四半期報告書</v>
      </c>
      <c r="R4" s="15" t="str">
        <f>HYPERLINK("http://www.kabupro.jp/mark/20090814/S0003ZM5.htm","四半期報告書")</f>
        <v>四半期報告書</v>
      </c>
      <c r="S4" s="15" t="str">
        <f>HYPERLINK("http://www.kabupro.jp/mark/20090626/S0003IJV.htm","有価証券報告書")</f>
        <v>有価証券報告書</v>
      </c>
    </row>
    <row r="5" spans="1:19" ht="14.25" thickBot="1">
      <c r="A5" s="11" t="s">
        <v>63</v>
      </c>
      <c r="B5" s="1" t="s">
        <v>69</v>
      </c>
      <c r="C5" s="1" t="s">
        <v>69</v>
      </c>
      <c r="D5" s="1" t="s">
        <v>72</v>
      </c>
      <c r="E5" s="1" t="s">
        <v>72</v>
      </c>
      <c r="F5" s="1" t="s">
        <v>69</v>
      </c>
      <c r="G5" s="1" t="s">
        <v>72</v>
      </c>
      <c r="H5" s="1" t="s">
        <v>207</v>
      </c>
      <c r="I5" s="1" t="s">
        <v>203</v>
      </c>
      <c r="J5" s="1" t="s">
        <v>211</v>
      </c>
      <c r="K5" s="1" t="s">
        <v>69</v>
      </c>
      <c r="L5" s="1" t="s">
        <v>207</v>
      </c>
      <c r="M5" s="1" t="s">
        <v>209</v>
      </c>
      <c r="N5" s="1" t="s">
        <v>211</v>
      </c>
      <c r="O5" s="1" t="s">
        <v>76</v>
      </c>
      <c r="P5" s="1" t="s">
        <v>213</v>
      </c>
      <c r="Q5" s="1" t="s">
        <v>215</v>
      </c>
      <c r="R5" s="1" t="s">
        <v>217</v>
      </c>
      <c r="S5" s="1" t="s">
        <v>78</v>
      </c>
    </row>
    <row r="6" spans="1:19" ht="15" thickBot="1" thickTop="1">
      <c r="A6" s="10" t="s">
        <v>64</v>
      </c>
      <c r="B6" s="18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65</v>
      </c>
      <c r="B7" s="14" t="s">
        <v>1</v>
      </c>
      <c r="C7" s="16" t="s">
        <v>70</v>
      </c>
      <c r="D7" s="14" t="s">
        <v>1</v>
      </c>
      <c r="E7" s="16" t="s">
        <v>70</v>
      </c>
      <c r="F7" s="14" t="s">
        <v>1</v>
      </c>
      <c r="G7" s="16" t="s">
        <v>70</v>
      </c>
      <c r="H7" s="14" t="s">
        <v>1</v>
      </c>
      <c r="I7" s="14" t="s">
        <v>1</v>
      </c>
      <c r="J7" s="14" t="s">
        <v>1</v>
      </c>
      <c r="K7" s="16" t="s">
        <v>70</v>
      </c>
      <c r="L7" s="14" t="s">
        <v>1</v>
      </c>
      <c r="M7" s="14" t="s">
        <v>1</v>
      </c>
      <c r="N7" s="14" t="s">
        <v>1</v>
      </c>
      <c r="O7" s="16" t="s">
        <v>70</v>
      </c>
      <c r="P7" s="14" t="s">
        <v>1</v>
      </c>
      <c r="Q7" s="14" t="s">
        <v>1</v>
      </c>
      <c r="R7" s="14" t="s">
        <v>1</v>
      </c>
      <c r="S7" s="16" t="s">
        <v>70</v>
      </c>
    </row>
    <row r="8" spans="1:19" ht="13.5">
      <c r="A8" s="13" t="s">
        <v>66</v>
      </c>
      <c r="B8" s="1" t="s">
        <v>2</v>
      </c>
      <c r="C8" s="17" t="s">
        <v>153</v>
      </c>
      <c r="D8" s="1" t="s">
        <v>153</v>
      </c>
      <c r="E8" s="17" t="s">
        <v>154</v>
      </c>
      <c r="F8" s="1" t="s">
        <v>154</v>
      </c>
      <c r="G8" s="17" t="s">
        <v>155</v>
      </c>
      <c r="H8" s="1" t="s">
        <v>155</v>
      </c>
      <c r="I8" s="1" t="s">
        <v>155</v>
      </c>
      <c r="J8" s="1" t="s">
        <v>155</v>
      </c>
      <c r="K8" s="17" t="s">
        <v>156</v>
      </c>
      <c r="L8" s="1" t="s">
        <v>156</v>
      </c>
      <c r="M8" s="1" t="s">
        <v>156</v>
      </c>
      <c r="N8" s="1" t="s">
        <v>156</v>
      </c>
      <c r="O8" s="17" t="s">
        <v>157</v>
      </c>
      <c r="P8" s="1" t="s">
        <v>157</v>
      </c>
      <c r="Q8" s="1" t="s">
        <v>157</v>
      </c>
      <c r="R8" s="1" t="s">
        <v>157</v>
      </c>
      <c r="S8" s="17" t="s">
        <v>158</v>
      </c>
    </row>
    <row r="9" spans="1:19" ht="13.5">
      <c r="A9" s="13" t="s">
        <v>67</v>
      </c>
      <c r="B9" s="1" t="s">
        <v>197</v>
      </c>
      <c r="C9" s="17" t="s">
        <v>71</v>
      </c>
      <c r="D9" s="1" t="s">
        <v>200</v>
      </c>
      <c r="E9" s="17" t="s">
        <v>73</v>
      </c>
      <c r="F9" s="1" t="s">
        <v>204</v>
      </c>
      <c r="G9" s="17" t="s">
        <v>74</v>
      </c>
      <c r="H9" s="1" t="s">
        <v>208</v>
      </c>
      <c r="I9" s="1" t="s">
        <v>210</v>
      </c>
      <c r="J9" s="1" t="s">
        <v>212</v>
      </c>
      <c r="K9" s="17" t="s">
        <v>75</v>
      </c>
      <c r="L9" s="1" t="s">
        <v>214</v>
      </c>
      <c r="M9" s="1" t="s">
        <v>216</v>
      </c>
      <c r="N9" s="1" t="s">
        <v>218</v>
      </c>
      <c r="O9" s="17" t="s">
        <v>77</v>
      </c>
      <c r="P9" s="1" t="s">
        <v>220</v>
      </c>
      <c r="Q9" s="1" t="s">
        <v>222</v>
      </c>
      <c r="R9" s="1" t="s">
        <v>224</v>
      </c>
      <c r="S9" s="17" t="s">
        <v>79</v>
      </c>
    </row>
    <row r="10" spans="1:19" ht="14.25" thickBot="1">
      <c r="A10" s="13" t="s">
        <v>68</v>
      </c>
      <c r="B10" s="1" t="s">
        <v>81</v>
      </c>
      <c r="C10" s="17" t="s">
        <v>81</v>
      </c>
      <c r="D10" s="1" t="s">
        <v>81</v>
      </c>
      <c r="E10" s="17" t="s">
        <v>81</v>
      </c>
      <c r="F10" s="1" t="s">
        <v>81</v>
      </c>
      <c r="G10" s="17" t="s">
        <v>81</v>
      </c>
      <c r="H10" s="1" t="s">
        <v>81</v>
      </c>
      <c r="I10" s="1" t="s">
        <v>81</v>
      </c>
      <c r="J10" s="1" t="s">
        <v>81</v>
      </c>
      <c r="K10" s="17" t="s">
        <v>81</v>
      </c>
      <c r="L10" s="1" t="s">
        <v>81</v>
      </c>
      <c r="M10" s="1" t="s">
        <v>81</v>
      </c>
      <c r="N10" s="1" t="s">
        <v>81</v>
      </c>
      <c r="O10" s="17" t="s">
        <v>81</v>
      </c>
      <c r="P10" s="1" t="s">
        <v>81</v>
      </c>
      <c r="Q10" s="1" t="s">
        <v>81</v>
      </c>
      <c r="R10" s="1" t="s">
        <v>81</v>
      </c>
      <c r="S10" s="17" t="s">
        <v>81</v>
      </c>
    </row>
    <row r="11" spans="1:19" ht="14.25" thickTop="1">
      <c r="A11" s="30" t="s">
        <v>189</v>
      </c>
      <c r="B11" s="27">
        <v>-1204651</v>
      </c>
      <c r="C11" s="21">
        <v>453188</v>
      </c>
      <c r="D11" s="27">
        <v>-83582</v>
      </c>
      <c r="E11" s="21">
        <v>312914</v>
      </c>
      <c r="F11" s="27">
        <v>-637364</v>
      </c>
      <c r="G11" s="21">
        <v>-489813</v>
      </c>
      <c r="H11" s="27">
        <v>92709</v>
      </c>
      <c r="I11" s="27">
        <v>-192988</v>
      </c>
      <c r="J11" s="27">
        <v>-384764</v>
      </c>
      <c r="K11" s="21">
        <v>978470</v>
      </c>
      <c r="L11" s="27">
        <v>590256</v>
      </c>
      <c r="M11" s="27">
        <v>-74235</v>
      </c>
      <c r="N11" s="27">
        <v>-238986</v>
      </c>
      <c r="O11" s="21">
        <v>1120008</v>
      </c>
      <c r="P11" s="27">
        <v>855827</v>
      </c>
      <c r="Q11" s="27">
        <v>1032613</v>
      </c>
      <c r="R11" s="27">
        <v>497708</v>
      </c>
      <c r="S11" s="21">
        <v>796818</v>
      </c>
    </row>
    <row r="12" spans="1:19" ht="13.5">
      <c r="A12" s="6" t="s">
        <v>3</v>
      </c>
      <c r="B12" s="28">
        <v>366414</v>
      </c>
      <c r="C12" s="22">
        <v>257726</v>
      </c>
      <c r="D12" s="28">
        <v>99750</v>
      </c>
      <c r="E12" s="22">
        <v>188660</v>
      </c>
      <c r="F12" s="28">
        <v>81370</v>
      </c>
      <c r="G12" s="22">
        <v>183882</v>
      </c>
      <c r="H12" s="28">
        <v>139580</v>
      </c>
      <c r="I12" s="28">
        <v>95075</v>
      </c>
      <c r="J12" s="28">
        <v>48884</v>
      </c>
      <c r="K12" s="22">
        <v>201731</v>
      </c>
      <c r="L12" s="28">
        <v>143342</v>
      </c>
      <c r="M12" s="28">
        <v>96536</v>
      </c>
      <c r="N12" s="28">
        <v>50380</v>
      </c>
      <c r="O12" s="22">
        <v>198490</v>
      </c>
      <c r="P12" s="28">
        <v>145984</v>
      </c>
      <c r="Q12" s="28">
        <v>89317</v>
      </c>
      <c r="R12" s="28">
        <v>41898</v>
      </c>
      <c r="S12" s="22">
        <v>233755</v>
      </c>
    </row>
    <row r="13" spans="1:19" ht="13.5">
      <c r="A13" s="6" t="s">
        <v>4</v>
      </c>
      <c r="B13" s="28">
        <v>316722</v>
      </c>
      <c r="C13" s="22">
        <v>455335</v>
      </c>
      <c r="D13" s="28">
        <v>140374</v>
      </c>
      <c r="E13" s="22">
        <v>199381</v>
      </c>
      <c r="F13" s="28">
        <v>50586</v>
      </c>
      <c r="G13" s="22">
        <v>101942</v>
      </c>
      <c r="H13" s="28">
        <v>76649</v>
      </c>
      <c r="I13" s="28">
        <v>51099</v>
      </c>
      <c r="J13" s="28">
        <v>25549</v>
      </c>
      <c r="K13" s="22">
        <v>361051</v>
      </c>
      <c r="L13" s="28">
        <v>292698</v>
      </c>
      <c r="M13" s="28">
        <v>243352</v>
      </c>
      <c r="N13" s="28">
        <v>89032</v>
      </c>
      <c r="O13" s="22">
        <v>365618</v>
      </c>
      <c r="P13" s="28">
        <v>242073</v>
      </c>
      <c r="Q13" s="28">
        <v>161475</v>
      </c>
      <c r="R13" s="28">
        <v>80584</v>
      </c>
      <c r="S13" s="22">
        <v>256653</v>
      </c>
    </row>
    <row r="14" spans="1:19" ht="13.5">
      <c r="A14" s="6" t="s">
        <v>5</v>
      </c>
      <c r="B14" s="28">
        <v>593684</v>
      </c>
      <c r="C14" s="22">
        <v>983051</v>
      </c>
      <c r="D14" s="28">
        <v>-1128921</v>
      </c>
      <c r="E14" s="22">
        <v>1564512</v>
      </c>
      <c r="F14" s="28">
        <v>1691760</v>
      </c>
      <c r="G14" s="22">
        <v>945112</v>
      </c>
      <c r="H14" s="28">
        <v>-10973</v>
      </c>
      <c r="I14" s="28">
        <v>3585</v>
      </c>
      <c r="J14" s="28">
        <v>-6856</v>
      </c>
      <c r="K14" s="22">
        <v>120295</v>
      </c>
      <c r="L14" s="28">
        <v>7027</v>
      </c>
      <c r="M14" s="28">
        <v>17562</v>
      </c>
      <c r="N14" s="28">
        <v>5533</v>
      </c>
      <c r="O14" s="22">
        <v>-24903</v>
      </c>
      <c r="P14" s="28">
        <v>-225117</v>
      </c>
      <c r="Q14" s="28">
        <v>-303769</v>
      </c>
      <c r="R14" s="28">
        <v>-11657</v>
      </c>
      <c r="S14" s="22">
        <v>381521</v>
      </c>
    </row>
    <row r="15" spans="1:19" ht="13.5">
      <c r="A15" s="6" t="s">
        <v>6</v>
      </c>
      <c r="B15" s="28">
        <v>2250</v>
      </c>
      <c r="C15" s="22">
        <v>14201</v>
      </c>
      <c r="D15" s="28">
        <v>12500</v>
      </c>
      <c r="E15" s="22">
        <v>-2616</v>
      </c>
      <c r="F15" s="28">
        <v>12500</v>
      </c>
      <c r="G15" s="22">
        <v>21577</v>
      </c>
      <c r="H15" s="28">
        <v>-8677</v>
      </c>
      <c r="I15" s="28">
        <v>-14591</v>
      </c>
      <c r="J15" s="28">
        <v>5787</v>
      </c>
      <c r="K15" s="22">
        <v>27016</v>
      </c>
      <c r="L15" s="28">
        <v>15668</v>
      </c>
      <c r="M15" s="28">
        <v>11136</v>
      </c>
      <c r="N15" s="28">
        <v>5436</v>
      </c>
      <c r="O15" s="22"/>
      <c r="P15" s="28">
        <v>22737</v>
      </c>
      <c r="Q15" s="28">
        <v>17843</v>
      </c>
      <c r="R15" s="28">
        <v>8623</v>
      </c>
      <c r="S15" s="22"/>
    </row>
    <row r="16" spans="1:19" ht="13.5">
      <c r="A16" s="6" t="s">
        <v>7</v>
      </c>
      <c r="B16" s="28">
        <v>-4832</v>
      </c>
      <c r="C16" s="22">
        <v>38270</v>
      </c>
      <c r="D16" s="28">
        <v>52135</v>
      </c>
      <c r="E16" s="22">
        <v>-34730</v>
      </c>
      <c r="F16" s="28">
        <v>12826</v>
      </c>
      <c r="G16" s="22">
        <v>75840</v>
      </c>
      <c r="H16" s="28">
        <v>-76722</v>
      </c>
      <c r="I16" s="28">
        <v>98600</v>
      </c>
      <c r="J16" s="28">
        <v>-105350</v>
      </c>
      <c r="K16" s="22">
        <v>-68932</v>
      </c>
      <c r="L16" s="28">
        <v>-184858</v>
      </c>
      <c r="M16" s="28">
        <v>-47291</v>
      </c>
      <c r="N16" s="28">
        <v>-195346</v>
      </c>
      <c r="O16" s="22">
        <v>-86586</v>
      </c>
      <c r="P16" s="28">
        <v>-197531</v>
      </c>
      <c r="Q16" s="28">
        <v>-24333</v>
      </c>
      <c r="R16" s="28">
        <v>-252807</v>
      </c>
      <c r="S16" s="22">
        <v>61460</v>
      </c>
    </row>
    <row r="17" spans="1:19" ht="13.5">
      <c r="A17" s="6" t="s">
        <v>8</v>
      </c>
      <c r="B17" s="28">
        <v>-151192</v>
      </c>
      <c r="C17" s="22">
        <v>-112496</v>
      </c>
      <c r="D17" s="28">
        <v>-11912</v>
      </c>
      <c r="E17" s="22">
        <v>-62238</v>
      </c>
      <c r="F17" s="28">
        <v>-43308</v>
      </c>
      <c r="G17" s="22">
        <v>-39587</v>
      </c>
      <c r="H17" s="28">
        <v>-38858</v>
      </c>
      <c r="I17" s="28">
        <v>-26260</v>
      </c>
      <c r="J17" s="28">
        <v>-18611</v>
      </c>
      <c r="K17" s="22">
        <v>-47069</v>
      </c>
      <c r="L17" s="28">
        <v>-39777</v>
      </c>
      <c r="M17" s="28">
        <v>-24323</v>
      </c>
      <c r="N17" s="28">
        <v>-10961</v>
      </c>
      <c r="O17" s="22">
        <v>-54195</v>
      </c>
      <c r="P17" s="28">
        <v>-42562</v>
      </c>
      <c r="Q17" s="28">
        <v>-36116</v>
      </c>
      <c r="R17" s="28">
        <v>-20466</v>
      </c>
      <c r="S17" s="22">
        <v>-55847</v>
      </c>
    </row>
    <row r="18" spans="1:19" ht="13.5">
      <c r="A18" s="6" t="s">
        <v>174</v>
      </c>
      <c r="B18" s="28">
        <v>400931</v>
      </c>
      <c r="C18" s="22">
        <v>606081</v>
      </c>
      <c r="D18" s="28">
        <v>270210</v>
      </c>
      <c r="E18" s="22">
        <v>169080</v>
      </c>
      <c r="F18" s="28">
        <v>83872</v>
      </c>
      <c r="G18" s="22">
        <v>140763</v>
      </c>
      <c r="H18" s="28">
        <v>104337</v>
      </c>
      <c r="I18" s="28">
        <v>67298</v>
      </c>
      <c r="J18" s="28">
        <v>34777</v>
      </c>
      <c r="K18" s="22">
        <v>144334</v>
      </c>
      <c r="L18" s="28">
        <v>122481</v>
      </c>
      <c r="M18" s="28">
        <v>78843</v>
      </c>
      <c r="N18" s="28">
        <v>37991</v>
      </c>
      <c r="O18" s="22">
        <v>141721</v>
      </c>
      <c r="P18" s="28">
        <v>107288</v>
      </c>
      <c r="Q18" s="28">
        <v>73257</v>
      </c>
      <c r="R18" s="28">
        <v>34284</v>
      </c>
      <c r="S18" s="22">
        <v>143159</v>
      </c>
    </row>
    <row r="19" spans="1:19" ht="13.5">
      <c r="A19" s="6" t="s">
        <v>9</v>
      </c>
      <c r="B19" s="28">
        <v>668169</v>
      </c>
      <c r="C19" s="22">
        <v>51932</v>
      </c>
      <c r="D19" s="28">
        <v>-445</v>
      </c>
      <c r="E19" s="22">
        <v>-112722</v>
      </c>
      <c r="F19" s="28">
        <v>-56271</v>
      </c>
      <c r="G19" s="22">
        <v>14076</v>
      </c>
      <c r="H19" s="28">
        <v>-3217</v>
      </c>
      <c r="I19" s="28">
        <v>-54555</v>
      </c>
      <c r="J19" s="28">
        <v>-40138</v>
      </c>
      <c r="K19" s="22">
        <v>-12141</v>
      </c>
      <c r="L19" s="28">
        <v>-7070</v>
      </c>
      <c r="M19" s="28">
        <v>-11477</v>
      </c>
      <c r="N19" s="28">
        <v>-7143</v>
      </c>
      <c r="O19" s="22">
        <v>89107</v>
      </c>
      <c r="P19" s="28">
        <v>34205</v>
      </c>
      <c r="Q19" s="28">
        <v>-7588</v>
      </c>
      <c r="R19" s="28">
        <v>12449</v>
      </c>
      <c r="S19" s="22">
        <v>7316</v>
      </c>
    </row>
    <row r="20" spans="1:19" ht="13.5">
      <c r="A20" s="6" t="s">
        <v>10</v>
      </c>
      <c r="B20" s="28">
        <v>-7009</v>
      </c>
      <c r="C20" s="22">
        <v>385947</v>
      </c>
      <c r="D20" s="28">
        <v>108533</v>
      </c>
      <c r="E20" s="22">
        <v>-799493</v>
      </c>
      <c r="F20" s="28">
        <v>-803868</v>
      </c>
      <c r="G20" s="22">
        <v>-514110</v>
      </c>
      <c r="H20" s="28">
        <v>-373438</v>
      </c>
      <c r="I20" s="28">
        <v>-217415</v>
      </c>
      <c r="J20" s="28">
        <v>-1778</v>
      </c>
      <c r="K20" s="22"/>
      <c r="L20" s="28"/>
      <c r="M20" s="28"/>
      <c r="N20" s="28"/>
      <c r="O20" s="22"/>
      <c r="P20" s="28"/>
      <c r="Q20" s="28"/>
      <c r="R20" s="28"/>
      <c r="S20" s="22"/>
    </row>
    <row r="21" spans="1:19" ht="13.5">
      <c r="A21" s="6" t="s">
        <v>11</v>
      </c>
      <c r="B21" s="28"/>
      <c r="C21" s="22">
        <v>-48584</v>
      </c>
      <c r="D21" s="28">
        <v>-46376</v>
      </c>
      <c r="E21" s="22"/>
      <c r="F21" s="28"/>
      <c r="G21" s="22"/>
      <c r="H21" s="28"/>
      <c r="I21" s="28"/>
      <c r="J21" s="28"/>
      <c r="K21" s="22">
        <v>-102186</v>
      </c>
      <c r="L21" s="28"/>
      <c r="M21" s="28"/>
      <c r="N21" s="28"/>
      <c r="O21" s="22"/>
      <c r="P21" s="28"/>
      <c r="Q21" s="28"/>
      <c r="R21" s="28"/>
      <c r="S21" s="22"/>
    </row>
    <row r="22" spans="1:19" ht="13.5">
      <c r="A22" s="6" t="s">
        <v>12</v>
      </c>
      <c r="B22" s="28"/>
      <c r="C22" s="22">
        <v>13941</v>
      </c>
      <c r="D22" s="28">
        <v>-744</v>
      </c>
      <c r="E22" s="22">
        <v>54150</v>
      </c>
      <c r="F22" s="28">
        <v>51723</v>
      </c>
      <c r="G22" s="22">
        <v>-8864</v>
      </c>
      <c r="H22" s="28">
        <v>-9126</v>
      </c>
      <c r="I22" s="28"/>
      <c r="J22" s="28"/>
      <c r="K22" s="22">
        <v>169865</v>
      </c>
      <c r="L22" s="28"/>
      <c r="M22" s="28"/>
      <c r="N22" s="28"/>
      <c r="O22" s="22">
        <v>-11829</v>
      </c>
      <c r="P22" s="28">
        <v>-14984</v>
      </c>
      <c r="Q22" s="28">
        <v>-19391</v>
      </c>
      <c r="R22" s="28">
        <v>-16861</v>
      </c>
      <c r="S22" s="22">
        <v>-32902</v>
      </c>
    </row>
    <row r="23" spans="1:19" ht="13.5">
      <c r="A23" s="6" t="s">
        <v>13</v>
      </c>
      <c r="B23" s="28"/>
      <c r="C23" s="22">
        <v>273</v>
      </c>
      <c r="D23" s="28">
        <v>1619</v>
      </c>
      <c r="E23" s="22">
        <v>-4025</v>
      </c>
      <c r="F23" s="28"/>
      <c r="G23" s="22"/>
      <c r="H23" s="28"/>
      <c r="I23" s="28"/>
      <c r="J23" s="28"/>
      <c r="K23" s="22">
        <v>-14642</v>
      </c>
      <c r="L23" s="28">
        <v>-14654</v>
      </c>
      <c r="M23" s="28">
        <v>-14685</v>
      </c>
      <c r="N23" s="28">
        <v>-14714</v>
      </c>
      <c r="O23" s="22">
        <v>14205</v>
      </c>
      <c r="P23" s="28">
        <v>14193</v>
      </c>
      <c r="Q23" s="28">
        <v>-10733</v>
      </c>
      <c r="R23" s="28">
        <v>-11172</v>
      </c>
      <c r="S23" s="22">
        <v>-42928</v>
      </c>
    </row>
    <row r="24" spans="1:19" ht="13.5">
      <c r="A24" s="6" t="s">
        <v>14</v>
      </c>
      <c r="B24" s="28"/>
      <c r="C24" s="22">
        <v>10681</v>
      </c>
      <c r="D24" s="28">
        <v>10681</v>
      </c>
      <c r="E24" s="22">
        <v>11461</v>
      </c>
      <c r="F24" s="28">
        <v>2426</v>
      </c>
      <c r="G24" s="22">
        <v>19990</v>
      </c>
      <c r="H24" s="28"/>
      <c r="I24" s="28">
        <v>17612</v>
      </c>
      <c r="J24" s="28"/>
      <c r="K24" s="22">
        <v>36221</v>
      </c>
      <c r="L24" s="28"/>
      <c r="M24" s="28">
        <v>36221</v>
      </c>
      <c r="N24" s="28"/>
      <c r="O24" s="22">
        <v>98667</v>
      </c>
      <c r="P24" s="28"/>
      <c r="Q24" s="28"/>
      <c r="R24" s="28"/>
      <c r="S24" s="22">
        <v>101577</v>
      </c>
    </row>
    <row r="25" spans="1:19" ht="13.5">
      <c r="A25" s="6" t="s">
        <v>15</v>
      </c>
      <c r="B25" s="28">
        <v>-1689889</v>
      </c>
      <c r="C25" s="22">
        <v>-682702</v>
      </c>
      <c r="D25" s="28">
        <v>-558659</v>
      </c>
      <c r="E25" s="22">
        <v>625823</v>
      </c>
      <c r="F25" s="28">
        <v>544758</v>
      </c>
      <c r="G25" s="22">
        <v>884724</v>
      </c>
      <c r="H25" s="28">
        <v>-479416</v>
      </c>
      <c r="I25" s="28">
        <v>68630</v>
      </c>
      <c r="J25" s="28">
        <v>258656</v>
      </c>
      <c r="K25" s="22">
        <v>9542</v>
      </c>
      <c r="L25" s="28">
        <v>-623437</v>
      </c>
      <c r="M25" s="28">
        <v>-677476</v>
      </c>
      <c r="N25" s="28">
        <v>-25322</v>
      </c>
      <c r="O25" s="22">
        <v>-971108</v>
      </c>
      <c r="P25" s="28">
        <v>388491</v>
      </c>
      <c r="Q25" s="28">
        <v>-1004937</v>
      </c>
      <c r="R25" s="28">
        <v>-683300</v>
      </c>
      <c r="S25" s="22">
        <v>770443</v>
      </c>
    </row>
    <row r="26" spans="1:19" ht="13.5">
      <c r="A26" s="6" t="s">
        <v>16</v>
      </c>
      <c r="B26" s="28">
        <v>-92025</v>
      </c>
      <c r="C26" s="22">
        <v>-55715</v>
      </c>
      <c r="D26" s="28">
        <v>-180245</v>
      </c>
      <c r="E26" s="22">
        <v>-334574</v>
      </c>
      <c r="F26" s="28">
        <v>-453439</v>
      </c>
      <c r="G26" s="22">
        <v>-331567</v>
      </c>
      <c r="H26" s="28">
        <v>-495880</v>
      </c>
      <c r="I26" s="28">
        <v>-329698</v>
      </c>
      <c r="J26" s="28">
        <v>-259945</v>
      </c>
      <c r="K26" s="22">
        <v>-27136</v>
      </c>
      <c r="L26" s="28">
        <v>-155112</v>
      </c>
      <c r="M26" s="28">
        <v>-63798</v>
      </c>
      <c r="N26" s="28">
        <v>-76073</v>
      </c>
      <c r="O26" s="22">
        <v>-173248</v>
      </c>
      <c r="P26" s="28">
        <v>-301557</v>
      </c>
      <c r="Q26" s="28">
        <v>-219779</v>
      </c>
      <c r="R26" s="28">
        <v>-416257</v>
      </c>
      <c r="S26" s="22">
        <v>-31533</v>
      </c>
    </row>
    <row r="27" spans="1:19" ht="13.5">
      <c r="A27" s="6" t="s">
        <v>17</v>
      </c>
      <c r="B27" s="28">
        <v>28450</v>
      </c>
      <c r="C27" s="22">
        <v>57531</v>
      </c>
      <c r="D27" s="28">
        <v>373489</v>
      </c>
      <c r="E27" s="22">
        <v>185806</v>
      </c>
      <c r="F27" s="28">
        <v>61837</v>
      </c>
      <c r="G27" s="22">
        <v>394395</v>
      </c>
      <c r="H27" s="28">
        <v>266881</v>
      </c>
      <c r="I27" s="28">
        <v>-40849</v>
      </c>
      <c r="J27" s="28">
        <v>18272</v>
      </c>
      <c r="K27" s="22">
        <v>-573843</v>
      </c>
      <c r="L27" s="28">
        <v>437877</v>
      </c>
      <c r="M27" s="28">
        <v>325747</v>
      </c>
      <c r="N27" s="28">
        <v>216718</v>
      </c>
      <c r="O27" s="22">
        <v>80902</v>
      </c>
      <c r="P27" s="28">
        <v>440495</v>
      </c>
      <c r="Q27" s="28">
        <v>218516</v>
      </c>
      <c r="R27" s="28">
        <v>1074229</v>
      </c>
      <c r="S27" s="22">
        <v>-448494</v>
      </c>
    </row>
    <row r="28" spans="1:19" ht="13.5">
      <c r="A28" s="6" t="s">
        <v>18</v>
      </c>
      <c r="B28" s="28">
        <v>-814459</v>
      </c>
      <c r="C28" s="22">
        <v>239146</v>
      </c>
      <c r="D28" s="28">
        <v>-549565</v>
      </c>
      <c r="E28" s="22">
        <v>2845088</v>
      </c>
      <c r="F28" s="28">
        <v>867824</v>
      </c>
      <c r="G28" s="22">
        <v>-2342407</v>
      </c>
      <c r="H28" s="28"/>
      <c r="I28" s="28">
        <v>-786709</v>
      </c>
      <c r="J28" s="28"/>
      <c r="K28" s="22"/>
      <c r="L28" s="28"/>
      <c r="M28" s="28"/>
      <c r="N28" s="28"/>
      <c r="O28" s="22"/>
      <c r="P28" s="28"/>
      <c r="Q28" s="28"/>
      <c r="R28" s="28"/>
      <c r="S28" s="22"/>
    </row>
    <row r="29" spans="1:19" ht="13.5">
      <c r="A29" s="6" t="s">
        <v>19</v>
      </c>
      <c r="B29" s="28">
        <v>70000</v>
      </c>
      <c r="C29" s="22">
        <v>2053721</v>
      </c>
      <c r="D29" s="28">
        <v>1010361</v>
      </c>
      <c r="E29" s="22">
        <v>-1387904</v>
      </c>
      <c r="F29" s="28">
        <v>-1667996</v>
      </c>
      <c r="G29" s="22">
        <v>-673608</v>
      </c>
      <c r="H29" s="28"/>
      <c r="I29" s="28"/>
      <c r="J29" s="28"/>
      <c r="K29" s="22">
        <v>-108770</v>
      </c>
      <c r="L29" s="28"/>
      <c r="M29" s="28"/>
      <c r="N29" s="28"/>
      <c r="O29" s="22">
        <v>368690</v>
      </c>
      <c r="P29" s="28"/>
      <c r="Q29" s="28"/>
      <c r="R29" s="28"/>
      <c r="S29" s="22"/>
    </row>
    <row r="30" spans="1:19" ht="13.5">
      <c r="A30" s="6" t="s">
        <v>91</v>
      </c>
      <c r="B30" s="28">
        <v>-892205</v>
      </c>
      <c r="C30" s="22">
        <v>-1110465</v>
      </c>
      <c r="D30" s="28">
        <v>370752</v>
      </c>
      <c r="E30" s="22">
        <v>193061</v>
      </c>
      <c r="F30" s="28">
        <v>248139</v>
      </c>
      <c r="G30" s="22">
        <v>600493</v>
      </c>
      <c r="H30" s="28">
        <v>511129</v>
      </c>
      <c r="I30" s="28">
        <v>634746</v>
      </c>
      <c r="J30" s="28">
        <v>104082</v>
      </c>
      <c r="K30" s="22">
        <v>-170251</v>
      </c>
      <c r="L30" s="28">
        <v>-310016</v>
      </c>
      <c r="M30" s="28">
        <v>92753</v>
      </c>
      <c r="N30" s="28">
        <v>-195276</v>
      </c>
      <c r="O30" s="22">
        <v>-363782</v>
      </c>
      <c r="P30" s="28">
        <v>-577007</v>
      </c>
      <c r="Q30" s="28">
        <v>-244769</v>
      </c>
      <c r="R30" s="28">
        <v>-198433</v>
      </c>
      <c r="S30" s="22">
        <v>-938714</v>
      </c>
    </row>
    <row r="31" spans="1:19" ht="13.5">
      <c r="A31" s="6" t="s">
        <v>20</v>
      </c>
      <c r="B31" s="28">
        <v>-2409642</v>
      </c>
      <c r="C31" s="22">
        <v>4765436</v>
      </c>
      <c r="D31" s="28">
        <v>-110045</v>
      </c>
      <c r="E31" s="22">
        <v>3669052</v>
      </c>
      <c r="F31" s="28">
        <v>-484264</v>
      </c>
      <c r="G31" s="22">
        <v>-689674</v>
      </c>
      <c r="H31" s="28">
        <v>-226601</v>
      </c>
      <c r="I31" s="28">
        <v>-599786</v>
      </c>
      <c r="J31" s="28">
        <v>-279426</v>
      </c>
      <c r="K31" s="22">
        <v>1241980</v>
      </c>
      <c r="L31" s="28">
        <v>372711</v>
      </c>
      <c r="M31" s="28">
        <v>1847</v>
      </c>
      <c r="N31" s="28">
        <v>-322511</v>
      </c>
      <c r="O31" s="22">
        <v>892520</v>
      </c>
      <c r="P31" s="28">
        <v>897959</v>
      </c>
      <c r="Q31" s="28">
        <v>-310963</v>
      </c>
      <c r="R31" s="28">
        <v>107602</v>
      </c>
      <c r="S31" s="22">
        <v>1859630</v>
      </c>
    </row>
    <row r="32" spans="1:19" ht="13.5">
      <c r="A32" s="6" t="s">
        <v>21</v>
      </c>
      <c r="B32" s="28">
        <v>123300</v>
      </c>
      <c r="C32" s="22">
        <v>290366</v>
      </c>
      <c r="D32" s="28">
        <v>174131</v>
      </c>
      <c r="E32" s="22">
        <v>35547</v>
      </c>
      <c r="F32" s="28">
        <v>20123</v>
      </c>
      <c r="G32" s="22">
        <v>29390</v>
      </c>
      <c r="H32" s="28">
        <v>12713</v>
      </c>
      <c r="I32" s="28">
        <v>8403</v>
      </c>
      <c r="J32" s="28">
        <v>1789</v>
      </c>
      <c r="K32" s="22">
        <v>41486</v>
      </c>
      <c r="L32" s="28">
        <v>32915</v>
      </c>
      <c r="M32" s="28">
        <v>25603</v>
      </c>
      <c r="N32" s="28">
        <v>8311</v>
      </c>
      <c r="O32" s="22">
        <v>53772</v>
      </c>
      <c r="P32" s="28">
        <v>26776</v>
      </c>
      <c r="Q32" s="28">
        <v>22473</v>
      </c>
      <c r="R32" s="28">
        <v>15602</v>
      </c>
      <c r="S32" s="22">
        <v>52403</v>
      </c>
    </row>
    <row r="33" spans="1:19" ht="13.5">
      <c r="A33" s="6" t="s">
        <v>22</v>
      </c>
      <c r="B33" s="28">
        <v>-254340</v>
      </c>
      <c r="C33" s="22">
        <v>-558361</v>
      </c>
      <c r="D33" s="28">
        <v>-248330</v>
      </c>
      <c r="E33" s="22">
        <v>-167501</v>
      </c>
      <c r="F33" s="28">
        <v>-80487</v>
      </c>
      <c r="G33" s="22">
        <v>-141933</v>
      </c>
      <c r="H33" s="28">
        <v>-103572</v>
      </c>
      <c r="I33" s="28">
        <v>-67500</v>
      </c>
      <c r="J33" s="28">
        <v>-37439</v>
      </c>
      <c r="K33" s="22">
        <v>-143075</v>
      </c>
      <c r="L33" s="28">
        <v>-120356</v>
      </c>
      <c r="M33" s="28">
        <v>-81733</v>
      </c>
      <c r="N33" s="28">
        <v>-41997</v>
      </c>
      <c r="O33" s="22">
        <v>-138343</v>
      </c>
      <c r="P33" s="28">
        <v>-121124</v>
      </c>
      <c r="Q33" s="28">
        <v>-79279</v>
      </c>
      <c r="R33" s="28">
        <v>-36533</v>
      </c>
      <c r="S33" s="22">
        <v>-140594</v>
      </c>
    </row>
    <row r="34" spans="1:19" ht="13.5">
      <c r="A34" s="6" t="s">
        <v>23</v>
      </c>
      <c r="B34" s="28">
        <v>-116652</v>
      </c>
      <c r="C34" s="22">
        <v>-136325</v>
      </c>
      <c r="D34" s="28">
        <v>-31229</v>
      </c>
      <c r="E34" s="22">
        <v>-137092</v>
      </c>
      <c r="F34" s="28">
        <v>-47985</v>
      </c>
      <c r="G34" s="22">
        <v>-51942</v>
      </c>
      <c r="H34" s="28">
        <v>-53086</v>
      </c>
      <c r="I34" s="28">
        <v>-43138</v>
      </c>
      <c r="J34" s="28">
        <v>-39296</v>
      </c>
      <c r="K34" s="22">
        <v>-79239</v>
      </c>
      <c r="L34" s="28">
        <v>-66286</v>
      </c>
      <c r="M34" s="28">
        <v>-52847</v>
      </c>
      <c r="N34" s="28">
        <v>-32705</v>
      </c>
      <c r="O34" s="22">
        <v>-391222</v>
      </c>
      <c r="P34" s="28">
        <v>-328383</v>
      </c>
      <c r="Q34" s="28">
        <v>-300639</v>
      </c>
      <c r="R34" s="28">
        <v>-266565</v>
      </c>
      <c r="S34" s="22">
        <v>-876458</v>
      </c>
    </row>
    <row r="35" spans="1:19" ht="14.25" thickBot="1">
      <c r="A35" s="5" t="s">
        <v>24</v>
      </c>
      <c r="B35" s="29">
        <v>-2657334</v>
      </c>
      <c r="C35" s="23">
        <v>4361117</v>
      </c>
      <c r="D35" s="29">
        <v>-215473</v>
      </c>
      <c r="E35" s="23">
        <v>3083299</v>
      </c>
      <c r="F35" s="29">
        <v>-903377</v>
      </c>
      <c r="G35" s="23">
        <v>-908433</v>
      </c>
      <c r="H35" s="29">
        <v>-424596</v>
      </c>
      <c r="I35" s="29">
        <v>-751350</v>
      </c>
      <c r="J35" s="29">
        <v>-380087</v>
      </c>
      <c r="K35" s="23">
        <v>966099</v>
      </c>
      <c r="L35" s="29">
        <v>209584</v>
      </c>
      <c r="M35" s="29">
        <v>-107129</v>
      </c>
      <c r="N35" s="29">
        <v>-388903</v>
      </c>
      <c r="O35" s="23">
        <v>416726</v>
      </c>
      <c r="P35" s="29">
        <v>475227</v>
      </c>
      <c r="Q35" s="29">
        <v>-668408</v>
      </c>
      <c r="R35" s="29">
        <v>-179894</v>
      </c>
      <c r="S35" s="23">
        <v>894980</v>
      </c>
    </row>
    <row r="36" spans="1:19" ht="14.25" thickTop="1">
      <c r="A36" s="6" t="s">
        <v>25</v>
      </c>
      <c r="B36" s="28">
        <v>-48315</v>
      </c>
      <c r="C36" s="22">
        <v>-2026874</v>
      </c>
      <c r="D36" s="28"/>
      <c r="E36" s="22"/>
      <c r="F36" s="28"/>
      <c r="G36" s="22"/>
      <c r="H36" s="28"/>
      <c r="I36" s="28"/>
      <c r="J36" s="28"/>
      <c r="K36" s="22">
        <v>-300000</v>
      </c>
      <c r="L36" s="28">
        <v>-300000</v>
      </c>
      <c r="M36" s="28"/>
      <c r="N36" s="28"/>
      <c r="O36" s="22">
        <v>-20000</v>
      </c>
      <c r="P36" s="28">
        <v>-20000</v>
      </c>
      <c r="Q36" s="28">
        <v>-20000</v>
      </c>
      <c r="R36" s="28"/>
      <c r="S36" s="22">
        <v>-200000</v>
      </c>
    </row>
    <row r="37" spans="1:19" ht="13.5">
      <c r="A37" s="6" t="s">
        <v>26</v>
      </c>
      <c r="B37" s="28">
        <v>1981411</v>
      </c>
      <c r="C37" s="22"/>
      <c r="D37" s="28"/>
      <c r="E37" s="22"/>
      <c r="F37" s="28"/>
      <c r="G37" s="22">
        <v>50000</v>
      </c>
      <c r="H37" s="28">
        <v>50000</v>
      </c>
      <c r="I37" s="28">
        <v>50000</v>
      </c>
      <c r="J37" s="28">
        <v>50000</v>
      </c>
      <c r="K37" s="22">
        <v>600000</v>
      </c>
      <c r="L37" s="28">
        <v>300000</v>
      </c>
      <c r="M37" s="28"/>
      <c r="N37" s="28"/>
      <c r="O37" s="22">
        <v>20000</v>
      </c>
      <c r="P37" s="28"/>
      <c r="Q37" s="28"/>
      <c r="R37" s="28"/>
      <c r="S37" s="22"/>
    </row>
    <row r="38" spans="1:19" ht="13.5">
      <c r="A38" s="6" t="s">
        <v>27</v>
      </c>
      <c r="B38" s="28">
        <v>-202895</v>
      </c>
      <c r="C38" s="22">
        <v>-128032</v>
      </c>
      <c r="D38" s="28">
        <v>-36092</v>
      </c>
      <c r="E38" s="22">
        <v>-89683</v>
      </c>
      <c r="F38" s="28">
        <v>-38126</v>
      </c>
      <c r="G38" s="22">
        <v>-56750</v>
      </c>
      <c r="H38" s="28">
        <v>-50195</v>
      </c>
      <c r="I38" s="28">
        <v>-39267</v>
      </c>
      <c r="J38" s="28">
        <v>-6828</v>
      </c>
      <c r="K38" s="22">
        <v>-49840</v>
      </c>
      <c r="L38" s="28">
        <v>-41305</v>
      </c>
      <c r="M38" s="28">
        <v>-24719</v>
      </c>
      <c r="N38" s="28">
        <v>-18593</v>
      </c>
      <c r="O38" s="22">
        <v>-116241</v>
      </c>
      <c r="P38" s="28">
        <v>-94858</v>
      </c>
      <c r="Q38" s="28">
        <v>-92243</v>
      </c>
      <c r="R38" s="28">
        <v>-42053</v>
      </c>
      <c r="S38" s="22">
        <v>-242477</v>
      </c>
    </row>
    <row r="39" spans="1:19" ht="13.5">
      <c r="A39" s="6" t="s">
        <v>28</v>
      </c>
      <c r="B39" s="28">
        <v>685</v>
      </c>
      <c r="C39" s="22">
        <v>2187</v>
      </c>
      <c r="D39" s="28">
        <v>27</v>
      </c>
      <c r="E39" s="22">
        <v>23605</v>
      </c>
      <c r="F39" s="28">
        <v>556</v>
      </c>
      <c r="G39" s="22">
        <v>944</v>
      </c>
      <c r="H39" s="28">
        <v>418</v>
      </c>
      <c r="I39" s="28">
        <v>210</v>
      </c>
      <c r="J39" s="28">
        <v>142</v>
      </c>
      <c r="K39" s="22">
        <v>16566</v>
      </c>
      <c r="L39" s="28">
        <v>16566</v>
      </c>
      <c r="M39" s="28">
        <v>16566</v>
      </c>
      <c r="N39" s="28">
        <v>16566</v>
      </c>
      <c r="O39" s="22">
        <v>15411</v>
      </c>
      <c r="P39" s="28">
        <v>15760</v>
      </c>
      <c r="Q39" s="28">
        <v>16213</v>
      </c>
      <c r="R39" s="28">
        <v>15811</v>
      </c>
      <c r="S39" s="22">
        <v>5877</v>
      </c>
    </row>
    <row r="40" spans="1:19" ht="13.5">
      <c r="A40" s="6" t="s">
        <v>29</v>
      </c>
      <c r="B40" s="28">
        <v>-4675</v>
      </c>
      <c r="C40" s="22">
        <v>-3340664</v>
      </c>
      <c r="D40" s="28">
        <v>-15304</v>
      </c>
      <c r="E40" s="22">
        <v>-11550</v>
      </c>
      <c r="F40" s="28">
        <v>-9168</v>
      </c>
      <c r="G40" s="22">
        <v>-271584</v>
      </c>
      <c r="H40" s="28">
        <v>-40007</v>
      </c>
      <c r="I40" s="28">
        <v>-33621</v>
      </c>
      <c r="J40" s="28">
        <v>-4735</v>
      </c>
      <c r="K40" s="22">
        <v>-44720</v>
      </c>
      <c r="L40" s="28">
        <v>-43146</v>
      </c>
      <c r="M40" s="28">
        <v>-32317</v>
      </c>
      <c r="N40" s="28">
        <v>-14193</v>
      </c>
      <c r="O40" s="22">
        <v>-54123</v>
      </c>
      <c r="P40" s="28">
        <v>-42009</v>
      </c>
      <c r="Q40" s="28">
        <v>-16572</v>
      </c>
      <c r="R40" s="28">
        <v>-2996</v>
      </c>
      <c r="S40" s="22">
        <v>-172759</v>
      </c>
    </row>
    <row r="41" spans="1:19" ht="13.5">
      <c r="A41" s="6" t="s">
        <v>30</v>
      </c>
      <c r="B41" s="28">
        <v>-193721</v>
      </c>
      <c r="C41" s="22">
        <v>-167267</v>
      </c>
      <c r="D41" s="28">
        <v>-154</v>
      </c>
      <c r="E41" s="22">
        <v>-224</v>
      </c>
      <c r="F41" s="28">
        <v>-149</v>
      </c>
      <c r="G41" s="22">
        <v>-219</v>
      </c>
      <c r="H41" s="28">
        <v>-218</v>
      </c>
      <c r="I41" s="28">
        <v>-146</v>
      </c>
      <c r="J41" s="28"/>
      <c r="K41" s="22">
        <v>-1367</v>
      </c>
      <c r="L41" s="28">
        <v>-1366</v>
      </c>
      <c r="M41" s="28">
        <v>-224</v>
      </c>
      <c r="N41" s="28"/>
      <c r="O41" s="22">
        <v>-101951</v>
      </c>
      <c r="P41" s="28">
        <v>-101985</v>
      </c>
      <c r="Q41" s="28">
        <v>-102208</v>
      </c>
      <c r="R41" s="28">
        <v>-101206</v>
      </c>
      <c r="S41" s="22">
        <v>-585719</v>
      </c>
    </row>
    <row r="42" spans="1:19" ht="13.5">
      <c r="A42" s="6" t="s">
        <v>31</v>
      </c>
      <c r="B42" s="28"/>
      <c r="C42" s="22">
        <v>40258</v>
      </c>
      <c r="D42" s="28">
        <v>28576</v>
      </c>
      <c r="E42" s="22">
        <v>60406</v>
      </c>
      <c r="F42" s="28"/>
      <c r="G42" s="22"/>
      <c r="H42" s="28"/>
      <c r="I42" s="28"/>
      <c r="J42" s="28"/>
      <c r="K42" s="22">
        <v>48078</v>
      </c>
      <c r="L42" s="28">
        <v>48109</v>
      </c>
      <c r="M42" s="28">
        <v>48185</v>
      </c>
      <c r="N42" s="28">
        <v>48256</v>
      </c>
      <c r="O42" s="22">
        <v>79348</v>
      </c>
      <c r="P42" s="28">
        <v>79424</v>
      </c>
      <c r="Q42" s="28">
        <v>73275</v>
      </c>
      <c r="R42" s="28">
        <v>68084</v>
      </c>
      <c r="S42" s="22">
        <v>726089</v>
      </c>
    </row>
    <row r="43" spans="1:19" ht="13.5">
      <c r="A43" s="6" t="s">
        <v>32</v>
      </c>
      <c r="B43" s="28">
        <v>594530</v>
      </c>
      <c r="C43" s="22">
        <v>1395127</v>
      </c>
      <c r="D43" s="28"/>
      <c r="E43" s="22"/>
      <c r="F43" s="28"/>
      <c r="G43" s="22"/>
      <c r="H43" s="28"/>
      <c r="I43" s="28"/>
      <c r="J43" s="28"/>
      <c r="K43" s="22"/>
      <c r="L43" s="28"/>
      <c r="M43" s="28"/>
      <c r="N43" s="28"/>
      <c r="O43" s="22"/>
      <c r="P43" s="28"/>
      <c r="Q43" s="28"/>
      <c r="R43" s="28"/>
      <c r="S43" s="22"/>
    </row>
    <row r="44" spans="1:19" ht="13.5">
      <c r="A44" s="6" t="s">
        <v>33</v>
      </c>
      <c r="B44" s="28"/>
      <c r="C44" s="22">
        <v>-46944</v>
      </c>
      <c r="D44" s="28">
        <v>-41448</v>
      </c>
      <c r="E44" s="22"/>
      <c r="F44" s="28"/>
      <c r="G44" s="22">
        <v>-1404</v>
      </c>
      <c r="H44" s="28">
        <v>-1414</v>
      </c>
      <c r="I44" s="28"/>
      <c r="J44" s="28"/>
      <c r="K44" s="22"/>
      <c r="L44" s="28"/>
      <c r="M44" s="28"/>
      <c r="N44" s="28"/>
      <c r="O44" s="22"/>
      <c r="P44" s="28"/>
      <c r="Q44" s="28"/>
      <c r="R44" s="28"/>
      <c r="S44" s="22">
        <v>-36037</v>
      </c>
    </row>
    <row r="45" spans="1:19" ht="13.5">
      <c r="A45" s="6" t="s">
        <v>34</v>
      </c>
      <c r="B45" s="28"/>
      <c r="C45" s="22">
        <v>-10973</v>
      </c>
      <c r="D45" s="28">
        <v>-10973</v>
      </c>
      <c r="E45" s="22">
        <v>-155033</v>
      </c>
      <c r="F45" s="28">
        <v>-332922</v>
      </c>
      <c r="G45" s="22"/>
      <c r="H45" s="28"/>
      <c r="I45" s="28"/>
      <c r="J45" s="28"/>
      <c r="K45" s="22"/>
      <c r="L45" s="28"/>
      <c r="M45" s="28"/>
      <c r="N45" s="28"/>
      <c r="O45" s="22"/>
      <c r="P45" s="28"/>
      <c r="Q45" s="28"/>
      <c r="R45" s="28"/>
      <c r="S45" s="22"/>
    </row>
    <row r="46" spans="1:19" ht="13.5">
      <c r="A46" s="6" t="s">
        <v>35</v>
      </c>
      <c r="B46" s="28"/>
      <c r="C46" s="22">
        <v>-2960846</v>
      </c>
      <c r="D46" s="28">
        <v>-2606863</v>
      </c>
      <c r="E46" s="22"/>
      <c r="F46" s="28"/>
      <c r="G46" s="22"/>
      <c r="H46" s="28"/>
      <c r="I46" s="28"/>
      <c r="J46" s="28"/>
      <c r="K46" s="22"/>
      <c r="L46" s="28">
        <v>-787277</v>
      </c>
      <c r="M46" s="28"/>
      <c r="N46" s="28"/>
      <c r="O46" s="22"/>
      <c r="P46" s="28"/>
      <c r="Q46" s="28"/>
      <c r="R46" s="28"/>
      <c r="S46" s="22"/>
    </row>
    <row r="47" spans="1:19" ht="13.5">
      <c r="A47" s="6" t="s">
        <v>36</v>
      </c>
      <c r="B47" s="28">
        <v>-343492</v>
      </c>
      <c r="C47" s="22">
        <v>-4225470</v>
      </c>
      <c r="D47" s="28">
        <v>-689401</v>
      </c>
      <c r="E47" s="22">
        <v>-1574277</v>
      </c>
      <c r="F47" s="28">
        <v>-443336</v>
      </c>
      <c r="G47" s="22">
        <v>-403455</v>
      </c>
      <c r="H47" s="28">
        <v>-400674</v>
      </c>
      <c r="I47" s="28">
        <v>-414669</v>
      </c>
      <c r="J47" s="28">
        <v>-348403</v>
      </c>
      <c r="K47" s="22">
        <v>-177564</v>
      </c>
      <c r="L47" s="28">
        <v>-177007</v>
      </c>
      <c r="M47" s="28">
        <v>-4889</v>
      </c>
      <c r="N47" s="28">
        <v>-2394</v>
      </c>
      <c r="O47" s="22">
        <v>-244829</v>
      </c>
      <c r="P47" s="28">
        <v>-166363</v>
      </c>
      <c r="Q47" s="28">
        <v>-6662</v>
      </c>
      <c r="R47" s="28">
        <v>-3467</v>
      </c>
      <c r="S47" s="22">
        <v>-1525100</v>
      </c>
    </row>
    <row r="48" spans="1:19" ht="13.5">
      <c r="A48" s="6" t="s">
        <v>37</v>
      </c>
      <c r="B48" s="28">
        <v>1107353</v>
      </c>
      <c r="C48" s="22">
        <v>3640365</v>
      </c>
      <c r="D48" s="28">
        <v>1659349</v>
      </c>
      <c r="E48" s="22">
        <v>141942</v>
      </c>
      <c r="F48" s="28">
        <v>49859</v>
      </c>
      <c r="G48" s="22">
        <v>579180</v>
      </c>
      <c r="H48" s="28">
        <v>567036</v>
      </c>
      <c r="I48" s="28">
        <v>360434</v>
      </c>
      <c r="J48" s="28">
        <v>357120</v>
      </c>
      <c r="K48" s="22">
        <v>119277</v>
      </c>
      <c r="L48" s="28">
        <v>52153</v>
      </c>
      <c r="M48" s="28">
        <v>47257</v>
      </c>
      <c r="N48" s="28">
        <v>34122</v>
      </c>
      <c r="O48" s="22">
        <v>117654</v>
      </c>
      <c r="P48" s="28">
        <v>84111</v>
      </c>
      <c r="Q48" s="28">
        <v>51221</v>
      </c>
      <c r="R48" s="28">
        <v>47115</v>
      </c>
      <c r="S48" s="22">
        <v>379296</v>
      </c>
    </row>
    <row r="49" spans="1:19" ht="13.5">
      <c r="A49" s="6" t="s">
        <v>91</v>
      </c>
      <c r="B49" s="28">
        <v>103273</v>
      </c>
      <c r="C49" s="22">
        <v>7741</v>
      </c>
      <c r="D49" s="28">
        <v>-1635</v>
      </c>
      <c r="E49" s="22">
        <v>44495</v>
      </c>
      <c r="F49" s="28">
        <v>38072</v>
      </c>
      <c r="G49" s="22">
        <v>20264</v>
      </c>
      <c r="H49" s="28">
        <v>23852</v>
      </c>
      <c r="I49" s="28">
        <v>16512</v>
      </c>
      <c r="J49" s="28">
        <v>10462</v>
      </c>
      <c r="K49" s="22">
        <v>41406</v>
      </c>
      <c r="L49" s="28">
        <v>-21807</v>
      </c>
      <c r="M49" s="28">
        <v>2657</v>
      </c>
      <c r="N49" s="28">
        <v>4106</v>
      </c>
      <c r="O49" s="22">
        <v>7260</v>
      </c>
      <c r="P49" s="28"/>
      <c r="Q49" s="28"/>
      <c r="R49" s="28"/>
      <c r="S49" s="22">
        <v>-1993</v>
      </c>
    </row>
    <row r="50" spans="1:19" ht="14.25" thickBot="1">
      <c r="A50" s="5" t="s">
        <v>38</v>
      </c>
      <c r="B50" s="29">
        <v>2994153</v>
      </c>
      <c r="C50" s="23">
        <v>-7829319</v>
      </c>
      <c r="D50" s="29">
        <v>-1713918</v>
      </c>
      <c r="E50" s="23">
        <v>120700</v>
      </c>
      <c r="F50" s="29">
        <v>1846194</v>
      </c>
      <c r="G50" s="23">
        <v>-74158</v>
      </c>
      <c r="H50" s="29">
        <v>148796</v>
      </c>
      <c r="I50" s="29">
        <v>-60547</v>
      </c>
      <c r="J50" s="29">
        <v>57758</v>
      </c>
      <c r="K50" s="23">
        <v>-1095906</v>
      </c>
      <c r="L50" s="29">
        <v>-1508269</v>
      </c>
      <c r="M50" s="29">
        <v>-593823</v>
      </c>
      <c r="N50" s="29">
        <v>125219</v>
      </c>
      <c r="O50" s="23">
        <v>-1473096</v>
      </c>
      <c r="P50" s="29">
        <v>441479</v>
      </c>
      <c r="Q50" s="29">
        <v>582798</v>
      </c>
      <c r="R50" s="29">
        <v>412986</v>
      </c>
      <c r="S50" s="23">
        <v>-198399</v>
      </c>
    </row>
    <row r="51" spans="1:19" ht="14.25" thickTop="1">
      <c r="A51" s="6" t="s">
        <v>39</v>
      </c>
      <c r="B51" s="28">
        <v>18828</v>
      </c>
      <c r="C51" s="22">
        <v>194386</v>
      </c>
      <c r="D51" s="28">
        <v>55246</v>
      </c>
      <c r="E51" s="22">
        <v>89848</v>
      </c>
      <c r="F51" s="28"/>
      <c r="G51" s="22"/>
      <c r="H51" s="28"/>
      <c r="I51" s="28"/>
      <c r="J51" s="28"/>
      <c r="K51" s="22"/>
      <c r="L51" s="28"/>
      <c r="M51" s="28"/>
      <c r="N51" s="28"/>
      <c r="O51" s="22"/>
      <c r="P51" s="28"/>
      <c r="Q51" s="28"/>
      <c r="R51" s="28"/>
      <c r="S51" s="22"/>
    </row>
    <row r="52" spans="1:19" ht="13.5">
      <c r="A52" s="6" t="s">
        <v>40</v>
      </c>
      <c r="B52" s="28">
        <v>-578</v>
      </c>
      <c r="C52" s="22">
        <v>-33124</v>
      </c>
      <c r="D52" s="28">
        <v>-26753</v>
      </c>
      <c r="E52" s="22">
        <v>-93064</v>
      </c>
      <c r="F52" s="28"/>
      <c r="G52" s="22"/>
      <c r="H52" s="28"/>
      <c r="I52" s="28"/>
      <c r="J52" s="28"/>
      <c r="K52" s="22"/>
      <c r="L52" s="28"/>
      <c r="M52" s="28"/>
      <c r="N52" s="28"/>
      <c r="O52" s="22"/>
      <c r="P52" s="28"/>
      <c r="Q52" s="28"/>
      <c r="R52" s="28"/>
      <c r="S52" s="22"/>
    </row>
    <row r="53" spans="1:19" ht="13.5">
      <c r="A53" s="6" t="s">
        <v>41</v>
      </c>
      <c r="B53" s="28">
        <v>-110007</v>
      </c>
      <c r="C53" s="22">
        <v>1464693</v>
      </c>
      <c r="D53" s="28">
        <v>3917932</v>
      </c>
      <c r="E53" s="22">
        <v>1795454</v>
      </c>
      <c r="F53" s="28">
        <v>2613024</v>
      </c>
      <c r="G53" s="22">
        <v>504310</v>
      </c>
      <c r="H53" s="28">
        <v>1054000</v>
      </c>
      <c r="I53" s="28">
        <v>719810</v>
      </c>
      <c r="J53" s="28">
        <v>718120</v>
      </c>
      <c r="K53" s="22">
        <v>304566</v>
      </c>
      <c r="L53" s="28">
        <v>644507</v>
      </c>
      <c r="M53" s="28">
        <v>548259</v>
      </c>
      <c r="N53" s="28">
        <v>346117</v>
      </c>
      <c r="O53" s="22">
        <v>-321771</v>
      </c>
      <c r="P53" s="28">
        <v>-1046460</v>
      </c>
      <c r="Q53" s="28">
        <v>-508590</v>
      </c>
      <c r="R53" s="28">
        <v>61499</v>
      </c>
      <c r="S53" s="22">
        <v>1594673</v>
      </c>
    </row>
    <row r="54" spans="1:19" ht="13.5">
      <c r="A54" s="6" t="s">
        <v>42</v>
      </c>
      <c r="B54" s="28"/>
      <c r="C54" s="22">
        <v>7039540</v>
      </c>
      <c r="D54" s="28">
        <v>5000000</v>
      </c>
      <c r="E54" s="22">
        <v>500000</v>
      </c>
      <c r="F54" s="28"/>
      <c r="G54" s="22">
        <v>1500000</v>
      </c>
      <c r="H54" s="28">
        <v>500000</v>
      </c>
      <c r="I54" s="28">
        <v>500000</v>
      </c>
      <c r="J54" s="28"/>
      <c r="K54" s="22">
        <v>824975</v>
      </c>
      <c r="L54" s="28">
        <v>500000</v>
      </c>
      <c r="M54" s="28">
        <v>500000</v>
      </c>
      <c r="N54" s="28"/>
      <c r="O54" s="22">
        <v>3400000</v>
      </c>
      <c r="P54" s="28">
        <v>2900000</v>
      </c>
      <c r="Q54" s="28">
        <v>2100000</v>
      </c>
      <c r="R54" s="28">
        <v>500000</v>
      </c>
      <c r="S54" s="22">
        <v>460000</v>
      </c>
    </row>
    <row r="55" spans="1:19" ht="13.5">
      <c r="A55" s="6" t="s">
        <v>43</v>
      </c>
      <c r="B55" s="28">
        <v>-860000</v>
      </c>
      <c r="C55" s="22">
        <v>-960000</v>
      </c>
      <c r="D55" s="28">
        <v>-425000</v>
      </c>
      <c r="E55" s="22">
        <v>-1180424</v>
      </c>
      <c r="F55" s="28">
        <v>-576933</v>
      </c>
      <c r="G55" s="22">
        <v>-1328004</v>
      </c>
      <c r="H55" s="28">
        <v>-968894</v>
      </c>
      <c r="I55" s="28">
        <v>-640132</v>
      </c>
      <c r="J55" s="28">
        <v>-304500</v>
      </c>
      <c r="K55" s="22">
        <v>-1357998</v>
      </c>
      <c r="L55" s="28">
        <v>-845172</v>
      </c>
      <c r="M55" s="28">
        <v>-569004</v>
      </c>
      <c r="N55" s="28">
        <v>-284502</v>
      </c>
      <c r="O55" s="22">
        <v>-1542502</v>
      </c>
      <c r="P55" s="28">
        <v>-1320500</v>
      </c>
      <c r="Q55" s="28">
        <v>-1137500</v>
      </c>
      <c r="R55" s="28">
        <v>-102500</v>
      </c>
      <c r="S55" s="22">
        <v>-1632510</v>
      </c>
    </row>
    <row r="56" spans="1:19" ht="13.5">
      <c r="A56" s="6" t="s">
        <v>44</v>
      </c>
      <c r="B56" s="28">
        <v>-164128</v>
      </c>
      <c r="C56" s="22">
        <v>-165613</v>
      </c>
      <c r="D56" s="28">
        <v>-164787</v>
      </c>
      <c r="E56" s="22">
        <v>-143935</v>
      </c>
      <c r="F56" s="28">
        <v>-143066</v>
      </c>
      <c r="G56" s="22">
        <v>-73987</v>
      </c>
      <c r="H56" s="28">
        <v>-73913</v>
      </c>
      <c r="I56" s="28">
        <v>-73518</v>
      </c>
      <c r="J56" s="28">
        <v>-43711</v>
      </c>
      <c r="K56" s="22">
        <v>-97040</v>
      </c>
      <c r="L56" s="28">
        <v>-96710</v>
      </c>
      <c r="M56" s="28">
        <v>-96275</v>
      </c>
      <c r="N56" s="28">
        <v>-41104</v>
      </c>
      <c r="O56" s="22">
        <v>-98184</v>
      </c>
      <c r="P56" s="28">
        <v>-97298</v>
      </c>
      <c r="Q56" s="28">
        <v>-95790</v>
      </c>
      <c r="R56" s="28">
        <v>-59896</v>
      </c>
      <c r="S56" s="22">
        <v>-393970</v>
      </c>
    </row>
    <row r="57" spans="1:19" ht="13.5">
      <c r="A57" s="6" t="s">
        <v>45</v>
      </c>
      <c r="B57" s="28"/>
      <c r="C57" s="22">
        <v>-14333</v>
      </c>
      <c r="D57" s="28">
        <v>-7888</v>
      </c>
      <c r="E57" s="22">
        <v>-36920</v>
      </c>
      <c r="F57" s="28">
        <v>-8811</v>
      </c>
      <c r="G57" s="22">
        <v>-214886</v>
      </c>
      <c r="H57" s="28">
        <v>-215276</v>
      </c>
      <c r="I57" s="28"/>
      <c r="J57" s="28"/>
      <c r="K57" s="22">
        <v>-7764</v>
      </c>
      <c r="L57" s="28">
        <v>-7764</v>
      </c>
      <c r="M57" s="28"/>
      <c r="N57" s="28"/>
      <c r="O57" s="22">
        <v>-23583</v>
      </c>
      <c r="P57" s="28">
        <v>-22117</v>
      </c>
      <c r="Q57" s="28">
        <v>-22117</v>
      </c>
      <c r="R57" s="28"/>
      <c r="S57" s="22">
        <v>-59356</v>
      </c>
    </row>
    <row r="58" spans="1:19" ht="13.5">
      <c r="A58" s="6" t="s">
        <v>46</v>
      </c>
      <c r="B58" s="28">
        <v>-400000</v>
      </c>
      <c r="C58" s="22"/>
      <c r="D58" s="28"/>
      <c r="E58" s="22"/>
      <c r="F58" s="28"/>
      <c r="G58" s="22"/>
      <c r="H58" s="28"/>
      <c r="I58" s="28"/>
      <c r="J58" s="28"/>
      <c r="K58" s="22"/>
      <c r="L58" s="28"/>
      <c r="M58" s="28"/>
      <c r="N58" s="28"/>
      <c r="O58" s="22"/>
      <c r="P58" s="28"/>
      <c r="Q58" s="28"/>
      <c r="R58" s="28"/>
      <c r="S58" s="22"/>
    </row>
    <row r="59" spans="1:19" ht="13.5">
      <c r="A59" s="6" t="s">
        <v>91</v>
      </c>
      <c r="B59" s="28">
        <v>-2103</v>
      </c>
      <c r="C59" s="22">
        <v>-398</v>
      </c>
      <c r="D59" s="28"/>
      <c r="E59" s="22"/>
      <c r="F59" s="28"/>
      <c r="G59" s="22"/>
      <c r="H59" s="28"/>
      <c r="I59" s="28"/>
      <c r="J59" s="28"/>
      <c r="K59" s="22">
        <v>-1090</v>
      </c>
      <c r="L59" s="28">
        <v>-1090</v>
      </c>
      <c r="M59" s="28"/>
      <c r="N59" s="28"/>
      <c r="O59" s="22"/>
      <c r="P59" s="28"/>
      <c r="Q59" s="28"/>
      <c r="R59" s="28"/>
      <c r="S59" s="22"/>
    </row>
    <row r="60" spans="1:19" ht="14.25" thickBot="1">
      <c r="A60" s="5" t="s">
        <v>47</v>
      </c>
      <c r="B60" s="29">
        <v>-1517989</v>
      </c>
      <c r="C60" s="23">
        <v>7525150</v>
      </c>
      <c r="D60" s="29">
        <v>8348749</v>
      </c>
      <c r="E60" s="23">
        <v>2347959</v>
      </c>
      <c r="F60" s="29">
        <v>1884213</v>
      </c>
      <c r="G60" s="23">
        <v>387431</v>
      </c>
      <c r="H60" s="29">
        <v>295916</v>
      </c>
      <c r="I60" s="29">
        <v>506158</v>
      </c>
      <c r="J60" s="29">
        <v>369908</v>
      </c>
      <c r="K60" s="23">
        <v>3915521</v>
      </c>
      <c r="L60" s="29">
        <v>4325786</v>
      </c>
      <c r="M60" s="29">
        <v>519199</v>
      </c>
      <c r="N60" s="29">
        <v>20510</v>
      </c>
      <c r="O60" s="23">
        <v>1030561</v>
      </c>
      <c r="P60" s="29">
        <v>-16742</v>
      </c>
      <c r="Q60" s="29">
        <v>-94364</v>
      </c>
      <c r="R60" s="29">
        <v>399032</v>
      </c>
      <c r="S60" s="23">
        <v>-746935</v>
      </c>
    </row>
    <row r="61" spans="1:19" ht="14.25" thickTop="1">
      <c r="A61" s="7" t="s">
        <v>48</v>
      </c>
      <c r="B61" s="28">
        <v>699536</v>
      </c>
      <c r="C61" s="22">
        <v>1686643</v>
      </c>
      <c r="D61" s="28">
        <v>-341328</v>
      </c>
      <c r="E61" s="22">
        <v>486685</v>
      </c>
      <c r="F61" s="28">
        <v>-2582</v>
      </c>
      <c r="G61" s="22">
        <v>-140059</v>
      </c>
      <c r="H61" s="28">
        <v>-183289</v>
      </c>
      <c r="I61" s="28">
        <v>-134812</v>
      </c>
      <c r="J61" s="28">
        <v>-58609</v>
      </c>
      <c r="K61" s="22">
        <v>-49248</v>
      </c>
      <c r="L61" s="28">
        <v>-67032</v>
      </c>
      <c r="M61" s="28">
        <v>-94484</v>
      </c>
      <c r="N61" s="28">
        <v>-19239</v>
      </c>
      <c r="O61" s="22">
        <v>-81356</v>
      </c>
      <c r="P61" s="28">
        <v>-168304</v>
      </c>
      <c r="Q61" s="28">
        <v>117837</v>
      </c>
      <c r="R61" s="28">
        <v>95310</v>
      </c>
      <c r="S61" s="22">
        <v>-132432</v>
      </c>
    </row>
    <row r="62" spans="1:19" ht="13.5">
      <c r="A62" s="7" t="s">
        <v>49</v>
      </c>
      <c r="B62" s="28">
        <v>-481633</v>
      </c>
      <c r="C62" s="22">
        <v>5743591</v>
      </c>
      <c r="D62" s="28">
        <v>6078028</v>
      </c>
      <c r="E62" s="22">
        <v>6038645</v>
      </c>
      <c r="F62" s="28">
        <v>2824447</v>
      </c>
      <c r="G62" s="22">
        <v>-735219</v>
      </c>
      <c r="H62" s="28">
        <v>-163172</v>
      </c>
      <c r="I62" s="28">
        <v>-440551</v>
      </c>
      <c r="J62" s="28">
        <v>-11030</v>
      </c>
      <c r="K62" s="22">
        <v>-600165</v>
      </c>
      <c r="L62" s="28">
        <v>2960068</v>
      </c>
      <c r="M62" s="28">
        <v>-276237</v>
      </c>
      <c r="N62" s="28">
        <v>-262411</v>
      </c>
      <c r="O62" s="22">
        <v>-107163</v>
      </c>
      <c r="P62" s="28">
        <v>731660</v>
      </c>
      <c r="Q62" s="28">
        <v>-62137</v>
      </c>
      <c r="R62" s="28">
        <v>727435</v>
      </c>
      <c r="S62" s="22">
        <v>-182786</v>
      </c>
    </row>
    <row r="63" spans="1:19" ht="13.5">
      <c r="A63" s="7" t="s">
        <v>50</v>
      </c>
      <c r="B63" s="28">
        <v>14925604</v>
      </c>
      <c r="C63" s="22">
        <v>9182012</v>
      </c>
      <c r="D63" s="28">
        <v>9182012</v>
      </c>
      <c r="E63" s="22">
        <v>3143367</v>
      </c>
      <c r="F63" s="28">
        <v>3143367</v>
      </c>
      <c r="G63" s="22">
        <v>3878586</v>
      </c>
      <c r="H63" s="28">
        <v>3878586</v>
      </c>
      <c r="I63" s="28">
        <v>3878586</v>
      </c>
      <c r="J63" s="28">
        <v>3878586</v>
      </c>
      <c r="K63" s="22">
        <v>4478752</v>
      </c>
      <c r="L63" s="28">
        <v>4478752</v>
      </c>
      <c r="M63" s="28">
        <v>4478752</v>
      </c>
      <c r="N63" s="28">
        <v>4478752</v>
      </c>
      <c r="O63" s="22">
        <v>4585915</v>
      </c>
      <c r="P63" s="28">
        <v>4585915</v>
      </c>
      <c r="Q63" s="28">
        <v>4585915</v>
      </c>
      <c r="R63" s="28">
        <v>4585915</v>
      </c>
      <c r="S63" s="22">
        <v>4768702</v>
      </c>
    </row>
    <row r="64" spans="1:19" ht="14.25" thickBot="1">
      <c r="A64" s="7" t="s">
        <v>50</v>
      </c>
      <c r="B64" s="28">
        <v>14443970</v>
      </c>
      <c r="C64" s="22">
        <v>14925604</v>
      </c>
      <c r="D64" s="28">
        <v>15260041</v>
      </c>
      <c r="E64" s="22">
        <v>9182012</v>
      </c>
      <c r="F64" s="28">
        <v>5967814</v>
      </c>
      <c r="G64" s="22">
        <v>3143367</v>
      </c>
      <c r="H64" s="28">
        <v>3715414</v>
      </c>
      <c r="I64" s="28">
        <v>3438035</v>
      </c>
      <c r="J64" s="28">
        <v>3867556</v>
      </c>
      <c r="K64" s="22">
        <v>3878586</v>
      </c>
      <c r="L64" s="28">
        <v>7438821</v>
      </c>
      <c r="M64" s="28">
        <v>4202514</v>
      </c>
      <c r="N64" s="28">
        <v>4216340</v>
      </c>
      <c r="O64" s="22">
        <v>4478752</v>
      </c>
      <c r="P64" s="28">
        <v>5317576</v>
      </c>
      <c r="Q64" s="28">
        <v>4523778</v>
      </c>
      <c r="R64" s="28">
        <v>5313351</v>
      </c>
      <c r="S64" s="22">
        <v>4585915</v>
      </c>
    </row>
    <row r="65" spans="1:19" ht="14.25" thickTop="1">
      <c r="A65" s="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7" ht="13.5">
      <c r="A67" s="20" t="s">
        <v>151</v>
      </c>
    </row>
    <row r="68" ht="13.5">
      <c r="A68" s="20" t="s">
        <v>152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147</v>
      </c>
      <c r="B2" s="14">
        <v>2315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62</v>
      </c>
      <c r="B4" s="15" t="str">
        <f>HYPERLINK("http://www.kabupro.jp/mark/20150206/S1003YYI.htm","訂正四半期報告書")</f>
        <v>訂正四半期報告書</v>
      </c>
      <c r="C4" s="15" t="str">
        <f>HYPERLINK("http://www.kabupro.jp/mark/20150206/S1003YYG.htm","訂正四半期報告書")</f>
        <v>訂正四半期報告書</v>
      </c>
      <c r="D4" s="15" t="str">
        <f>HYPERLINK("http://www.kabupro.jp/mark/20150206/S1003YYF.htm","訂正四半期報告書")</f>
        <v>訂正四半期報告書</v>
      </c>
      <c r="E4" s="15" t="str">
        <f>HYPERLINK("http://www.kabupro.jp/mark/20150206/S1003YYI.htm","訂正四半期報告書")</f>
        <v>訂正四半期報告書</v>
      </c>
      <c r="F4" s="15" t="str">
        <f>HYPERLINK("http://www.kabupro.jp/mark/20150206/S1003YYB.htm","訂正四半期報告書")</f>
        <v>訂正四半期報告書</v>
      </c>
      <c r="G4" s="15" t="str">
        <f>HYPERLINK("http://www.kabupro.jp/mark/20150213/S10044OC.htm","訂正有価証券届出書（通常方式）")</f>
        <v>訂正有価証券届出書（通常方式）</v>
      </c>
      <c r="H4" s="15" t="str">
        <f>HYPERLINK("http://www.kabupro.jp/mark/20150206/S1003YVY.htm","訂正四半期報告書")</f>
        <v>訂正四半期報告書</v>
      </c>
      <c r="I4" s="15" t="str">
        <f>HYPERLINK("http://www.kabupro.jp/mark/20150213/S10044OC.htm","訂正有価証券届出書（通常方式）")</f>
        <v>訂正有価証券届出書（通常方式）</v>
      </c>
      <c r="J4" s="15" t="str">
        <f>HYPERLINK("http://www.kabupro.jp/mark/20150206/S1003YVX.htm","訂正四半期報告書")</f>
        <v>訂正四半期報告書</v>
      </c>
      <c r="K4" s="15" t="str">
        <f>HYPERLINK("http://www.kabupro.jp/mark/20120222/S000AE5U.htm","訂正四半期報告書")</f>
        <v>訂正四半期報告書</v>
      </c>
      <c r="L4" s="15" t="str">
        <f>HYPERLINK("http://www.kabupro.jp/mark/20110815/S00097KF.htm","四半期報告書")</f>
        <v>四半期報告書</v>
      </c>
      <c r="M4" s="15" t="str">
        <f>HYPERLINK("http://www.kabupro.jp/mark/20150213/S10044OC.htm","訂正有価証券届出書（通常方式）")</f>
        <v>訂正有価証券届出書（通常方式）</v>
      </c>
      <c r="N4" s="15" t="str">
        <f>HYPERLINK("http://www.kabupro.jp/mark/20110214/S0007SYS.htm","四半期報告書")</f>
        <v>四半期報告書</v>
      </c>
      <c r="O4" s="15" t="str">
        <f>HYPERLINK("http://www.kabupro.jp/mark/20101112/S00076JM.htm","四半期報告書")</f>
        <v>四半期報告書</v>
      </c>
      <c r="P4" s="15" t="str">
        <f>HYPERLINK("http://www.kabupro.jp/mark/20100813/S0006NE8.htm","四半期報告書")</f>
        <v>四半期報告書</v>
      </c>
      <c r="Q4" s="15" t="str">
        <f>HYPERLINK("http://www.kabupro.jp/mark/20150206/S1003YVI.htm","訂正有価証券報告書")</f>
        <v>訂正有価証券報告書</v>
      </c>
      <c r="R4" s="15" t="str">
        <f>HYPERLINK("http://www.kabupro.jp/mark/20100212/S00057GT.htm","四半期報告書")</f>
        <v>四半期報告書</v>
      </c>
      <c r="S4" s="15" t="str">
        <f>HYPERLINK("http://www.kabupro.jp/mark/20091113/S0004MS9.htm","四半期報告書")</f>
        <v>四半期報告書</v>
      </c>
      <c r="T4" s="15" t="str">
        <f>HYPERLINK("http://www.kabupro.jp/mark/20090814/S0003ZM5.htm","四半期報告書")</f>
        <v>四半期報告書</v>
      </c>
      <c r="U4" s="15" t="str">
        <f>HYPERLINK("http://www.kabupro.jp/mark/20100628/S00066C1.htm","有価証券報告書")</f>
        <v>有価証券報告書</v>
      </c>
      <c r="V4" s="15" t="str">
        <f>HYPERLINK("http://www.kabupro.jp/mark/20090213/S0002IWV.htm","四半期報告書")</f>
        <v>四半期報告書</v>
      </c>
      <c r="W4" s="15" t="str">
        <f>HYPERLINK("http://www.kabupro.jp/mark/20081114/S0001VAO.htm","四半期報告書")</f>
        <v>四半期報告書</v>
      </c>
      <c r="X4" s="15" t="str">
        <f>HYPERLINK("http://www.kabupro.jp/mark/20080814/S00016SB.htm","四半期報告書")</f>
        <v>四半期報告書</v>
      </c>
      <c r="Y4" s="15" t="str">
        <f>HYPERLINK("http://www.kabupro.jp/mark/20090626/S0003IJV.htm","有価証券報告書")</f>
        <v>有価証券報告書</v>
      </c>
    </row>
    <row r="5" spans="1:25" ht="14.25" thickBot="1">
      <c r="A5" s="11" t="s">
        <v>63</v>
      </c>
      <c r="B5" s="1" t="s">
        <v>69</v>
      </c>
      <c r="C5" s="1" t="s">
        <v>69</v>
      </c>
      <c r="D5" s="1" t="s">
        <v>69</v>
      </c>
      <c r="E5" s="1" t="s">
        <v>69</v>
      </c>
      <c r="F5" s="1" t="s">
        <v>69</v>
      </c>
      <c r="G5" s="1" t="s">
        <v>72</v>
      </c>
      <c r="H5" s="1" t="s">
        <v>69</v>
      </c>
      <c r="I5" s="1" t="s">
        <v>72</v>
      </c>
      <c r="J5" s="1" t="s">
        <v>69</v>
      </c>
      <c r="K5" s="1" t="s">
        <v>203</v>
      </c>
      <c r="L5" s="1" t="s">
        <v>205</v>
      </c>
      <c r="M5" s="1" t="s">
        <v>72</v>
      </c>
      <c r="N5" s="1" t="s">
        <v>207</v>
      </c>
      <c r="O5" s="1" t="s">
        <v>209</v>
      </c>
      <c r="P5" s="1" t="s">
        <v>211</v>
      </c>
      <c r="Q5" s="1" t="s">
        <v>69</v>
      </c>
      <c r="R5" s="1" t="s">
        <v>213</v>
      </c>
      <c r="S5" s="1" t="s">
        <v>215</v>
      </c>
      <c r="T5" s="1" t="s">
        <v>217</v>
      </c>
      <c r="U5" s="1" t="s">
        <v>76</v>
      </c>
      <c r="V5" s="1" t="s">
        <v>219</v>
      </c>
      <c r="W5" s="1" t="s">
        <v>221</v>
      </c>
      <c r="X5" s="1" t="s">
        <v>223</v>
      </c>
      <c r="Y5" s="1" t="s">
        <v>78</v>
      </c>
    </row>
    <row r="6" spans="1:25" ht="15" thickBot="1" thickTop="1">
      <c r="A6" s="10" t="s">
        <v>64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65</v>
      </c>
      <c r="B7" s="14" t="s">
        <v>195</v>
      </c>
      <c r="C7" s="14" t="s">
        <v>195</v>
      </c>
      <c r="D7" s="14" t="s">
        <v>195</v>
      </c>
      <c r="E7" s="16" t="s">
        <v>70</v>
      </c>
      <c r="F7" s="14" t="s">
        <v>195</v>
      </c>
      <c r="G7" s="14" t="s">
        <v>195</v>
      </c>
      <c r="H7" s="14" t="s">
        <v>195</v>
      </c>
      <c r="I7" s="16" t="s">
        <v>70</v>
      </c>
      <c r="J7" s="14" t="s">
        <v>195</v>
      </c>
      <c r="K7" s="14" t="s">
        <v>195</v>
      </c>
      <c r="L7" s="14" t="s">
        <v>195</v>
      </c>
      <c r="M7" s="16" t="s">
        <v>70</v>
      </c>
      <c r="N7" s="14" t="s">
        <v>195</v>
      </c>
      <c r="O7" s="14" t="s">
        <v>195</v>
      </c>
      <c r="P7" s="14" t="s">
        <v>195</v>
      </c>
      <c r="Q7" s="16" t="s">
        <v>70</v>
      </c>
      <c r="R7" s="14" t="s">
        <v>195</v>
      </c>
      <c r="S7" s="14" t="s">
        <v>195</v>
      </c>
      <c r="T7" s="14" t="s">
        <v>195</v>
      </c>
      <c r="U7" s="16" t="s">
        <v>70</v>
      </c>
      <c r="V7" s="14" t="s">
        <v>195</v>
      </c>
      <c r="W7" s="14" t="s">
        <v>195</v>
      </c>
      <c r="X7" s="14" t="s">
        <v>195</v>
      </c>
      <c r="Y7" s="16" t="s">
        <v>70</v>
      </c>
    </row>
    <row r="8" spans="1:25" ht="13.5">
      <c r="A8" s="13" t="s">
        <v>66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67</v>
      </c>
      <c r="B9" s="1" t="s">
        <v>196</v>
      </c>
      <c r="C9" s="1" t="s">
        <v>197</v>
      </c>
      <c r="D9" s="1" t="s">
        <v>198</v>
      </c>
      <c r="E9" s="17" t="s">
        <v>71</v>
      </c>
      <c r="F9" s="1" t="s">
        <v>199</v>
      </c>
      <c r="G9" s="1" t="s">
        <v>200</v>
      </c>
      <c r="H9" s="1" t="s">
        <v>201</v>
      </c>
      <c r="I9" s="17" t="s">
        <v>73</v>
      </c>
      <c r="J9" s="1" t="s">
        <v>202</v>
      </c>
      <c r="K9" s="1" t="s">
        <v>204</v>
      </c>
      <c r="L9" s="1" t="s">
        <v>206</v>
      </c>
      <c r="M9" s="17" t="s">
        <v>74</v>
      </c>
      <c r="N9" s="1" t="s">
        <v>208</v>
      </c>
      <c r="O9" s="1" t="s">
        <v>210</v>
      </c>
      <c r="P9" s="1" t="s">
        <v>212</v>
      </c>
      <c r="Q9" s="17" t="s">
        <v>75</v>
      </c>
      <c r="R9" s="1" t="s">
        <v>214</v>
      </c>
      <c r="S9" s="1" t="s">
        <v>216</v>
      </c>
      <c r="T9" s="1" t="s">
        <v>218</v>
      </c>
      <c r="U9" s="17" t="s">
        <v>77</v>
      </c>
      <c r="V9" s="1" t="s">
        <v>220</v>
      </c>
      <c r="W9" s="1" t="s">
        <v>222</v>
      </c>
      <c r="X9" s="1" t="s">
        <v>224</v>
      </c>
      <c r="Y9" s="17" t="s">
        <v>79</v>
      </c>
    </row>
    <row r="10" spans="1:25" ht="14.25" thickBot="1">
      <c r="A10" s="13" t="s">
        <v>68</v>
      </c>
      <c r="B10" s="1" t="s">
        <v>81</v>
      </c>
      <c r="C10" s="1" t="s">
        <v>81</v>
      </c>
      <c r="D10" s="1" t="s">
        <v>81</v>
      </c>
      <c r="E10" s="17" t="s">
        <v>81</v>
      </c>
      <c r="F10" s="1" t="s">
        <v>81</v>
      </c>
      <c r="G10" s="1" t="s">
        <v>81</v>
      </c>
      <c r="H10" s="1" t="s">
        <v>81</v>
      </c>
      <c r="I10" s="17" t="s">
        <v>81</v>
      </c>
      <c r="J10" s="1" t="s">
        <v>81</v>
      </c>
      <c r="K10" s="1" t="s">
        <v>81</v>
      </c>
      <c r="L10" s="1" t="s">
        <v>81</v>
      </c>
      <c r="M10" s="17" t="s">
        <v>81</v>
      </c>
      <c r="N10" s="1" t="s">
        <v>81</v>
      </c>
      <c r="O10" s="1" t="s">
        <v>81</v>
      </c>
      <c r="P10" s="1" t="s">
        <v>81</v>
      </c>
      <c r="Q10" s="17" t="s">
        <v>81</v>
      </c>
      <c r="R10" s="1" t="s">
        <v>81</v>
      </c>
      <c r="S10" s="1" t="s">
        <v>81</v>
      </c>
      <c r="T10" s="1" t="s">
        <v>81</v>
      </c>
      <c r="U10" s="17" t="s">
        <v>81</v>
      </c>
      <c r="V10" s="1" t="s">
        <v>81</v>
      </c>
      <c r="W10" s="1" t="s">
        <v>81</v>
      </c>
      <c r="X10" s="1" t="s">
        <v>81</v>
      </c>
      <c r="Y10" s="17" t="s">
        <v>81</v>
      </c>
    </row>
    <row r="11" spans="1:25" ht="14.25" thickTop="1">
      <c r="A11" s="9" t="s">
        <v>80</v>
      </c>
      <c r="B11" s="27">
        <v>12725314</v>
      </c>
      <c r="C11" s="27">
        <v>14928547</v>
      </c>
      <c r="D11" s="27">
        <v>17005848</v>
      </c>
      <c r="E11" s="21">
        <v>17135859</v>
      </c>
      <c r="F11" s="27">
        <v>11205211</v>
      </c>
      <c r="G11" s="27">
        <v>15533938</v>
      </c>
      <c r="H11" s="27">
        <v>16892096</v>
      </c>
      <c r="I11" s="21">
        <v>9501764</v>
      </c>
      <c r="J11" s="27">
        <v>7305539</v>
      </c>
      <c r="K11" s="27">
        <v>6262867</v>
      </c>
      <c r="L11" s="27">
        <v>3283834</v>
      </c>
      <c r="M11" s="21">
        <v>3143367</v>
      </c>
      <c r="N11" s="27">
        <v>3715414</v>
      </c>
      <c r="O11" s="27">
        <v>3438035</v>
      </c>
      <c r="P11" s="27">
        <v>3867556</v>
      </c>
      <c r="Q11" s="21">
        <v>3928586</v>
      </c>
      <c r="R11" s="27">
        <v>7788821</v>
      </c>
      <c r="S11" s="27">
        <v>4552514</v>
      </c>
      <c r="T11" s="27">
        <v>4566340</v>
      </c>
      <c r="U11" s="21">
        <v>4778720</v>
      </c>
      <c r="V11" s="27">
        <v>5537544</v>
      </c>
      <c r="W11" s="27">
        <v>4743746</v>
      </c>
      <c r="X11" s="27">
        <v>5513319</v>
      </c>
      <c r="Y11" s="21">
        <v>4785884</v>
      </c>
    </row>
    <row r="12" spans="1:25" ht="13.5">
      <c r="A12" s="2" t="s">
        <v>225</v>
      </c>
      <c r="B12" s="28">
        <v>10525955</v>
      </c>
      <c r="C12" s="28">
        <v>7775267</v>
      </c>
      <c r="D12" s="28">
        <v>5007184</v>
      </c>
      <c r="E12" s="22">
        <v>5855071</v>
      </c>
      <c r="F12" s="28">
        <v>7651627</v>
      </c>
      <c r="G12" s="28">
        <v>5082214</v>
      </c>
      <c r="H12" s="28">
        <v>3802521</v>
      </c>
      <c r="I12" s="22">
        <v>3982245</v>
      </c>
      <c r="J12" s="28">
        <v>6353498</v>
      </c>
      <c r="K12" s="28">
        <v>3896305</v>
      </c>
      <c r="L12" s="28">
        <v>3790815</v>
      </c>
      <c r="M12" s="22">
        <v>4499510</v>
      </c>
      <c r="N12" s="28">
        <v>5669592</v>
      </c>
      <c r="O12" s="28">
        <v>5222766</v>
      </c>
      <c r="P12" s="28">
        <v>5239941</v>
      </c>
      <c r="Q12" s="22">
        <v>5703390</v>
      </c>
      <c r="R12" s="28">
        <v>6915888</v>
      </c>
      <c r="S12" s="28">
        <v>6824454</v>
      </c>
      <c r="T12" s="28">
        <v>6357406</v>
      </c>
      <c r="U12" s="22">
        <v>6387233</v>
      </c>
      <c r="V12" s="28">
        <v>4803351</v>
      </c>
      <c r="W12" s="28">
        <v>6640545</v>
      </c>
      <c r="X12" s="28">
        <v>6335079</v>
      </c>
      <c r="Y12" s="22">
        <v>6605845</v>
      </c>
    </row>
    <row r="13" spans="1:25" ht="13.5">
      <c r="A13" s="2" t="s">
        <v>226</v>
      </c>
      <c r="B13" s="28">
        <v>143887</v>
      </c>
      <c r="C13" s="28">
        <v>193294</v>
      </c>
      <c r="D13" s="28">
        <v>317063</v>
      </c>
      <c r="E13" s="22">
        <v>302810</v>
      </c>
      <c r="F13" s="28">
        <v>285749</v>
      </c>
      <c r="G13" s="28">
        <v>252692</v>
      </c>
      <c r="H13" s="28">
        <v>199253</v>
      </c>
      <c r="I13" s="22">
        <v>204388</v>
      </c>
      <c r="J13" s="28">
        <v>7631</v>
      </c>
      <c r="K13" s="28">
        <v>7732</v>
      </c>
      <c r="L13" s="28">
        <v>930438</v>
      </c>
      <c r="M13" s="22">
        <v>762807</v>
      </c>
      <c r="N13" s="28">
        <v>638320</v>
      </c>
      <c r="O13" s="28">
        <v>516745</v>
      </c>
      <c r="P13" s="28">
        <v>405094</v>
      </c>
      <c r="Q13" s="22">
        <v>423372</v>
      </c>
      <c r="R13" s="28">
        <v>425160</v>
      </c>
      <c r="S13" s="28">
        <v>330057</v>
      </c>
      <c r="T13" s="28">
        <v>288073</v>
      </c>
      <c r="U13" s="22">
        <v>254673</v>
      </c>
      <c r="V13" s="28"/>
      <c r="W13" s="28"/>
      <c r="X13" s="28"/>
      <c r="Y13" s="22"/>
    </row>
    <row r="14" spans="1:25" ht="13.5">
      <c r="A14" s="2" t="s">
        <v>85</v>
      </c>
      <c r="B14" s="28">
        <v>117403</v>
      </c>
      <c r="C14" s="28">
        <v>205267</v>
      </c>
      <c r="D14" s="28">
        <v>174332</v>
      </c>
      <c r="E14" s="22">
        <v>126686</v>
      </c>
      <c r="F14" s="28">
        <v>248313</v>
      </c>
      <c r="G14" s="28">
        <v>217225</v>
      </c>
      <c r="H14" s="28">
        <v>219793</v>
      </c>
      <c r="I14" s="22">
        <v>75288</v>
      </c>
      <c r="J14" s="28">
        <v>208057</v>
      </c>
      <c r="K14" s="28">
        <v>255135</v>
      </c>
      <c r="L14" s="28">
        <v>280521</v>
      </c>
      <c r="M14" s="22">
        <v>55110</v>
      </c>
      <c r="N14" s="28">
        <v>319342</v>
      </c>
      <c r="O14" s="28">
        <v>287316</v>
      </c>
      <c r="P14" s="28">
        <v>353664</v>
      </c>
      <c r="Q14" s="22">
        <v>96906</v>
      </c>
      <c r="R14" s="28">
        <v>228481</v>
      </c>
      <c r="S14" s="28">
        <v>209794</v>
      </c>
      <c r="T14" s="28">
        <v>284993</v>
      </c>
      <c r="U14" s="22">
        <v>248206</v>
      </c>
      <c r="V14" s="28">
        <v>300069</v>
      </c>
      <c r="W14" s="28">
        <v>361942</v>
      </c>
      <c r="X14" s="28">
        <v>562603</v>
      </c>
      <c r="Y14" s="22"/>
    </row>
    <row r="15" spans="1:25" ht="13.5">
      <c r="A15" s="2" t="s">
        <v>227</v>
      </c>
      <c r="B15" s="28">
        <v>198883</v>
      </c>
      <c r="C15" s="28">
        <v>199535</v>
      </c>
      <c r="D15" s="28">
        <v>187672</v>
      </c>
      <c r="E15" s="22">
        <v>174747</v>
      </c>
      <c r="F15" s="28">
        <v>145481</v>
      </c>
      <c r="G15" s="28">
        <v>165625</v>
      </c>
      <c r="H15" s="28">
        <v>147465</v>
      </c>
      <c r="I15" s="22">
        <v>147128</v>
      </c>
      <c r="J15" s="28">
        <v>73800</v>
      </c>
      <c r="K15" s="28">
        <v>73560</v>
      </c>
      <c r="L15" s="28"/>
      <c r="M15" s="22"/>
      <c r="N15" s="28"/>
      <c r="O15" s="28"/>
      <c r="P15" s="28"/>
      <c r="Q15" s="22"/>
      <c r="R15" s="28"/>
      <c r="S15" s="28"/>
      <c r="T15" s="28"/>
      <c r="U15" s="22">
        <v>335</v>
      </c>
      <c r="V15" s="28"/>
      <c r="W15" s="28"/>
      <c r="X15" s="28"/>
      <c r="Y15" s="22"/>
    </row>
    <row r="16" spans="1:25" ht="13.5">
      <c r="A16" s="2" t="s">
        <v>228</v>
      </c>
      <c r="B16" s="28">
        <v>2606931</v>
      </c>
      <c r="C16" s="28">
        <v>1703582</v>
      </c>
      <c r="D16" s="28">
        <v>1951935</v>
      </c>
      <c r="E16" s="22">
        <v>860788</v>
      </c>
      <c r="F16" s="28">
        <v>3811504</v>
      </c>
      <c r="G16" s="28">
        <v>1410107</v>
      </c>
      <c r="H16" s="28">
        <v>1172605</v>
      </c>
      <c r="I16" s="22">
        <v>975438</v>
      </c>
      <c r="J16" s="28">
        <v>843817</v>
      </c>
      <c r="K16" s="28">
        <v>5120209</v>
      </c>
      <c r="L16" s="28">
        <v>4382224</v>
      </c>
      <c r="M16" s="22">
        <v>3334626</v>
      </c>
      <c r="N16" s="28"/>
      <c r="O16" s="28"/>
      <c r="P16" s="28"/>
      <c r="Q16" s="22">
        <v>1186374</v>
      </c>
      <c r="R16" s="28"/>
      <c r="S16" s="28"/>
      <c r="T16" s="28"/>
      <c r="U16" s="22"/>
      <c r="V16" s="28"/>
      <c r="W16" s="28"/>
      <c r="X16" s="28"/>
      <c r="Y16" s="22"/>
    </row>
    <row r="17" spans="1:25" ht="13.5">
      <c r="A17" s="2" t="s">
        <v>87</v>
      </c>
      <c r="B17" s="28">
        <v>91875</v>
      </c>
      <c r="C17" s="28">
        <v>148664</v>
      </c>
      <c r="D17" s="28">
        <v>39847</v>
      </c>
      <c r="E17" s="22">
        <v>124935</v>
      </c>
      <c r="F17" s="28">
        <v>207855</v>
      </c>
      <c r="G17" s="28">
        <v>215418</v>
      </c>
      <c r="H17" s="28">
        <v>205133</v>
      </c>
      <c r="I17" s="22">
        <v>182986</v>
      </c>
      <c r="J17" s="28"/>
      <c r="K17" s="28"/>
      <c r="L17" s="28"/>
      <c r="M17" s="22">
        <v>209147</v>
      </c>
      <c r="N17" s="28">
        <v>167620</v>
      </c>
      <c r="O17" s="28">
        <v>259611</v>
      </c>
      <c r="P17" s="28">
        <v>366738</v>
      </c>
      <c r="Q17" s="22">
        <v>309500</v>
      </c>
      <c r="R17" s="28">
        <v>136091</v>
      </c>
      <c r="S17" s="28">
        <v>303999</v>
      </c>
      <c r="T17" s="28">
        <v>385376</v>
      </c>
      <c r="U17" s="22">
        <v>284885</v>
      </c>
      <c r="V17" s="28">
        <v>136680</v>
      </c>
      <c r="W17" s="28">
        <v>257111</v>
      </c>
      <c r="X17" s="28">
        <v>345308</v>
      </c>
      <c r="Y17" s="22">
        <v>428976</v>
      </c>
    </row>
    <row r="18" spans="1:25" ht="13.5">
      <c r="A18" s="2" t="s">
        <v>88</v>
      </c>
      <c r="B18" s="28">
        <v>2392084</v>
      </c>
      <c r="C18" s="28">
        <v>1880463</v>
      </c>
      <c r="D18" s="28">
        <v>1646215</v>
      </c>
      <c r="E18" s="22">
        <v>2521493</v>
      </c>
      <c r="F18" s="28">
        <v>1868804</v>
      </c>
      <c r="G18" s="28">
        <v>1366301</v>
      </c>
      <c r="H18" s="28">
        <v>1508250</v>
      </c>
      <c r="I18" s="22">
        <v>2315842</v>
      </c>
      <c r="J18" s="28"/>
      <c r="K18" s="28"/>
      <c r="L18" s="28"/>
      <c r="M18" s="22">
        <v>1225956</v>
      </c>
      <c r="N18" s="28"/>
      <c r="O18" s="28"/>
      <c r="P18" s="28"/>
      <c r="Q18" s="22">
        <v>1641110</v>
      </c>
      <c r="R18" s="28"/>
      <c r="S18" s="28"/>
      <c r="T18" s="28"/>
      <c r="U18" s="22">
        <v>410421</v>
      </c>
      <c r="V18" s="28"/>
      <c r="W18" s="28"/>
      <c r="X18" s="28"/>
      <c r="Y18" s="22">
        <v>1181307</v>
      </c>
    </row>
    <row r="19" spans="1:25" ht="13.5">
      <c r="A19" s="2" t="s">
        <v>89</v>
      </c>
      <c r="B19" s="28">
        <v>1342894</v>
      </c>
      <c r="C19" s="28">
        <v>1953378</v>
      </c>
      <c r="D19" s="28">
        <v>2573711</v>
      </c>
      <c r="E19" s="22">
        <v>2569685</v>
      </c>
      <c r="F19" s="28">
        <v>1786238</v>
      </c>
      <c r="G19" s="28">
        <v>1618248</v>
      </c>
      <c r="H19" s="28">
        <v>1243962</v>
      </c>
      <c r="I19" s="22">
        <v>1829059</v>
      </c>
      <c r="J19" s="28"/>
      <c r="K19" s="28"/>
      <c r="L19" s="28"/>
      <c r="M19" s="22">
        <v>126602</v>
      </c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2" t="s">
        <v>91</v>
      </c>
      <c r="B20" s="28">
        <v>2141844</v>
      </c>
      <c r="C20" s="28">
        <v>1158825</v>
      </c>
      <c r="D20" s="28">
        <v>1444214</v>
      </c>
      <c r="E20" s="22">
        <v>655347</v>
      </c>
      <c r="F20" s="28">
        <v>1588521</v>
      </c>
      <c r="G20" s="28">
        <v>1474786</v>
      </c>
      <c r="H20" s="28">
        <v>1430556</v>
      </c>
      <c r="I20" s="22">
        <v>249364</v>
      </c>
      <c r="J20" s="28">
        <v>7892411</v>
      </c>
      <c r="K20" s="28">
        <v>5539499</v>
      </c>
      <c r="L20" s="28">
        <v>4342185</v>
      </c>
      <c r="M20" s="22">
        <v>184553</v>
      </c>
      <c r="N20" s="28">
        <v>5436907</v>
      </c>
      <c r="O20" s="28">
        <v>5756732</v>
      </c>
      <c r="P20" s="28">
        <v>5638684</v>
      </c>
      <c r="Q20" s="22">
        <v>357126</v>
      </c>
      <c r="R20" s="28">
        <v>4838070</v>
      </c>
      <c r="S20" s="28">
        <v>1611231</v>
      </c>
      <c r="T20" s="28">
        <v>3669620</v>
      </c>
      <c r="U20" s="22">
        <v>1407925</v>
      </c>
      <c r="V20" s="28">
        <v>3267001</v>
      </c>
      <c r="W20" s="28">
        <v>3109202</v>
      </c>
      <c r="X20" s="28">
        <v>3576245</v>
      </c>
      <c r="Y20" s="22">
        <v>2355996</v>
      </c>
    </row>
    <row r="21" spans="1:25" ht="13.5">
      <c r="A21" s="2" t="s">
        <v>92</v>
      </c>
      <c r="B21" s="28">
        <v>-2615027</v>
      </c>
      <c r="C21" s="28">
        <v>-2810108</v>
      </c>
      <c r="D21" s="28">
        <v>-2540004</v>
      </c>
      <c r="E21" s="22">
        <v>-2306557</v>
      </c>
      <c r="F21" s="28">
        <v>-1379975</v>
      </c>
      <c r="G21" s="28">
        <v>-1449200</v>
      </c>
      <c r="H21" s="28">
        <v>-1359378</v>
      </c>
      <c r="I21" s="22">
        <v>-2331696</v>
      </c>
      <c r="J21" s="28">
        <v>-2616451</v>
      </c>
      <c r="K21" s="28">
        <v>-250529</v>
      </c>
      <c r="L21" s="28">
        <v>-348478</v>
      </c>
      <c r="M21" s="22">
        <v>-1030176</v>
      </c>
      <c r="N21" s="28">
        <v>-337668</v>
      </c>
      <c r="O21" s="28">
        <v>-354681</v>
      </c>
      <c r="P21" s="28">
        <v>-357028</v>
      </c>
      <c r="Q21" s="22">
        <v>-374789</v>
      </c>
      <c r="R21" s="28">
        <v>-352895</v>
      </c>
      <c r="S21" s="28">
        <v>-353112</v>
      </c>
      <c r="T21" s="28">
        <v>-359332</v>
      </c>
      <c r="U21" s="22">
        <v>-354491</v>
      </c>
      <c r="V21" s="28">
        <v>-249032</v>
      </c>
      <c r="W21" s="28">
        <v>-184695</v>
      </c>
      <c r="X21" s="28">
        <v>-486435</v>
      </c>
      <c r="Y21" s="22">
        <v>-515272</v>
      </c>
    </row>
    <row r="22" spans="1:25" ht="13.5">
      <c r="A22" s="2" t="s">
        <v>93</v>
      </c>
      <c r="B22" s="28">
        <v>29672047</v>
      </c>
      <c r="C22" s="28">
        <v>27336717</v>
      </c>
      <c r="D22" s="28">
        <v>27808021</v>
      </c>
      <c r="E22" s="22">
        <v>28020867</v>
      </c>
      <c r="F22" s="28">
        <v>27419333</v>
      </c>
      <c r="G22" s="28">
        <v>25887358</v>
      </c>
      <c r="H22" s="28">
        <v>25462260</v>
      </c>
      <c r="I22" s="22">
        <v>19371724</v>
      </c>
      <c r="J22" s="28">
        <v>20068304</v>
      </c>
      <c r="K22" s="28">
        <v>20904782</v>
      </c>
      <c r="L22" s="28">
        <v>16661540</v>
      </c>
      <c r="M22" s="22">
        <v>15416702</v>
      </c>
      <c r="N22" s="28">
        <v>15609529</v>
      </c>
      <c r="O22" s="28">
        <v>15126525</v>
      </c>
      <c r="P22" s="28">
        <v>15514652</v>
      </c>
      <c r="Q22" s="22">
        <v>15391580</v>
      </c>
      <c r="R22" s="28">
        <v>19979616</v>
      </c>
      <c r="S22" s="28">
        <v>15598939</v>
      </c>
      <c r="T22" s="28">
        <v>15192478</v>
      </c>
      <c r="U22" s="22">
        <v>14941364</v>
      </c>
      <c r="V22" s="28">
        <v>14100943</v>
      </c>
      <c r="W22" s="28">
        <v>15136402</v>
      </c>
      <c r="X22" s="28">
        <v>18464143</v>
      </c>
      <c r="Y22" s="22">
        <v>17891157</v>
      </c>
    </row>
    <row r="23" spans="1:25" ht="13.5">
      <c r="A23" s="2" t="s">
        <v>101</v>
      </c>
      <c r="B23" s="28">
        <v>662431</v>
      </c>
      <c r="C23" s="28">
        <v>633333</v>
      </c>
      <c r="D23" s="28">
        <v>361177</v>
      </c>
      <c r="E23" s="22">
        <v>351375</v>
      </c>
      <c r="F23" s="28">
        <v>345478</v>
      </c>
      <c r="G23" s="28">
        <v>324201</v>
      </c>
      <c r="H23" s="28">
        <v>373426</v>
      </c>
      <c r="I23" s="22">
        <v>286942</v>
      </c>
      <c r="J23" s="28">
        <v>484260</v>
      </c>
      <c r="K23" s="28">
        <v>475893</v>
      </c>
      <c r="L23" s="28">
        <v>255319</v>
      </c>
      <c r="M23" s="22">
        <v>256794</v>
      </c>
      <c r="N23" s="28">
        <v>275835</v>
      </c>
      <c r="O23" s="28">
        <v>292234</v>
      </c>
      <c r="P23" s="28">
        <v>307122</v>
      </c>
      <c r="Q23" s="22">
        <v>320197</v>
      </c>
      <c r="R23" s="28">
        <v>361808</v>
      </c>
      <c r="S23" s="28">
        <v>312006</v>
      </c>
      <c r="T23" s="28">
        <v>338550</v>
      </c>
      <c r="U23" s="22">
        <v>362040</v>
      </c>
      <c r="V23" s="28">
        <v>366216</v>
      </c>
      <c r="W23" s="28">
        <v>406373</v>
      </c>
      <c r="X23" s="28">
        <v>384714</v>
      </c>
      <c r="Y23" s="22">
        <v>550962</v>
      </c>
    </row>
    <row r="24" spans="1:25" ht="13.5">
      <c r="A24" s="3" t="s">
        <v>229</v>
      </c>
      <c r="B24" s="28">
        <v>6886158</v>
      </c>
      <c r="C24" s="28">
        <v>6887783</v>
      </c>
      <c r="D24" s="28">
        <v>6872616</v>
      </c>
      <c r="E24" s="22">
        <v>6568367</v>
      </c>
      <c r="F24" s="28">
        <v>7253385</v>
      </c>
      <c r="G24" s="28">
        <v>7220962</v>
      </c>
      <c r="H24" s="28">
        <v>6600942</v>
      </c>
      <c r="I24" s="22">
        <v>2587176</v>
      </c>
      <c r="J24" s="28">
        <v>2511496</v>
      </c>
      <c r="K24" s="28">
        <v>3161346</v>
      </c>
      <c r="L24" s="28">
        <v>801309</v>
      </c>
      <c r="M24" s="22">
        <v>826603</v>
      </c>
      <c r="N24" s="28">
        <v>851896</v>
      </c>
      <c r="O24" s="28">
        <v>884289</v>
      </c>
      <c r="P24" s="28">
        <v>909839</v>
      </c>
      <c r="Q24" s="22">
        <v>935389</v>
      </c>
      <c r="R24" s="28">
        <v>2330640</v>
      </c>
      <c r="S24" s="28">
        <v>1619742</v>
      </c>
      <c r="T24" s="28">
        <v>1400993</v>
      </c>
      <c r="U24" s="22">
        <v>1490026</v>
      </c>
      <c r="V24" s="28">
        <v>1268442</v>
      </c>
      <c r="W24" s="28">
        <v>1348846</v>
      </c>
      <c r="X24" s="28">
        <v>1429251</v>
      </c>
      <c r="Y24" s="22">
        <v>1945399</v>
      </c>
    </row>
    <row r="25" spans="1:25" ht="13.5">
      <c r="A25" s="3" t="s">
        <v>103</v>
      </c>
      <c r="B25" s="28">
        <v>4272686</v>
      </c>
      <c r="C25" s="28">
        <v>4106705</v>
      </c>
      <c r="D25" s="28">
        <v>4251626</v>
      </c>
      <c r="E25" s="22">
        <v>4165747</v>
      </c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3" t="s">
        <v>91</v>
      </c>
      <c r="B26" s="28">
        <v>2146</v>
      </c>
      <c r="C26" s="28">
        <v>2165</v>
      </c>
      <c r="D26" s="28">
        <v>3164</v>
      </c>
      <c r="E26" s="22">
        <v>2203</v>
      </c>
      <c r="F26" s="28">
        <v>404589</v>
      </c>
      <c r="G26" s="28">
        <v>389272</v>
      </c>
      <c r="H26" s="28">
        <v>411529</v>
      </c>
      <c r="I26" s="22">
        <v>444356</v>
      </c>
      <c r="J26" s="28">
        <v>452808</v>
      </c>
      <c r="K26" s="28">
        <v>469287</v>
      </c>
      <c r="L26" s="28">
        <v>387978</v>
      </c>
      <c r="M26" s="22">
        <v>404099</v>
      </c>
      <c r="N26" s="28">
        <v>133661</v>
      </c>
      <c r="O26" s="28">
        <v>133024</v>
      </c>
      <c r="P26" s="28">
        <v>116567</v>
      </c>
      <c r="Q26" s="22">
        <v>123678</v>
      </c>
      <c r="R26" s="28">
        <v>163827</v>
      </c>
      <c r="S26" s="28">
        <v>173504</v>
      </c>
      <c r="T26" s="28">
        <v>161973</v>
      </c>
      <c r="U26" s="22">
        <v>169367</v>
      </c>
      <c r="V26" s="28">
        <v>206919</v>
      </c>
      <c r="W26" s="28">
        <v>219050</v>
      </c>
      <c r="X26" s="28">
        <v>210835</v>
      </c>
      <c r="Y26" s="22">
        <v>217049</v>
      </c>
    </row>
    <row r="27" spans="1:25" ht="13.5">
      <c r="A27" s="3" t="s">
        <v>105</v>
      </c>
      <c r="B27" s="28">
        <v>11160991</v>
      </c>
      <c r="C27" s="28">
        <v>10996653</v>
      </c>
      <c r="D27" s="28">
        <v>11127406</v>
      </c>
      <c r="E27" s="22">
        <v>10736318</v>
      </c>
      <c r="F27" s="28">
        <v>7657974</v>
      </c>
      <c r="G27" s="28">
        <v>7610234</v>
      </c>
      <c r="H27" s="28">
        <v>7012472</v>
      </c>
      <c r="I27" s="22">
        <v>3031532</v>
      </c>
      <c r="J27" s="28">
        <v>2964304</v>
      </c>
      <c r="K27" s="28">
        <v>3630634</v>
      </c>
      <c r="L27" s="28">
        <v>1189288</v>
      </c>
      <c r="M27" s="22">
        <v>1230702</v>
      </c>
      <c r="N27" s="28">
        <v>985558</v>
      </c>
      <c r="O27" s="28">
        <v>1017314</v>
      </c>
      <c r="P27" s="28">
        <v>1026407</v>
      </c>
      <c r="Q27" s="22">
        <v>1059068</v>
      </c>
      <c r="R27" s="28">
        <v>2494467</v>
      </c>
      <c r="S27" s="28">
        <v>1793246</v>
      </c>
      <c r="T27" s="28">
        <v>1562966</v>
      </c>
      <c r="U27" s="22">
        <v>1659394</v>
      </c>
      <c r="V27" s="28">
        <v>1475361</v>
      </c>
      <c r="W27" s="28">
        <v>1567897</v>
      </c>
      <c r="X27" s="28">
        <v>1640086</v>
      </c>
      <c r="Y27" s="22">
        <v>2162448</v>
      </c>
    </row>
    <row r="28" spans="1:25" ht="13.5">
      <c r="A28" s="3" t="s">
        <v>106</v>
      </c>
      <c r="B28" s="28">
        <v>2712621</v>
      </c>
      <c r="C28" s="28">
        <v>3450684</v>
      </c>
      <c r="D28" s="28">
        <v>3246846</v>
      </c>
      <c r="E28" s="22">
        <v>3043611</v>
      </c>
      <c r="F28" s="28">
        <v>3065202</v>
      </c>
      <c r="G28" s="28">
        <v>3070935</v>
      </c>
      <c r="H28" s="28">
        <v>3110090</v>
      </c>
      <c r="I28" s="22">
        <v>2952321</v>
      </c>
      <c r="J28" s="28">
        <v>3043006</v>
      </c>
      <c r="K28" s="28">
        <v>3068158</v>
      </c>
      <c r="L28" s="28">
        <v>3354829</v>
      </c>
      <c r="M28" s="22">
        <v>3379823</v>
      </c>
      <c r="N28" s="28">
        <v>3188215</v>
      </c>
      <c r="O28" s="28">
        <v>3025873</v>
      </c>
      <c r="P28" s="28">
        <v>2936375</v>
      </c>
      <c r="Q28" s="22">
        <v>3015719</v>
      </c>
      <c r="R28" s="28"/>
      <c r="S28" s="28"/>
      <c r="T28" s="28"/>
      <c r="U28" s="22">
        <v>377271</v>
      </c>
      <c r="V28" s="28"/>
      <c r="W28" s="28"/>
      <c r="X28" s="28"/>
      <c r="Y28" s="22">
        <v>482276</v>
      </c>
    </row>
    <row r="29" spans="1:25" ht="13.5">
      <c r="A29" s="3" t="s">
        <v>108</v>
      </c>
      <c r="B29" s="28">
        <v>78341</v>
      </c>
      <c r="C29" s="28">
        <v>72201</v>
      </c>
      <c r="D29" s="28">
        <v>72504</v>
      </c>
      <c r="E29" s="22">
        <v>68453</v>
      </c>
      <c r="F29" s="28">
        <v>62441</v>
      </c>
      <c r="G29" s="28">
        <v>52800</v>
      </c>
      <c r="H29" s="28">
        <v>54101</v>
      </c>
      <c r="I29" s="22">
        <v>4885</v>
      </c>
      <c r="J29" s="28"/>
      <c r="K29" s="28"/>
      <c r="L29" s="28"/>
      <c r="M29" s="22">
        <v>4886</v>
      </c>
      <c r="N29" s="28"/>
      <c r="O29" s="28"/>
      <c r="P29" s="28"/>
      <c r="Q29" s="22">
        <v>3907</v>
      </c>
      <c r="R29" s="28"/>
      <c r="S29" s="28"/>
      <c r="T29" s="28"/>
      <c r="U29" s="22">
        <v>4879</v>
      </c>
      <c r="V29" s="28"/>
      <c r="W29" s="28"/>
      <c r="X29" s="28"/>
      <c r="Y29" s="22">
        <v>4879</v>
      </c>
    </row>
    <row r="30" spans="1:25" ht="13.5">
      <c r="A30" s="3" t="s">
        <v>109</v>
      </c>
      <c r="B30" s="28">
        <v>1252754</v>
      </c>
      <c r="C30" s="28">
        <v>1284227</v>
      </c>
      <c r="D30" s="28">
        <v>1349505</v>
      </c>
      <c r="E30" s="22">
        <v>1540248</v>
      </c>
      <c r="F30" s="28">
        <v>871440</v>
      </c>
      <c r="G30" s="28">
        <v>813232</v>
      </c>
      <c r="H30" s="28">
        <v>832200</v>
      </c>
      <c r="I30" s="22">
        <v>708232</v>
      </c>
      <c r="J30" s="28"/>
      <c r="K30" s="28"/>
      <c r="L30" s="28"/>
      <c r="M30" s="22">
        <v>471322</v>
      </c>
      <c r="N30" s="28"/>
      <c r="O30" s="28"/>
      <c r="P30" s="28"/>
      <c r="Q30" s="22">
        <v>405243</v>
      </c>
      <c r="R30" s="28"/>
      <c r="S30" s="28"/>
      <c r="T30" s="28"/>
      <c r="U30" s="22">
        <v>548872</v>
      </c>
      <c r="V30" s="28"/>
      <c r="W30" s="28"/>
      <c r="X30" s="28"/>
      <c r="Y30" s="22"/>
    </row>
    <row r="31" spans="1:25" ht="13.5">
      <c r="A31" s="3" t="s">
        <v>87</v>
      </c>
      <c r="B31" s="28">
        <v>24828</v>
      </c>
      <c r="C31" s="28">
        <v>27321</v>
      </c>
      <c r="D31" s="28">
        <v>29656</v>
      </c>
      <c r="E31" s="22">
        <v>30423</v>
      </c>
      <c r="F31" s="28">
        <v>45289</v>
      </c>
      <c r="G31" s="28">
        <v>27268</v>
      </c>
      <c r="H31" s="28">
        <v>25968</v>
      </c>
      <c r="I31" s="22">
        <v>28628</v>
      </c>
      <c r="J31" s="28"/>
      <c r="K31" s="28"/>
      <c r="L31" s="28"/>
      <c r="M31" s="22">
        <v>30775</v>
      </c>
      <c r="N31" s="28"/>
      <c r="O31" s="28"/>
      <c r="P31" s="28"/>
      <c r="Q31" s="22">
        <v>86034</v>
      </c>
      <c r="R31" s="28"/>
      <c r="S31" s="28"/>
      <c r="T31" s="28"/>
      <c r="U31" s="22">
        <v>71000</v>
      </c>
      <c r="V31" s="28"/>
      <c r="W31" s="28"/>
      <c r="X31" s="28"/>
      <c r="Y31" s="22">
        <v>330946</v>
      </c>
    </row>
    <row r="32" spans="1:25" ht="13.5">
      <c r="A32" s="3" t="s">
        <v>230</v>
      </c>
      <c r="B32" s="28"/>
      <c r="C32" s="28">
        <v>2271798</v>
      </c>
      <c r="D32" s="28">
        <v>2291939</v>
      </c>
      <c r="E32" s="22">
        <v>2170718</v>
      </c>
      <c r="F32" s="28">
        <v>1985571</v>
      </c>
      <c r="G32" s="28">
        <v>1786531</v>
      </c>
      <c r="H32" s="28">
        <v>1841999</v>
      </c>
      <c r="I32" s="22">
        <v>1923062</v>
      </c>
      <c r="J32" s="28">
        <v>1829792</v>
      </c>
      <c r="K32" s="28">
        <v>1798053</v>
      </c>
      <c r="L32" s="28">
        <v>1869379</v>
      </c>
      <c r="M32" s="22">
        <v>1911204</v>
      </c>
      <c r="N32" s="28">
        <v>1865409</v>
      </c>
      <c r="O32" s="28">
        <v>1905921</v>
      </c>
      <c r="P32" s="28">
        <v>1998876</v>
      </c>
      <c r="Q32" s="22">
        <v>2098875</v>
      </c>
      <c r="R32" s="28">
        <v>2099123</v>
      </c>
      <c r="S32" s="28">
        <v>2055652</v>
      </c>
      <c r="T32" s="28">
        <v>2201032</v>
      </c>
      <c r="U32" s="22">
        <v>2259690</v>
      </c>
      <c r="V32" s="28">
        <v>2089484</v>
      </c>
      <c r="W32" s="28">
        <v>2472277</v>
      </c>
      <c r="X32" s="28"/>
      <c r="Y32" s="22"/>
    </row>
    <row r="33" spans="1:25" ht="13.5">
      <c r="A33" s="3" t="s">
        <v>91</v>
      </c>
      <c r="B33" s="28">
        <v>1969770</v>
      </c>
      <c r="C33" s="28">
        <v>1125834</v>
      </c>
      <c r="D33" s="28">
        <v>1144787</v>
      </c>
      <c r="E33" s="22">
        <v>1088960</v>
      </c>
      <c r="F33" s="28">
        <v>1014785</v>
      </c>
      <c r="G33" s="28">
        <v>947134</v>
      </c>
      <c r="H33" s="28">
        <v>1403547</v>
      </c>
      <c r="I33" s="22">
        <v>1722237</v>
      </c>
      <c r="J33" s="28">
        <v>718794</v>
      </c>
      <c r="K33" s="28">
        <v>744627</v>
      </c>
      <c r="L33" s="28">
        <v>817545</v>
      </c>
      <c r="M33" s="22">
        <v>331130</v>
      </c>
      <c r="N33" s="28">
        <v>876554</v>
      </c>
      <c r="O33" s="28">
        <v>875317</v>
      </c>
      <c r="P33" s="28">
        <v>738240</v>
      </c>
      <c r="Q33" s="22">
        <v>337510</v>
      </c>
      <c r="R33" s="28">
        <v>1170737</v>
      </c>
      <c r="S33" s="28">
        <v>1222662</v>
      </c>
      <c r="T33" s="28">
        <v>1143276</v>
      </c>
      <c r="U33" s="22">
        <v>385600</v>
      </c>
      <c r="V33" s="28">
        <v>1629776</v>
      </c>
      <c r="W33" s="28">
        <v>1467273</v>
      </c>
      <c r="X33" s="28">
        <v>1610370</v>
      </c>
      <c r="Y33" s="22">
        <v>427224</v>
      </c>
    </row>
    <row r="34" spans="1:25" ht="13.5">
      <c r="A34" s="3" t="s">
        <v>92</v>
      </c>
      <c r="B34" s="28">
        <v>-2677153</v>
      </c>
      <c r="C34" s="28">
        <v>-1816251</v>
      </c>
      <c r="D34" s="28">
        <v>-1789103</v>
      </c>
      <c r="E34" s="22">
        <v>-1947928</v>
      </c>
      <c r="F34" s="28">
        <v>-508970</v>
      </c>
      <c r="G34" s="28">
        <v>-393043</v>
      </c>
      <c r="H34" s="28">
        <v>-392797</v>
      </c>
      <c r="I34" s="22">
        <v>-593334</v>
      </c>
      <c r="J34" s="28">
        <v>-397058</v>
      </c>
      <c r="K34" s="28">
        <v>-143116</v>
      </c>
      <c r="L34" s="28">
        <v>-152075</v>
      </c>
      <c r="M34" s="22">
        <v>-425678</v>
      </c>
      <c r="N34" s="28">
        <v>-172892</v>
      </c>
      <c r="O34" s="28">
        <v>-179398</v>
      </c>
      <c r="P34" s="28">
        <v>-187613</v>
      </c>
      <c r="Q34" s="22">
        <v>-196991</v>
      </c>
      <c r="R34" s="28">
        <v>-103188</v>
      </c>
      <c r="S34" s="28">
        <v>-106779</v>
      </c>
      <c r="T34" s="28">
        <v>-106371</v>
      </c>
      <c r="U34" s="22">
        <v>-110766</v>
      </c>
      <c r="V34" s="28">
        <v>-13509</v>
      </c>
      <c r="W34" s="28">
        <v>-13096</v>
      </c>
      <c r="X34" s="28">
        <v>-3142</v>
      </c>
      <c r="Y34" s="22">
        <v>-3137</v>
      </c>
    </row>
    <row r="35" spans="1:25" ht="13.5">
      <c r="A35" s="3" t="s">
        <v>114</v>
      </c>
      <c r="B35" s="28">
        <v>3361163</v>
      </c>
      <c r="C35" s="28">
        <v>6415817</v>
      </c>
      <c r="D35" s="28">
        <v>6346136</v>
      </c>
      <c r="E35" s="22">
        <v>5994487</v>
      </c>
      <c r="F35" s="28">
        <v>6535760</v>
      </c>
      <c r="G35" s="28">
        <v>6304860</v>
      </c>
      <c r="H35" s="28">
        <v>6875110</v>
      </c>
      <c r="I35" s="22">
        <v>6746033</v>
      </c>
      <c r="J35" s="28">
        <v>5194534</v>
      </c>
      <c r="K35" s="28">
        <v>5467723</v>
      </c>
      <c r="L35" s="28">
        <v>5889679</v>
      </c>
      <c r="M35" s="22">
        <v>5703463</v>
      </c>
      <c r="N35" s="28">
        <v>5757287</v>
      </c>
      <c r="O35" s="28">
        <v>5627713</v>
      </c>
      <c r="P35" s="28">
        <v>5485878</v>
      </c>
      <c r="Q35" s="22">
        <v>5750300</v>
      </c>
      <c r="R35" s="28">
        <v>3166671</v>
      </c>
      <c r="S35" s="28">
        <v>3171536</v>
      </c>
      <c r="T35" s="28">
        <v>3237937</v>
      </c>
      <c r="U35" s="22">
        <v>3536549</v>
      </c>
      <c r="V35" s="28">
        <v>3705752</v>
      </c>
      <c r="W35" s="28">
        <v>3926453</v>
      </c>
      <c r="X35" s="28">
        <v>1607228</v>
      </c>
      <c r="Y35" s="22">
        <v>1601626</v>
      </c>
    </row>
    <row r="36" spans="1:25" ht="13.5">
      <c r="A36" s="2" t="s">
        <v>115</v>
      </c>
      <c r="B36" s="28">
        <v>15184586</v>
      </c>
      <c r="C36" s="28">
        <v>18045805</v>
      </c>
      <c r="D36" s="28">
        <v>17834720</v>
      </c>
      <c r="E36" s="22">
        <v>17082181</v>
      </c>
      <c r="F36" s="28">
        <v>14539213</v>
      </c>
      <c r="G36" s="28">
        <v>14239297</v>
      </c>
      <c r="H36" s="28">
        <v>14261009</v>
      </c>
      <c r="I36" s="22">
        <v>10064508</v>
      </c>
      <c r="J36" s="28">
        <v>8643099</v>
      </c>
      <c r="K36" s="28">
        <v>9574251</v>
      </c>
      <c r="L36" s="28">
        <v>7334287</v>
      </c>
      <c r="M36" s="22">
        <v>7190960</v>
      </c>
      <c r="N36" s="28">
        <v>7018680</v>
      </c>
      <c r="O36" s="28">
        <v>6937262</v>
      </c>
      <c r="P36" s="28">
        <v>6819408</v>
      </c>
      <c r="Q36" s="22">
        <v>7129566</v>
      </c>
      <c r="R36" s="28">
        <v>6022948</v>
      </c>
      <c r="S36" s="28">
        <v>5276789</v>
      </c>
      <c r="T36" s="28">
        <v>5139454</v>
      </c>
      <c r="U36" s="22">
        <v>5557984</v>
      </c>
      <c r="V36" s="28">
        <v>5547330</v>
      </c>
      <c r="W36" s="28">
        <v>5900724</v>
      </c>
      <c r="X36" s="28">
        <v>3632029</v>
      </c>
      <c r="Y36" s="22">
        <v>4315036</v>
      </c>
    </row>
    <row r="37" spans="1:25" ht="14.25" thickBot="1">
      <c r="A37" s="5" t="s">
        <v>116</v>
      </c>
      <c r="B37" s="29">
        <v>44856633</v>
      </c>
      <c r="C37" s="29">
        <v>45382523</v>
      </c>
      <c r="D37" s="29">
        <v>45642742</v>
      </c>
      <c r="E37" s="23">
        <v>45103049</v>
      </c>
      <c r="F37" s="29">
        <v>41958546</v>
      </c>
      <c r="G37" s="29">
        <v>40126655</v>
      </c>
      <c r="H37" s="29">
        <v>39723270</v>
      </c>
      <c r="I37" s="23">
        <v>29436232</v>
      </c>
      <c r="J37" s="29">
        <v>28711404</v>
      </c>
      <c r="K37" s="29">
        <v>30479033</v>
      </c>
      <c r="L37" s="29">
        <v>23995828</v>
      </c>
      <c r="M37" s="23">
        <v>22607662</v>
      </c>
      <c r="N37" s="29">
        <v>22628210</v>
      </c>
      <c r="O37" s="29">
        <v>22063788</v>
      </c>
      <c r="P37" s="29">
        <v>22334060</v>
      </c>
      <c r="Q37" s="23">
        <v>22521146</v>
      </c>
      <c r="R37" s="29">
        <v>26002565</v>
      </c>
      <c r="S37" s="29">
        <v>20875728</v>
      </c>
      <c r="T37" s="29">
        <v>20331932</v>
      </c>
      <c r="U37" s="23">
        <v>20499348</v>
      </c>
      <c r="V37" s="29">
        <v>19648274</v>
      </c>
      <c r="W37" s="29">
        <v>21037127</v>
      </c>
      <c r="X37" s="29">
        <v>22096173</v>
      </c>
      <c r="Y37" s="23">
        <v>22206194</v>
      </c>
    </row>
    <row r="38" spans="1:25" ht="14.25" thickTop="1">
      <c r="A38" s="2" t="s">
        <v>231</v>
      </c>
      <c r="B38" s="28">
        <v>1103495</v>
      </c>
      <c r="C38" s="28">
        <v>918798</v>
      </c>
      <c r="D38" s="28">
        <v>781108</v>
      </c>
      <c r="E38" s="22">
        <v>859387</v>
      </c>
      <c r="F38" s="28">
        <v>768037</v>
      </c>
      <c r="G38" s="28">
        <v>1110672</v>
      </c>
      <c r="H38" s="28">
        <v>724311</v>
      </c>
      <c r="I38" s="22">
        <v>608406</v>
      </c>
      <c r="J38" s="28">
        <v>477545</v>
      </c>
      <c r="K38" s="28">
        <v>474986</v>
      </c>
      <c r="L38" s="28">
        <v>1395176</v>
      </c>
      <c r="M38" s="22">
        <v>1332422</v>
      </c>
      <c r="N38" s="28">
        <v>1149646</v>
      </c>
      <c r="O38" s="28">
        <v>867221</v>
      </c>
      <c r="P38" s="28">
        <v>964425</v>
      </c>
      <c r="Q38" s="22">
        <v>976000</v>
      </c>
      <c r="R38" s="28">
        <v>1981103</v>
      </c>
      <c r="S38" s="28">
        <v>1835539</v>
      </c>
      <c r="T38" s="28">
        <v>1778118</v>
      </c>
      <c r="U38" s="22">
        <v>1578150</v>
      </c>
      <c r="V38" s="28">
        <v>1858780</v>
      </c>
      <c r="W38" s="28">
        <v>1778075</v>
      </c>
      <c r="X38" s="28">
        <v>2636921</v>
      </c>
      <c r="Y38" s="22">
        <v>2215073</v>
      </c>
    </row>
    <row r="39" spans="1:25" ht="13.5">
      <c r="A39" s="2" t="s">
        <v>118</v>
      </c>
      <c r="B39" s="28">
        <v>4898621</v>
      </c>
      <c r="C39" s="28">
        <v>6041718</v>
      </c>
      <c r="D39" s="28">
        <v>6508001</v>
      </c>
      <c r="E39" s="22">
        <v>6087831</v>
      </c>
      <c r="F39" s="28">
        <v>5493908</v>
      </c>
      <c r="G39" s="28">
        <v>10637680</v>
      </c>
      <c r="H39" s="28">
        <v>12326419</v>
      </c>
      <c r="I39" s="22">
        <v>6798508</v>
      </c>
      <c r="J39" s="28">
        <v>8136556</v>
      </c>
      <c r="K39" s="28">
        <v>7551331</v>
      </c>
      <c r="L39" s="28">
        <v>6800601</v>
      </c>
      <c r="M39" s="22">
        <v>5298820</v>
      </c>
      <c r="N39" s="28">
        <v>5832900</v>
      </c>
      <c r="O39" s="28">
        <v>5502000</v>
      </c>
      <c r="P39" s="28">
        <v>5534240</v>
      </c>
      <c r="Q39" s="22">
        <v>4835660</v>
      </c>
      <c r="R39" s="28">
        <v>5638243</v>
      </c>
      <c r="S39" s="28">
        <v>5522329</v>
      </c>
      <c r="T39" s="28">
        <v>5013980</v>
      </c>
      <c r="U39" s="22">
        <v>4681406</v>
      </c>
      <c r="V39" s="28">
        <v>4410232</v>
      </c>
      <c r="W39" s="28">
        <v>5104257</v>
      </c>
      <c r="X39" s="28">
        <v>5543933</v>
      </c>
      <c r="Y39" s="22">
        <v>5629422</v>
      </c>
    </row>
    <row r="40" spans="1:25" ht="13.5">
      <c r="A40" s="2" t="s">
        <v>119</v>
      </c>
      <c r="B40" s="28">
        <v>1651900</v>
      </c>
      <c r="C40" s="28">
        <v>1447760</v>
      </c>
      <c r="D40" s="28">
        <v>1527910</v>
      </c>
      <c r="E40" s="22">
        <v>1605120</v>
      </c>
      <c r="F40" s="28">
        <v>1681040</v>
      </c>
      <c r="G40" s="28">
        <v>1175000</v>
      </c>
      <c r="H40" s="28">
        <v>920000</v>
      </c>
      <c r="I40" s="22">
        <v>790000</v>
      </c>
      <c r="J40" s="28">
        <v>814418</v>
      </c>
      <c r="K40" s="28">
        <v>863655</v>
      </c>
      <c r="L40" s="28">
        <v>938511</v>
      </c>
      <c r="M40" s="22">
        <v>1017205</v>
      </c>
      <c r="N40" s="28">
        <v>995543</v>
      </c>
      <c r="O40" s="28">
        <v>1166674</v>
      </c>
      <c r="P40" s="28">
        <v>1177436</v>
      </c>
      <c r="Q40" s="22">
        <v>1283128</v>
      </c>
      <c r="R40" s="28">
        <v>1326342</v>
      </c>
      <c r="S40" s="28">
        <v>1273008</v>
      </c>
      <c r="T40" s="28">
        <v>1138008</v>
      </c>
      <c r="U40" s="22">
        <v>1138008</v>
      </c>
      <c r="V40" s="28">
        <v>879674</v>
      </c>
      <c r="W40" s="28">
        <v>620000</v>
      </c>
      <c r="X40" s="28">
        <v>590000</v>
      </c>
      <c r="Y40" s="22">
        <v>410000</v>
      </c>
    </row>
    <row r="41" spans="1:25" ht="13.5">
      <c r="A41" s="2" t="s">
        <v>123</v>
      </c>
      <c r="B41" s="28">
        <v>1659554</v>
      </c>
      <c r="C41" s="28">
        <v>1400495</v>
      </c>
      <c r="D41" s="28">
        <v>1248777</v>
      </c>
      <c r="E41" s="22">
        <v>1332296</v>
      </c>
      <c r="F41" s="28">
        <v>911746</v>
      </c>
      <c r="G41" s="28">
        <v>822282</v>
      </c>
      <c r="H41" s="28">
        <v>737189</v>
      </c>
      <c r="I41" s="22">
        <v>449734</v>
      </c>
      <c r="J41" s="28">
        <v>440727</v>
      </c>
      <c r="K41" s="28">
        <v>330356</v>
      </c>
      <c r="L41" s="28">
        <v>81158</v>
      </c>
      <c r="M41" s="22">
        <v>153331</v>
      </c>
      <c r="N41" s="28">
        <v>148842</v>
      </c>
      <c r="O41" s="28">
        <v>102364</v>
      </c>
      <c r="P41" s="28">
        <v>50460</v>
      </c>
      <c r="Q41" s="22">
        <v>91114</v>
      </c>
      <c r="R41" s="28">
        <v>164892</v>
      </c>
      <c r="S41" s="28">
        <v>132053</v>
      </c>
      <c r="T41" s="28">
        <v>89414</v>
      </c>
      <c r="U41" s="22">
        <v>92332</v>
      </c>
      <c r="V41" s="28">
        <v>155887</v>
      </c>
      <c r="W41" s="28">
        <v>165364</v>
      </c>
      <c r="X41" s="28">
        <v>149897</v>
      </c>
      <c r="Y41" s="22">
        <v>397673</v>
      </c>
    </row>
    <row r="42" spans="1:25" ht="13.5">
      <c r="A42" s="2" t="s">
        <v>127</v>
      </c>
      <c r="B42" s="28">
        <v>340794</v>
      </c>
      <c r="C42" s="28">
        <v>396114</v>
      </c>
      <c r="D42" s="28">
        <v>162452</v>
      </c>
      <c r="E42" s="22">
        <v>378655</v>
      </c>
      <c r="F42" s="28">
        <v>198849</v>
      </c>
      <c r="G42" s="28">
        <v>373644</v>
      </c>
      <c r="H42" s="28">
        <v>202921</v>
      </c>
      <c r="I42" s="22">
        <v>199655</v>
      </c>
      <c r="J42" s="28">
        <v>95763</v>
      </c>
      <c r="K42" s="28">
        <v>243025</v>
      </c>
      <c r="L42" s="28">
        <v>72037</v>
      </c>
      <c r="M42" s="22">
        <v>231974</v>
      </c>
      <c r="N42" s="28">
        <v>77157</v>
      </c>
      <c r="O42" s="28">
        <v>252530</v>
      </c>
      <c r="P42" s="28">
        <v>51520</v>
      </c>
      <c r="Q42" s="22">
        <v>157530</v>
      </c>
      <c r="R42" s="28">
        <v>41583</v>
      </c>
      <c r="S42" s="28">
        <v>151042</v>
      </c>
      <c r="T42" s="28">
        <v>5436</v>
      </c>
      <c r="U42" s="22">
        <v>201600</v>
      </c>
      <c r="V42" s="28">
        <v>83261</v>
      </c>
      <c r="W42" s="28">
        <v>264839</v>
      </c>
      <c r="X42" s="28">
        <v>36025</v>
      </c>
      <c r="Y42" s="22">
        <v>307269</v>
      </c>
    </row>
    <row r="43" spans="1:25" ht="13.5">
      <c r="A43" s="2" t="s">
        <v>232</v>
      </c>
      <c r="B43" s="28">
        <v>63554</v>
      </c>
      <c r="C43" s="28">
        <v>62429</v>
      </c>
      <c r="D43" s="28">
        <v>61304</v>
      </c>
      <c r="E43" s="22">
        <v>60179</v>
      </c>
      <c r="F43" s="28">
        <v>18750</v>
      </c>
      <c r="G43" s="28">
        <v>58477</v>
      </c>
      <c r="H43" s="28">
        <v>52227</v>
      </c>
      <c r="I43" s="22">
        <v>45977</v>
      </c>
      <c r="J43" s="28">
        <v>18750</v>
      </c>
      <c r="K43" s="28">
        <v>61093</v>
      </c>
      <c r="L43" s="28">
        <v>54843</v>
      </c>
      <c r="M43" s="22">
        <v>48593</v>
      </c>
      <c r="N43" s="28">
        <v>18339</v>
      </c>
      <c r="O43" s="28">
        <v>12424</v>
      </c>
      <c r="P43" s="28">
        <v>32804</v>
      </c>
      <c r="Q43" s="22">
        <v>27016</v>
      </c>
      <c r="R43" s="28">
        <v>15668</v>
      </c>
      <c r="S43" s="28">
        <v>11136</v>
      </c>
      <c r="T43" s="28">
        <v>5436</v>
      </c>
      <c r="U43" s="22"/>
      <c r="V43" s="28">
        <v>22737</v>
      </c>
      <c r="W43" s="28">
        <v>17843</v>
      </c>
      <c r="X43" s="28">
        <v>8623</v>
      </c>
      <c r="Y43" s="22"/>
    </row>
    <row r="44" spans="1:25" ht="13.5">
      <c r="A44" s="2" t="s">
        <v>128</v>
      </c>
      <c r="B44" s="28"/>
      <c r="C44" s="28"/>
      <c r="D44" s="28"/>
      <c r="E44" s="22">
        <v>971</v>
      </c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2" t="s">
        <v>91</v>
      </c>
      <c r="B45" s="28">
        <v>5186097</v>
      </c>
      <c r="C45" s="28">
        <v>4319610</v>
      </c>
      <c r="D45" s="28">
        <v>4151748</v>
      </c>
      <c r="E45" s="22">
        <v>4169679</v>
      </c>
      <c r="F45" s="28">
        <v>4224422</v>
      </c>
      <c r="G45" s="28">
        <v>2640293</v>
      </c>
      <c r="H45" s="28">
        <v>2711497</v>
      </c>
      <c r="I45" s="22">
        <v>1884441</v>
      </c>
      <c r="J45" s="28">
        <v>1437169</v>
      </c>
      <c r="K45" s="28">
        <v>2574224</v>
      </c>
      <c r="L45" s="28">
        <v>1084997</v>
      </c>
      <c r="M45" s="22">
        <v>1211618</v>
      </c>
      <c r="N45" s="28">
        <v>1328822</v>
      </c>
      <c r="O45" s="28">
        <v>895314</v>
      </c>
      <c r="P45" s="28">
        <v>1197578</v>
      </c>
      <c r="Q45" s="22">
        <v>995055</v>
      </c>
      <c r="R45" s="28">
        <v>1758288</v>
      </c>
      <c r="S45" s="28">
        <v>1178934</v>
      </c>
      <c r="T45" s="28">
        <v>1265278</v>
      </c>
      <c r="U45" s="22">
        <v>1154280</v>
      </c>
      <c r="V45" s="28">
        <v>1365378</v>
      </c>
      <c r="W45" s="28">
        <v>1233731</v>
      </c>
      <c r="X45" s="28">
        <v>1527846</v>
      </c>
      <c r="Y45" s="22">
        <v>1643675</v>
      </c>
    </row>
    <row r="46" spans="1:25" ht="13.5">
      <c r="A46" s="2" t="s">
        <v>129</v>
      </c>
      <c r="B46" s="28">
        <v>14904016</v>
      </c>
      <c r="C46" s="28">
        <v>14586926</v>
      </c>
      <c r="D46" s="28">
        <v>14441303</v>
      </c>
      <c r="E46" s="22">
        <v>14494120</v>
      </c>
      <c r="F46" s="28">
        <v>13296753</v>
      </c>
      <c r="G46" s="28">
        <v>16818049</v>
      </c>
      <c r="H46" s="28">
        <v>17674567</v>
      </c>
      <c r="I46" s="22">
        <v>10776724</v>
      </c>
      <c r="J46" s="28">
        <v>11420930</v>
      </c>
      <c r="K46" s="28">
        <v>12098674</v>
      </c>
      <c r="L46" s="28">
        <v>10427327</v>
      </c>
      <c r="M46" s="22">
        <v>9293965</v>
      </c>
      <c r="N46" s="28">
        <v>9551251</v>
      </c>
      <c r="O46" s="28">
        <v>8798530</v>
      </c>
      <c r="P46" s="28">
        <v>9008464</v>
      </c>
      <c r="Q46" s="22">
        <v>8365506</v>
      </c>
      <c r="R46" s="28">
        <v>10926121</v>
      </c>
      <c r="S46" s="28">
        <v>10104045</v>
      </c>
      <c r="T46" s="28">
        <v>9295672</v>
      </c>
      <c r="U46" s="22">
        <v>8845778</v>
      </c>
      <c r="V46" s="28">
        <v>8775952</v>
      </c>
      <c r="W46" s="28">
        <v>9184112</v>
      </c>
      <c r="X46" s="28">
        <v>10493248</v>
      </c>
      <c r="Y46" s="22">
        <v>10603114</v>
      </c>
    </row>
    <row r="47" spans="1:25" ht="13.5">
      <c r="A47" s="2" t="s">
        <v>130</v>
      </c>
      <c r="B47" s="28">
        <v>2500000</v>
      </c>
      <c r="C47" s="28">
        <v>2500000</v>
      </c>
      <c r="D47" s="28">
        <v>2500000</v>
      </c>
      <c r="E47" s="22">
        <v>2500000</v>
      </c>
      <c r="F47" s="28">
        <v>2500000</v>
      </c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3.5">
      <c r="A48" s="2" t="s">
        <v>131</v>
      </c>
      <c r="B48" s="28">
        <v>5500000</v>
      </c>
      <c r="C48" s="28">
        <v>6005000</v>
      </c>
      <c r="D48" s="28">
        <v>6200000</v>
      </c>
      <c r="E48" s="22">
        <v>6705000</v>
      </c>
      <c r="F48" s="28">
        <v>6900000</v>
      </c>
      <c r="G48" s="28">
        <v>5661720</v>
      </c>
      <c r="H48" s="28">
        <v>3142650</v>
      </c>
      <c r="I48" s="22">
        <v>1435000</v>
      </c>
      <c r="J48" s="28">
        <v>1301045</v>
      </c>
      <c r="K48" s="28">
        <v>1459137</v>
      </c>
      <c r="L48" s="28">
        <v>1694533</v>
      </c>
      <c r="M48" s="22">
        <v>1899615</v>
      </c>
      <c r="N48" s="28">
        <v>1274650</v>
      </c>
      <c r="O48" s="28">
        <v>1440359</v>
      </c>
      <c r="P48" s="28">
        <v>1279744</v>
      </c>
      <c r="Q48" s="22">
        <v>1494512</v>
      </c>
      <c r="R48" s="28">
        <v>1638484</v>
      </c>
      <c r="S48" s="28">
        <v>1967986</v>
      </c>
      <c r="T48" s="28">
        <v>1887488</v>
      </c>
      <c r="U48" s="22">
        <v>2171990</v>
      </c>
      <c r="V48" s="28">
        <v>2152326</v>
      </c>
      <c r="W48" s="28">
        <v>1795000</v>
      </c>
      <c r="X48" s="28">
        <v>1260000</v>
      </c>
      <c r="Y48" s="22">
        <v>1042500</v>
      </c>
    </row>
    <row r="49" spans="1:25" ht="13.5">
      <c r="A49" s="2" t="s">
        <v>233</v>
      </c>
      <c r="B49" s="28">
        <v>905594</v>
      </c>
      <c r="C49" s="28">
        <v>992639</v>
      </c>
      <c r="D49" s="28">
        <v>1002251</v>
      </c>
      <c r="E49" s="22">
        <v>896422</v>
      </c>
      <c r="F49" s="28">
        <v>828712</v>
      </c>
      <c r="G49" s="28">
        <v>735645</v>
      </c>
      <c r="H49" s="28">
        <v>707029</v>
      </c>
      <c r="I49" s="22">
        <v>641054</v>
      </c>
      <c r="J49" s="28"/>
      <c r="K49" s="28"/>
      <c r="L49" s="28"/>
      <c r="M49" s="22">
        <v>9</v>
      </c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91</v>
      </c>
      <c r="B50" s="28">
        <v>66230</v>
      </c>
      <c r="C50" s="28">
        <v>90442</v>
      </c>
      <c r="D50" s="28">
        <v>94119</v>
      </c>
      <c r="E50" s="22">
        <v>87967</v>
      </c>
      <c r="F50" s="28">
        <v>59259</v>
      </c>
      <c r="G50" s="28">
        <v>60778</v>
      </c>
      <c r="H50" s="28">
        <v>61759</v>
      </c>
      <c r="I50" s="22">
        <v>65332</v>
      </c>
      <c r="J50" s="28">
        <v>672133</v>
      </c>
      <c r="K50" s="28">
        <v>660523</v>
      </c>
      <c r="L50" s="28">
        <v>77351</v>
      </c>
      <c r="M50" s="22">
        <v>81990</v>
      </c>
      <c r="N50" s="28">
        <v>100055</v>
      </c>
      <c r="O50" s="28">
        <v>108266</v>
      </c>
      <c r="P50" s="28">
        <v>121449</v>
      </c>
      <c r="Q50" s="22">
        <v>131873</v>
      </c>
      <c r="R50" s="28">
        <v>153944</v>
      </c>
      <c r="S50" s="28">
        <v>147025</v>
      </c>
      <c r="T50" s="28">
        <v>258829</v>
      </c>
      <c r="U50" s="22">
        <v>277742</v>
      </c>
      <c r="V50" s="28">
        <v>62032</v>
      </c>
      <c r="W50" s="28">
        <v>63963</v>
      </c>
      <c r="X50" s="28">
        <v>99324</v>
      </c>
      <c r="Y50" s="22">
        <v>99542</v>
      </c>
    </row>
    <row r="51" spans="1:25" ht="13.5">
      <c r="A51" s="2" t="s">
        <v>132</v>
      </c>
      <c r="B51" s="28">
        <v>8971825</v>
      </c>
      <c r="C51" s="28">
        <v>9588082</v>
      </c>
      <c r="D51" s="28">
        <v>9796371</v>
      </c>
      <c r="E51" s="22">
        <v>10189389</v>
      </c>
      <c r="F51" s="28">
        <v>10287971</v>
      </c>
      <c r="G51" s="28">
        <v>6458144</v>
      </c>
      <c r="H51" s="28">
        <v>3911438</v>
      </c>
      <c r="I51" s="22">
        <v>2141387</v>
      </c>
      <c r="J51" s="28">
        <v>1973178</v>
      </c>
      <c r="K51" s="28">
        <v>2119661</v>
      </c>
      <c r="L51" s="28">
        <v>1771884</v>
      </c>
      <c r="M51" s="22">
        <v>1981615</v>
      </c>
      <c r="N51" s="28">
        <v>1374705</v>
      </c>
      <c r="O51" s="28">
        <v>1548625</v>
      </c>
      <c r="P51" s="28">
        <v>1401193</v>
      </c>
      <c r="Q51" s="22">
        <v>1626385</v>
      </c>
      <c r="R51" s="28">
        <v>1792428</v>
      </c>
      <c r="S51" s="28">
        <v>2115011</v>
      </c>
      <c r="T51" s="28">
        <v>2146317</v>
      </c>
      <c r="U51" s="22">
        <v>2449732</v>
      </c>
      <c r="V51" s="28">
        <v>2354059</v>
      </c>
      <c r="W51" s="28">
        <v>1988090</v>
      </c>
      <c r="X51" s="28">
        <v>1489800</v>
      </c>
      <c r="Y51" s="22">
        <v>1271669</v>
      </c>
    </row>
    <row r="52" spans="1:25" ht="14.25" thickBot="1">
      <c r="A52" s="5" t="s">
        <v>133</v>
      </c>
      <c r="B52" s="29">
        <v>23875842</v>
      </c>
      <c r="C52" s="29">
        <v>24175008</v>
      </c>
      <c r="D52" s="29">
        <v>24237675</v>
      </c>
      <c r="E52" s="23">
        <v>24683510</v>
      </c>
      <c r="F52" s="29">
        <v>23584725</v>
      </c>
      <c r="G52" s="29">
        <v>23276194</v>
      </c>
      <c r="H52" s="29">
        <v>21586005</v>
      </c>
      <c r="I52" s="23">
        <v>12918111</v>
      </c>
      <c r="J52" s="29">
        <v>13394109</v>
      </c>
      <c r="K52" s="29">
        <v>14218335</v>
      </c>
      <c r="L52" s="29">
        <v>12199211</v>
      </c>
      <c r="M52" s="23">
        <v>11275580</v>
      </c>
      <c r="N52" s="29">
        <v>10925957</v>
      </c>
      <c r="O52" s="29">
        <v>10347156</v>
      </c>
      <c r="P52" s="29">
        <v>10409658</v>
      </c>
      <c r="Q52" s="23">
        <v>9991892</v>
      </c>
      <c r="R52" s="29">
        <v>12718550</v>
      </c>
      <c r="S52" s="29">
        <v>12219056</v>
      </c>
      <c r="T52" s="29">
        <v>11441990</v>
      </c>
      <c r="U52" s="23">
        <v>11295510</v>
      </c>
      <c r="V52" s="29">
        <v>11130012</v>
      </c>
      <c r="W52" s="29">
        <v>11172203</v>
      </c>
      <c r="X52" s="29">
        <v>11983049</v>
      </c>
      <c r="Y52" s="23">
        <v>11874784</v>
      </c>
    </row>
    <row r="53" spans="1:25" ht="14.25" thickTop="1">
      <c r="A53" s="2" t="s">
        <v>134</v>
      </c>
      <c r="B53" s="28">
        <v>3552101</v>
      </c>
      <c r="C53" s="28">
        <v>3552101</v>
      </c>
      <c r="D53" s="28">
        <v>3552101</v>
      </c>
      <c r="E53" s="22">
        <v>3552101</v>
      </c>
      <c r="F53" s="28">
        <v>3552101</v>
      </c>
      <c r="G53" s="28">
        <v>3552101</v>
      </c>
      <c r="H53" s="28">
        <v>3552101</v>
      </c>
      <c r="I53" s="22">
        <v>3552101</v>
      </c>
      <c r="J53" s="28">
        <v>3552101</v>
      </c>
      <c r="K53" s="28">
        <v>2843601</v>
      </c>
      <c r="L53" s="28">
        <v>2843601</v>
      </c>
      <c r="M53" s="22">
        <v>2843601</v>
      </c>
      <c r="N53" s="28">
        <v>2843601</v>
      </c>
      <c r="O53" s="28">
        <v>2843601</v>
      </c>
      <c r="P53" s="28">
        <v>2843601</v>
      </c>
      <c r="Q53" s="22">
        <v>2843601</v>
      </c>
      <c r="R53" s="28">
        <v>2843601</v>
      </c>
      <c r="S53" s="28">
        <v>1028601</v>
      </c>
      <c r="T53" s="28">
        <v>1028601</v>
      </c>
      <c r="U53" s="22">
        <v>1028601</v>
      </c>
      <c r="V53" s="28">
        <v>1023601</v>
      </c>
      <c r="W53" s="28">
        <v>1023601</v>
      </c>
      <c r="X53" s="28">
        <v>1023601</v>
      </c>
      <c r="Y53" s="22">
        <v>1023601</v>
      </c>
    </row>
    <row r="54" spans="1:25" ht="13.5">
      <c r="A54" s="2" t="s">
        <v>136</v>
      </c>
      <c r="B54" s="28">
        <v>8395471</v>
      </c>
      <c r="C54" s="28">
        <v>8395471</v>
      </c>
      <c r="D54" s="28">
        <v>8395471</v>
      </c>
      <c r="E54" s="22">
        <v>8395471</v>
      </c>
      <c r="F54" s="28">
        <v>8395471</v>
      </c>
      <c r="G54" s="28">
        <v>8395471</v>
      </c>
      <c r="H54" s="28">
        <v>8395471</v>
      </c>
      <c r="I54" s="22">
        <v>8395471</v>
      </c>
      <c r="J54" s="28">
        <v>8395471</v>
      </c>
      <c r="K54" s="28">
        <v>7678754</v>
      </c>
      <c r="L54" s="28">
        <v>7678754</v>
      </c>
      <c r="M54" s="22">
        <v>7678754</v>
      </c>
      <c r="N54" s="28">
        <v>7678754</v>
      </c>
      <c r="O54" s="28">
        <v>7678754</v>
      </c>
      <c r="P54" s="28">
        <v>7678754</v>
      </c>
      <c r="Q54" s="22">
        <v>7678754</v>
      </c>
      <c r="R54" s="28">
        <v>7678754</v>
      </c>
      <c r="S54" s="28">
        <v>6544600</v>
      </c>
      <c r="T54" s="28">
        <v>6544600</v>
      </c>
      <c r="U54" s="22">
        <v>6544600</v>
      </c>
      <c r="V54" s="28">
        <v>6539600</v>
      </c>
      <c r="W54" s="28">
        <v>6539600</v>
      </c>
      <c r="X54" s="28">
        <v>6539600</v>
      </c>
      <c r="Y54" s="22">
        <v>6539600</v>
      </c>
    </row>
    <row r="55" spans="1:25" ht="13.5">
      <c r="A55" s="2" t="s">
        <v>139</v>
      </c>
      <c r="B55" s="28">
        <v>-2936037</v>
      </c>
      <c r="C55" s="28">
        <v>-2690086</v>
      </c>
      <c r="D55" s="28">
        <v>-1780808</v>
      </c>
      <c r="E55" s="22">
        <v>-1418889</v>
      </c>
      <c r="F55" s="28">
        <v>345467</v>
      </c>
      <c r="G55" s="28">
        <v>-880293</v>
      </c>
      <c r="H55" s="28">
        <v>-147774</v>
      </c>
      <c r="I55" s="22">
        <v>-349307</v>
      </c>
      <c r="J55" s="28">
        <v>-765894</v>
      </c>
      <c r="K55" s="28">
        <v>2122483</v>
      </c>
      <c r="L55" s="28">
        <v>925441</v>
      </c>
      <c r="M55" s="22">
        <v>376180</v>
      </c>
      <c r="N55" s="28">
        <v>963711</v>
      </c>
      <c r="O55" s="28">
        <v>926707</v>
      </c>
      <c r="P55" s="28">
        <v>952243</v>
      </c>
      <c r="Q55" s="22">
        <v>1398500</v>
      </c>
      <c r="R55" s="28">
        <v>989584</v>
      </c>
      <c r="S55" s="28">
        <v>856611</v>
      </c>
      <c r="T55" s="28">
        <v>1060239</v>
      </c>
      <c r="U55" s="22">
        <v>1412916</v>
      </c>
      <c r="V55" s="28">
        <v>1451950</v>
      </c>
      <c r="W55" s="28">
        <v>2101309</v>
      </c>
      <c r="X55" s="28">
        <v>1904078</v>
      </c>
      <c r="Y55" s="22">
        <v>1835692</v>
      </c>
    </row>
    <row r="56" spans="1:25" ht="13.5">
      <c r="A56" s="2" t="s">
        <v>140</v>
      </c>
      <c r="B56" s="28">
        <v>-88942</v>
      </c>
      <c r="C56" s="28">
        <v>-88942</v>
      </c>
      <c r="D56" s="28">
        <v>-88942</v>
      </c>
      <c r="E56" s="22">
        <v>-88942</v>
      </c>
      <c r="F56" s="28">
        <v>-88942</v>
      </c>
      <c r="G56" s="28">
        <v>-88942</v>
      </c>
      <c r="H56" s="28">
        <v>-88942</v>
      </c>
      <c r="I56" s="22">
        <v>-88942</v>
      </c>
      <c r="J56" s="28">
        <v>-88942</v>
      </c>
      <c r="K56" s="28">
        <v>-88942</v>
      </c>
      <c r="L56" s="28">
        <v>-88942</v>
      </c>
      <c r="M56" s="22">
        <v>-88942</v>
      </c>
      <c r="N56" s="28">
        <v>-88942</v>
      </c>
      <c r="O56" s="28">
        <v>-88942</v>
      </c>
      <c r="P56" s="28">
        <v>-88942</v>
      </c>
      <c r="Q56" s="22">
        <v>-88942</v>
      </c>
      <c r="R56" s="28">
        <v>-88942</v>
      </c>
      <c r="S56" s="28">
        <v>-1149288</v>
      </c>
      <c r="T56" s="28">
        <v>-1149288</v>
      </c>
      <c r="U56" s="22">
        <v>-1149288</v>
      </c>
      <c r="V56" s="28">
        <v>-1277076</v>
      </c>
      <c r="W56" s="28">
        <v>-1277097</v>
      </c>
      <c r="X56" s="28">
        <v>-864471</v>
      </c>
      <c r="Y56" s="22">
        <v>-846731</v>
      </c>
    </row>
    <row r="57" spans="1:25" ht="13.5">
      <c r="A57" s="2" t="s">
        <v>141</v>
      </c>
      <c r="B57" s="28">
        <v>8922593</v>
      </c>
      <c r="C57" s="28">
        <v>9168544</v>
      </c>
      <c r="D57" s="28">
        <v>10077821</v>
      </c>
      <c r="E57" s="22">
        <v>10439741</v>
      </c>
      <c r="F57" s="28">
        <v>12204098</v>
      </c>
      <c r="G57" s="28">
        <v>10978337</v>
      </c>
      <c r="H57" s="28">
        <v>11710856</v>
      </c>
      <c r="I57" s="22">
        <v>11509323</v>
      </c>
      <c r="J57" s="28">
        <v>11092736</v>
      </c>
      <c r="K57" s="28">
        <v>12555896</v>
      </c>
      <c r="L57" s="28">
        <v>11358854</v>
      </c>
      <c r="M57" s="22">
        <v>10809593</v>
      </c>
      <c r="N57" s="28">
        <v>11397124</v>
      </c>
      <c r="O57" s="28">
        <v>11360120</v>
      </c>
      <c r="P57" s="28">
        <v>11385656</v>
      </c>
      <c r="Q57" s="22">
        <v>11831913</v>
      </c>
      <c r="R57" s="28">
        <v>11422997</v>
      </c>
      <c r="S57" s="28">
        <v>7280524</v>
      </c>
      <c r="T57" s="28">
        <v>7484152</v>
      </c>
      <c r="U57" s="22">
        <v>7836829</v>
      </c>
      <c r="V57" s="28">
        <v>7738075</v>
      </c>
      <c r="W57" s="28">
        <v>8387413</v>
      </c>
      <c r="X57" s="28">
        <v>8602809</v>
      </c>
      <c r="Y57" s="22">
        <v>8552162</v>
      </c>
    </row>
    <row r="58" spans="1:25" ht="13.5">
      <c r="A58" s="2" t="s">
        <v>142</v>
      </c>
      <c r="B58" s="28">
        <v>11635</v>
      </c>
      <c r="C58" s="28">
        <v>45739</v>
      </c>
      <c r="D58" s="28">
        <v>3174</v>
      </c>
      <c r="E58" s="22">
        <v>2345</v>
      </c>
      <c r="F58" s="28">
        <v>-2196</v>
      </c>
      <c r="G58" s="28">
        <v>-8113</v>
      </c>
      <c r="H58" s="28">
        <v>-4428</v>
      </c>
      <c r="I58" s="22">
        <v>-6026</v>
      </c>
      <c r="J58" s="28">
        <v>-7080</v>
      </c>
      <c r="K58" s="28">
        <v>-877</v>
      </c>
      <c r="L58" s="28">
        <v>-1443</v>
      </c>
      <c r="M58" s="22">
        <v>2987</v>
      </c>
      <c r="N58" s="28">
        <v>1743</v>
      </c>
      <c r="O58" s="28">
        <v>-13482</v>
      </c>
      <c r="P58" s="28">
        <v>-14592</v>
      </c>
      <c r="Q58" s="22">
        <v>-16189</v>
      </c>
      <c r="R58" s="28">
        <v>-16892</v>
      </c>
      <c r="S58" s="28">
        <v>-11199</v>
      </c>
      <c r="T58" s="28">
        <v>-661</v>
      </c>
      <c r="U58" s="22">
        <v>155</v>
      </c>
      <c r="V58" s="28">
        <v>-8745</v>
      </c>
      <c r="W58" s="28">
        <v>-16730</v>
      </c>
      <c r="X58" s="28">
        <v>10474</v>
      </c>
      <c r="Y58" s="22">
        <v>8396</v>
      </c>
    </row>
    <row r="59" spans="1:25" ht="13.5">
      <c r="A59" s="2" t="s">
        <v>143</v>
      </c>
      <c r="B59" s="28"/>
      <c r="C59" s="28"/>
      <c r="D59" s="28">
        <v>-123</v>
      </c>
      <c r="E59" s="22">
        <v>-361</v>
      </c>
      <c r="F59" s="28">
        <v>-690</v>
      </c>
      <c r="G59" s="28">
        <v>-1127</v>
      </c>
      <c r="H59" s="28">
        <v>-1674</v>
      </c>
      <c r="I59" s="22">
        <v>-2299</v>
      </c>
      <c r="J59" s="28">
        <v>-2980</v>
      </c>
      <c r="K59" s="28">
        <v>-3678</v>
      </c>
      <c r="L59" s="28">
        <v>-4445</v>
      </c>
      <c r="M59" s="22">
        <v>-5345</v>
      </c>
      <c r="N59" s="28">
        <v>-6398</v>
      </c>
      <c r="O59" s="28">
        <v>-7901</v>
      </c>
      <c r="P59" s="28">
        <v>-8534</v>
      </c>
      <c r="Q59" s="22">
        <v>-9098</v>
      </c>
      <c r="R59" s="28">
        <v>-10327</v>
      </c>
      <c r="S59" s="28">
        <v>-9708</v>
      </c>
      <c r="T59" s="28">
        <v>-10689</v>
      </c>
      <c r="U59" s="22">
        <v>-9303</v>
      </c>
      <c r="V59" s="28"/>
      <c r="W59" s="28"/>
      <c r="X59" s="28"/>
      <c r="Y59" s="22"/>
    </row>
    <row r="60" spans="1:25" ht="13.5">
      <c r="A60" s="2" t="s">
        <v>234</v>
      </c>
      <c r="B60" s="28">
        <v>1622076</v>
      </c>
      <c r="C60" s="28">
        <v>1594494</v>
      </c>
      <c r="D60" s="28">
        <v>1084274</v>
      </c>
      <c r="E60" s="22">
        <v>233176</v>
      </c>
      <c r="F60" s="28">
        <v>-905406</v>
      </c>
      <c r="G60" s="28">
        <v>-626677</v>
      </c>
      <c r="H60" s="28">
        <v>-636073</v>
      </c>
      <c r="I60" s="22">
        <v>-223594</v>
      </c>
      <c r="J60" s="28">
        <v>-573327</v>
      </c>
      <c r="K60" s="28">
        <v>-714748</v>
      </c>
      <c r="L60" s="28">
        <v>-916322</v>
      </c>
      <c r="M60" s="22">
        <v>-864656</v>
      </c>
      <c r="N60" s="28">
        <v>-997632</v>
      </c>
      <c r="O60" s="28">
        <v>-974750</v>
      </c>
      <c r="P60" s="28">
        <v>-807067</v>
      </c>
      <c r="Q60" s="22">
        <v>-681660</v>
      </c>
      <c r="R60" s="28">
        <v>-706491</v>
      </c>
      <c r="S60" s="28">
        <v>-819025</v>
      </c>
      <c r="T60" s="28">
        <v>-575751</v>
      </c>
      <c r="U60" s="22">
        <v>-484558</v>
      </c>
      <c r="V60" s="28">
        <v>-825897</v>
      </c>
      <c r="W60" s="28">
        <v>-104376</v>
      </c>
      <c r="X60" s="28">
        <v>-98362</v>
      </c>
      <c r="Y60" s="22">
        <v>-402478</v>
      </c>
    </row>
    <row r="61" spans="1:25" ht="13.5">
      <c r="A61" s="2" t="s">
        <v>144</v>
      </c>
      <c r="B61" s="28">
        <v>1633712</v>
      </c>
      <c r="C61" s="28">
        <v>1640233</v>
      </c>
      <c r="D61" s="28">
        <v>1087325</v>
      </c>
      <c r="E61" s="22">
        <v>235159</v>
      </c>
      <c r="F61" s="28">
        <v>-908293</v>
      </c>
      <c r="G61" s="28">
        <v>-635918</v>
      </c>
      <c r="H61" s="28">
        <v>-642176</v>
      </c>
      <c r="I61" s="22">
        <v>-231920</v>
      </c>
      <c r="J61" s="28">
        <v>-583388</v>
      </c>
      <c r="K61" s="28">
        <v>-719304</v>
      </c>
      <c r="L61" s="28">
        <v>-922211</v>
      </c>
      <c r="M61" s="22">
        <v>-867014</v>
      </c>
      <c r="N61" s="28">
        <v>-1002287</v>
      </c>
      <c r="O61" s="28">
        <v>-996134</v>
      </c>
      <c r="P61" s="28">
        <v>-830193</v>
      </c>
      <c r="Q61" s="22">
        <v>-706948</v>
      </c>
      <c r="R61" s="28">
        <v>-733712</v>
      </c>
      <c r="S61" s="28">
        <v>-839933</v>
      </c>
      <c r="T61" s="28">
        <v>-587102</v>
      </c>
      <c r="U61" s="22">
        <v>-493706</v>
      </c>
      <c r="V61" s="28">
        <v>-834642</v>
      </c>
      <c r="W61" s="28">
        <v>-121106</v>
      </c>
      <c r="X61" s="28">
        <v>-87887</v>
      </c>
      <c r="Y61" s="22">
        <v>-394082</v>
      </c>
    </row>
    <row r="62" spans="1:25" ht="13.5">
      <c r="A62" s="6" t="s">
        <v>235</v>
      </c>
      <c r="B62" s="28">
        <v>10424485</v>
      </c>
      <c r="C62" s="28">
        <v>10398736</v>
      </c>
      <c r="D62" s="28">
        <v>10239919</v>
      </c>
      <c r="E62" s="22">
        <v>9744637</v>
      </c>
      <c r="F62" s="28">
        <v>7078016</v>
      </c>
      <c r="G62" s="28">
        <v>6508043</v>
      </c>
      <c r="H62" s="28">
        <v>7068584</v>
      </c>
      <c r="I62" s="22">
        <v>5240717</v>
      </c>
      <c r="J62" s="28">
        <v>4807946</v>
      </c>
      <c r="K62" s="28">
        <v>4424106</v>
      </c>
      <c r="L62" s="28">
        <v>1359973</v>
      </c>
      <c r="M62" s="22">
        <v>1389504</v>
      </c>
      <c r="N62" s="28">
        <v>1307416</v>
      </c>
      <c r="O62" s="28">
        <v>1352645</v>
      </c>
      <c r="P62" s="28">
        <v>1368939</v>
      </c>
      <c r="Q62" s="22">
        <v>1404289</v>
      </c>
      <c r="R62" s="28">
        <v>2594728</v>
      </c>
      <c r="S62" s="28">
        <v>2216082</v>
      </c>
      <c r="T62" s="28">
        <v>1992892</v>
      </c>
      <c r="U62" s="22">
        <v>1860715</v>
      </c>
      <c r="V62" s="28">
        <v>1568432</v>
      </c>
      <c r="W62" s="28">
        <v>1552220</v>
      </c>
      <c r="X62" s="28">
        <v>1557857</v>
      </c>
      <c r="Y62" s="22">
        <v>2139037</v>
      </c>
    </row>
    <row r="63" spans="1:25" ht="13.5">
      <c r="A63" s="6" t="s">
        <v>145</v>
      </c>
      <c r="B63" s="28">
        <v>20980791</v>
      </c>
      <c r="C63" s="28">
        <v>21207514</v>
      </c>
      <c r="D63" s="28">
        <v>21405066</v>
      </c>
      <c r="E63" s="22">
        <v>20419539</v>
      </c>
      <c r="F63" s="28">
        <v>18373820</v>
      </c>
      <c r="G63" s="28">
        <v>16850461</v>
      </c>
      <c r="H63" s="28">
        <v>18137265</v>
      </c>
      <c r="I63" s="22">
        <v>16518120</v>
      </c>
      <c r="J63" s="28">
        <v>15317294</v>
      </c>
      <c r="K63" s="28">
        <v>16260698</v>
      </c>
      <c r="L63" s="28">
        <v>11796617</v>
      </c>
      <c r="M63" s="22">
        <v>11332082</v>
      </c>
      <c r="N63" s="28">
        <v>11702253</v>
      </c>
      <c r="O63" s="28">
        <v>11716631</v>
      </c>
      <c r="P63" s="28">
        <v>11924402</v>
      </c>
      <c r="Q63" s="22">
        <v>12529254</v>
      </c>
      <c r="R63" s="28">
        <v>13284014</v>
      </c>
      <c r="S63" s="28">
        <v>8656672</v>
      </c>
      <c r="T63" s="28">
        <v>8889942</v>
      </c>
      <c r="U63" s="22">
        <v>9203837</v>
      </c>
      <c r="V63" s="28">
        <v>8518261</v>
      </c>
      <c r="W63" s="28">
        <v>9864923</v>
      </c>
      <c r="X63" s="28">
        <v>10113123</v>
      </c>
      <c r="Y63" s="22">
        <v>10331410</v>
      </c>
    </row>
    <row r="64" spans="1:25" ht="14.25" thickBot="1">
      <c r="A64" s="7" t="s">
        <v>146</v>
      </c>
      <c r="B64" s="28">
        <v>44856633</v>
      </c>
      <c r="C64" s="28">
        <v>45382523</v>
      </c>
      <c r="D64" s="28">
        <v>45642742</v>
      </c>
      <c r="E64" s="22">
        <v>45103049</v>
      </c>
      <c r="F64" s="28">
        <v>41958546</v>
      </c>
      <c r="G64" s="28">
        <v>40126655</v>
      </c>
      <c r="H64" s="28">
        <v>39723270</v>
      </c>
      <c r="I64" s="22">
        <v>29436232</v>
      </c>
      <c r="J64" s="28">
        <v>28711404</v>
      </c>
      <c r="K64" s="28">
        <v>30479033</v>
      </c>
      <c r="L64" s="28">
        <v>23995828</v>
      </c>
      <c r="M64" s="22">
        <v>22607662</v>
      </c>
      <c r="N64" s="28">
        <v>22628210</v>
      </c>
      <c r="O64" s="28">
        <v>22063788</v>
      </c>
      <c r="P64" s="28">
        <v>22334060</v>
      </c>
      <c r="Q64" s="22">
        <v>22521146</v>
      </c>
      <c r="R64" s="28">
        <v>26002565</v>
      </c>
      <c r="S64" s="28">
        <v>20875728</v>
      </c>
      <c r="T64" s="28">
        <v>20331932</v>
      </c>
      <c r="U64" s="22">
        <v>20499348</v>
      </c>
      <c r="V64" s="28">
        <v>19648274</v>
      </c>
      <c r="W64" s="28">
        <v>21037127</v>
      </c>
      <c r="X64" s="28">
        <v>22096173</v>
      </c>
      <c r="Y64" s="22">
        <v>22206194</v>
      </c>
    </row>
    <row r="65" spans="1:25" ht="14.25" thickTop="1">
      <c r="A65" s="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7" ht="13.5">
      <c r="A67" s="20" t="s">
        <v>151</v>
      </c>
    </row>
    <row r="68" ht="13.5">
      <c r="A68" s="20" t="s">
        <v>152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147</v>
      </c>
      <c r="B2" s="14">
        <v>2315</v>
      </c>
      <c r="C2" s="14"/>
      <c r="D2" s="14"/>
      <c r="E2" s="14"/>
      <c r="F2" s="14"/>
      <c r="G2" s="14"/>
    </row>
    <row r="3" spans="1:7" ht="14.25" thickBot="1">
      <c r="A3" s="11" t="s">
        <v>148</v>
      </c>
      <c r="B3" s="1" t="s">
        <v>149</v>
      </c>
      <c r="C3" s="1"/>
      <c r="D3" s="1"/>
      <c r="E3" s="1"/>
      <c r="F3" s="1"/>
      <c r="G3" s="1"/>
    </row>
    <row r="4" spans="1:7" ht="14.25" thickTop="1">
      <c r="A4" s="10" t="s">
        <v>62</v>
      </c>
      <c r="B4" s="15" t="str">
        <f>HYPERLINK("http://www.kabupro.jp/mark/20150206/S1003YVL.htm","訂正有価証券報告書")</f>
        <v>訂正有価証券報告書</v>
      </c>
      <c r="C4" s="15" t="str">
        <f>HYPERLINK("http://www.kabupro.jp/mark/20150213/S10044OC.htm","訂正有価証券届出書（通常方式）")</f>
        <v>訂正有価証券届出書（通常方式）</v>
      </c>
      <c r="D4" s="15" t="str">
        <f>HYPERLINK("http://www.kabupro.jp/mark/20150213/S10044OC.htm","訂正有価証券届出書（通常方式）")</f>
        <v>訂正有価証券届出書（通常方式）</v>
      </c>
      <c r="E4" s="15" t="str">
        <f>HYPERLINK("http://www.kabupro.jp/mark/20150206/S1003YVI.htm","訂正有価証券報告書")</f>
        <v>訂正有価証券報告書</v>
      </c>
      <c r="F4" s="15" t="str">
        <f>HYPERLINK("http://www.kabupro.jp/mark/20100628/S00066C1.htm","有価証券報告書")</f>
        <v>有価証券報告書</v>
      </c>
      <c r="G4" s="15" t="str">
        <f>HYPERLINK("http://www.kabupro.jp/mark/20090626/S0003IJV.htm","有価証券報告書")</f>
        <v>有価証券報告書</v>
      </c>
    </row>
    <row r="5" spans="1:7" ht="14.25" thickBot="1">
      <c r="A5" s="11" t="s">
        <v>63</v>
      </c>
      <c r="B5" s="1" t="s">
        <v>69</v>
      </c>
      <c r="C5" s="1" t="s">
        <v>72</v>
      </c>
      <c r="D5" s="1" t="s">
        <v>72</v>
      </c>
      <c r="E5" s="1" t="s">
        <v>69</v>
      </c>
      <c r="F5" s="1" t="s">
        <v>76</v>
      </c>
      <c r="G5" s="1" t="s">
        <v>78</v>
      </c>
    </row>
    <row r="6" spans="1:7" ht="15" thickBot="1" thickTop="1">
      <c r="A6" s="10" t="s">
        <v>64</v>
      </c>
      <c r="B6" s="18" t="s">
        <v>194</v>
      </c>
      <c r="C6" s="19"/>
      <c r="D6" s="19"/>
      <c r="E6" s="19"/>
      <c r="F6" s="19"/>
      <c r="G6" s="19"/>
    </row>
    <row r="7" spans="1:7" ht="14.25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  <c r="G7" s="16" t="s">
        <v>70</v>
      </c>
    </row>
    <row r="8" spans="1:7" ht="13.5">
      <c r="A8" s="13" t="s">
        <v>66</v>
      </c>
      <c r="B8" s="17" t="s">
        <v>153</v>
      </c>
      <c r="C8" s="17" t="s">
        <v>154</v>
      </c>
      <c r="D8" s="17" t="s">
        <v>155</v>
      </c>
      <c r="E8" s="17" t="s">
        <v>156</v>
      </c>
      <c r="F8" s="17" t="s">
        <v>157</v>
      </c>
      <c r="G8" s="17" t="s">
        <v>158</v>
      </c>
    </row>
    <row r="9" spans="1:7" ht="13.5">
      <c r="A9" s="13" t="s">
        <v>67</v>
      </c>
      <c r="B9" s="17" t="s">
        <v>71</v>
      </c>
      <c r="C9" s="17" t="s">
        <v>73</v>
      </c>
      <c r="D9" s="17" t="s">
        <v>74</v>
      </c>
      <c r="E9" s="17" t="s">
        <v>75</v>
      </c>
      <c r="F9" s="17" t="s">
        <v>77</v>
      </c>
      <c r="G9" s="17" t="s">
        <v>79</v>
      </c>
    </row>
    <row r="10" spans="1:7" ht="14.25" thickBot="1">
      <c r="A10" s="13" t="s">
        <v>68</v>
      </c>
      <c r="B10" s="17" t="s">
        <v>81</v>
      </c>
      <c r="C10" s="17" t="s">
        <v>81</v>
      </c>
      <c r="D10" s="17" t="s">
        <v>81</v>
      </c>
      <c r="E10" s="17" t="s">
        <v>81</v>
      </c>
      <c r="F10" s="17" t="s">
        <v>81</v>
      </c>
      <c r="G10" s="17" t="s">
        <v>81</v>
      </c>
    </row>
    <row r="11" spans="1:7" ht="14.25" thickTop="1">
      <c r="A11" s="26" t="s">
        <v>159</v>
      </c>
      <c r="B11" s="21">
        <v>10443618</v>
      </c>
      <c r="C11" s="21">
        <v>10786334</v>
      </c>
      <c r="D11" s="21">
        <v>10941149</v>
      </c>
      <c r="E11" s="21">
        <v>8221001</v>
      </c>
      <c r="F11" s="21"/>
      <c r="G11" s="21"/>
    </row>
    <row r="12" spans="1:7" ht="13.5">
      <c r="A12" s="6" t="s">
        <v>160</v>
      </c>
      <c r="B12" s="22">
        <v>4290</v>
      </c>
      <c r="C12" s="22">
        <v>3393</v>
      </c>
      <c r="D12" s="22">
        <v>4108</v>
      </c>
      <c r="E12" s="22">
        <v>3465</v>
      </c>
      <c r="F12" s="22"/>
      <c r="G12" s="22"/>
    </row>
    <row r="13" spans="1:7" ht="13.5">
      <c r="A13" s="6" t="s">
        <v>161</v>
      </c>
      <c r="B13" s="22">
        <v>86028</v>
      </c>
      <c r="C13" s="22">
        <v>59975</v>
      </c>
      <c r="D13" s="22">
        <v>75158</v>
      </c>
      <c r="E13" s="22">
        <v>62538</v>
      </c>
      <c r="F13" s="22"/>
      <c r="G13" s="22"/>
    </row>
    <row r="14" spans="1:7" ht="13.5">
      <c r="A14" s="6" t="s">
        <v>162</v>
      </c>
      <c r="B14" s="22">
        <v>90319</v>
      </c>
      <c r="C14" s="22">
        <v>63369</v>
      </c>
      <c r="D14" s="22">
        <v>79267</v>
      </c>
      <c r="E14" s="22">
        <v>66004</v>
      </c>
      <c r="F14" s="22"/>
      <c r="G14" s="22"/>
    </row>
    <row r="15" spans="1:7" ht="13.5">
      <c r="A15" s="6" t="s">
        <v>163</v>
      </c>
      <c r="B15" s="22">
        <v>11628</v>
      </c>
      <c r="C15" s="22">
        <v>4290</v>
      </c>
      <c r="D15" s="22">
        <v>3393</v>
      </c>
      <c r="E15" s="22">
        <v>4108</v>
      </c>
      <c r="F15" s="22"/>
      <c r="G15" s="22"/>
    </row>
    <row r="16" spans="1:7" ht="13.5">
      <c r="A16" s="6" t="s">
        <v>164</v>
      </c>
      <c r="B16" s="22">
        <v>78690</v>
      </c>
      <c r="C16" s="22">
        <v>59078</v>
      </c>
      <c r="D16" s="22">
        <v>75873</v>
      </c>
      <c r="E16" s="22">
        <v>61895</v>
      </c>
      <c r="F16" s="22"/>
      <c r="G16" s="22"/>
    </row>
    <row r="17" spans="1:7" ht="13.5">
      <c r="A17" s="6" t="s">
        <v>165</v>
      </c>
      <c r="B17" s="22">
        <v>8408473</v>
      </c>
      <c r="C17" s="22">
        <v>8693452</v>
      </c>
      <c r="D17" s="22">
        <v>9139243</v>
      </c>
      <c r="E17" s="22">
        <v>6700354</v>
      </c>
      <c r="F17" s="22"/>
      <c r="G17" s="22"/>
    </row>
    <row r="18" spans="1:7" ht="13.5">
      <c r="A18" s="6" t="s">
        <v>166</v>
      </c>
      <c r="B18" s="22">
        <v>8487164</v>
      </c>
      <c r="C18" s="22">
        <v>8752531</v>
      </c>
      <c r="D18" s="22">
        <v>9215117</v>
      </c>
      <c r="E18" s="22">
        <v>6762250</v>
      </c>
      <c r="F18" s="22"/>
      <c r="G18" s="22"/>
    </row>
    <row r="19" spans="1:7" ht="13.5">
      <c r="A19" s="7" t="s">
        <v>167</v>
      </c>
      <c r="B19" s="22">
        <v>1956453</v>
      </c>
      <c r="C19" s="22">
        <v>2033803</v>
      </c>
      <c r="D19" s="22">
        <v>1726031</v>
      </c>
      <c r="E19" s="22">
        <v>1458751</v>
      </c>
      <c r="F19" s="22">
        <v>1289547</v>
      </c>
      <c r="G19" s="22"/>
    </row>
    <row r="20" spans="1:7" ht="13.5">
      <c r="A20" s="7" t="s">
        <v>168</v>
      </c>
      <c r="B20" s="22">
        <v>1659318</v>
      </c>
      <c r="C20" s="22">
        <v>1584730</v>
      </c>
      <c r="D20" s="22">
        <v>1406009</v>
      </c>
      <c r="E20" s="22">
        <v>1194772</v>
      </c>
      <c r="F20" s="22"/>
      <c r="G20" s="22"/>
    </row>
    <row r="21" spans="1:7" ht="14.25" thickBot="1">
      <c r="A21" s="25" t="s">
        <v>169</v>
      </c>
      <c r="B21" s="23">
        <v>297135</v>
      </c>
      <c r="C21" s="23">
        <v>449072</v>
      </c>
      <c r="D21" s="23">
        <v>320021</v>
      </c>
      <c r="E21" s="23">
        <v>263978</v>
      </c>
      <c r="F21" s="23">
        <v>693094</v>
      </c>
      <c r="G21" s="23">
        <v>1422243</v>
      </c>
    </row>
    <row r="22" spans="1:7" ht="14.25" thickTop="1">
      <c r="A22" s="6" t="s">
        <v>170</v>
      </c>
      <c r="B22" s="22">
        <v>402948</v>
      </c>
      <c r="C22" s="22">
        <v>81488</v>
      </c>
      <c r="D22" s="22">
        <v>185391</v>
      </c>
      <c r="E22" s="22">
        <v>145405</v>
      </c>
      <c r="F22" s="22">
        <v>54377</v>
      </c>
      <c r="G22" s="22">
        <v>30904</v>
      </c>
    </row>
    <row r="23" spans="1:7" ht="13.5">
      <c r="A23" s="6" t="s">
        <v>171</v>
      </c>
      <c r="B23" s="22">
        <v>1359</v>
      </c>
      <c r="C23" s="22">
        <v>2525</v>
      </c>
      <c r="D23" s="22">
        <v>1385</v>
      </c>
      <c r="E23" s="22">
        <v>1002</v>
      </c>
      <c r="F23" s="22"/>
      <c r="G23" s="22"/>
    </row>
    <row r="24" spans="1:7" ht="13.5">
      <c r="A24" s="6" t="s">
        <v>172</v>
      </c>
      <c r="B24" s="22">
        <v>26100</v>
      </c>
      <c r="C24" s="22">
        <v>19500</v>
      </c>
      <c r="D24" s="22">
        <v>19500</v>
      </c>
      <c r="E24" s="22"/>
      <c r="F24" s="22">
        <v>7899</v>
      </c>
      <c r="G24" s="22"/>
    </row>
    <row r="25" spans="1:7" ht="13.5">
      <c r="A25" s="6" t="s">
        <v>91</v>
      </c>
      <c r="B25" s="22">
        <v>16116</v>
      </c>
      <c r="C25" s="22">
        <v>32798</v>
      </c>
      <c r="D25" s="22">
        <v>16825</v>
      </c>
      <c r="E25" s="22">
        <v>29974</v>
      </c>
      <c r="F25" s="22">
        <v>5379</v>
      </c>
      <c r="G25" s="22">
        <v>1737</v>
      </c>
    </row>
    <row r="26" spans="1:7" ht="13.5">
      <c r="A26" s="6" t="s">
        <v>173</v>
      </c>
      <c r="B26" s="22">
        <v>446524</v>
      </c>
      <c r="C26" s="22">
        <v>159229</v>
      </c>
      <c r="D26" s="22">
        <v>301587</v>
      </c>
      <c r="E26" s="22">
        <v>256136</v>
      </c>
      <c r="F26" s="22">
        <v>67656</v>
      </c>
      <c r="G26" s="22">
        <v>32641</v>
      </c>
    </row>
    <row r="27" spans="1:7" ht="13.5">
      <c r="A27" s="6" t="s">
        <v>174</v>
      </c>
      <c r="B27" s="22">
        <v>341855</v>
      </c>
      <c r="C27" s="22">
        <v>120979</v>
      </c>
      <c r="D27" s="22">
        <v>101940</v>
      </c>
      <c r="E27" s="22">
        <v>115642</v>
      </c>
      <c r="F27" s="22">
        <v>102423</v>
      </c>
      <c r="G27" s="22">
        <v>102635</v>
      </c>
    </row>
    <row r="28" spans="1:7" ht="13.5">
      <c r="A28" s="6" t="s">
        <v>175</v>
      </c>
      <c r="B28" s="22">
        <v>22876</v>
      </c>
      <c r="C28" s="22"/>
      <c r="D28" s="22"/>
      <c r="E28" s="22"/>
      <c r="F28" s="22"/>
      <c r="G28" s="22"/>
    </row>
    <row r="29" spans="1:7" ht="13.5">
      <c r="A29" s="6" t="s">
        <v>176</v>
      </c>
      <c r="B29" s="22">
        <v>120728</v>
      </c>
      <c r="C29" s="22">
        <v>64729</v>
      </c>
      <c r="D29" s="22">
        <v>30421</v>
      </c>
      <c r="E29" s="22">
        <v>36621</v>
      </c>
      <c r="F29" s="22">
        <v>35101</v>
      </c>
      <c r="G29" s="22">
        <v>5441</v>
      </c>
    </row>
    <row r="30" spans="1:7" ht="13.5">
      <c r="A30" s="6" t="s">
        <v>91</v>
      </c>
      <c r="B30" s="22">
        <v>4955</v>
      </c>
      <c r="C30" s="22">
        <v>1451</v>
      </c>
      <c r="D30" s="22">
        <v>488</v>
      </c>
      <c r="E30" s="22">
        <v>5706</v>
      </c>
      <c r="F30" s="22">
        <v>40283</v>
      </c>
      <c r="G30" s="22">
        <v>4937</v>
      </c>
    </row>
    <row r="31" spans="1:7" ht="13.5">
      <c r="A31" s="6" t="s">
        <v>177</v>
      </c>
      <c r="B31" s="22">
        <v>490416</v>
      </c>
      <c r="C31" s="22">
        <v>187160</v>
      </c>
      <c r="D31" s="22">
        <v>265560</v>
      </c>
      <c r="E31" s="22">
        <v>188835</v>
      </c>
      <c r="F31" s="22">
        <v>395933</v>
      </c>
      <c r="G31" s="22">
        <v>187367</v>
      </c>
    </row>
    <row r="32" spans="1:7" ht="14.25" thickBot="1">
      <c r="A32" s="25" t="s">
        <v>178</v>
      </c>
      <c r="B32" s="23">
        <v>253243</v>
      </c>
      <c r="C32" s="23">
        <v>421141</v>
      </c>
      <c r="D32" s="23">
        <v>356048</v>
      </c>
      <c r="E32" s="23">
        <v>331280</v>
      </c>
      <c r="F32" s="23">
        <v>364816</v>
      </c>
      <c r="G32" s="23">
        <v>1267517</v>
      </c>
    </row>
    <row r="33" spans="1:7" ht="14.25" thickTop="1">
      <c r="A33" s="6" t="s">
        <v>179</v>
      </c>
      <c r="B33" s="22">
        <v>4602</v>
      </c>
      <c r="C33" s="22">
        <v>10444</v>
      </c>
      <c r="D33" s="22"/>
      <c r="E33" s="22"/>
      <c r="F33" s="22"/>
      <c r="G33" s="22"/>
    </row>
    <row r="34" spans="1:7" ht="13.5">
      <c r="A34" s="6" t="s">
        <v>180</v>
      </c>
      <c r="B34" s="22">
        <v>417375</v>
      </c>
      <c r="C34" s="22"/>
      <c r="D34" s="22"/>
      <c r="E34" s="22"/>
      <c r="F34" s="22"/>
      <c r="G34" s="22"/>
    </row>
    <row r="35" spans="1:7" ht="13.5">
      <c r="A35" s="6" t="s">
        <v>181</v>
      </c>
      <c r="B35" s="22">
        <v>421978</v>
      </c>
      <c r="C35" s="22">
        <v>10444</v>
      </c>
      <c r="D35" s="22"/>
      <c r="E35" s="22">
        <v>106759</v>
      </c>
      <c r="F35" s="22">
        <v>47339</v>
      </c>
      <c r="G35" s="22">
        <v>4989</v>
      </c>
    </row>
    <row r="36" spans="1:7" ht="13.5">
      <c r="A36" s="6" t="s">
        <v>182</v>
      </c>
      <c r="B36" s="22">
        <v>16356</v>
      </c>
      <c r="C36" s="22"/>
      <c r="D36" s="22"/>
      <c r="E36" s="22">
        <v>3578</v>
      </c>
      <c r="F36" s="22"/>
      <c r="G36" s="22">
        <v>1027</v>
      </c>
    </row>
    <row r="37" spans="1:7" ht="13.5">
      <c r="A37" s="6" t="s">
        <v>183</v>
      </c>
      <c r="B37" s="22">
        <v>4876</v>
      </c>
      <c r="C37" s="22">
        <v>6418</v>
      </c>
      <c r="D37" s="22"/>
      <c r="E37" s="22"/>
      <c r="F37" s="22"/>
      <c r="G37" s="22"/>
    </row>
    <row r="38" spans="1:7" ht="13.5">
      <c r="A38" s="6" t="s">
        <v>184</v>
      </c>
      <c r="B38" s="22">
        <v>10681</v>
      </c>
      <c r="C38" s="22">
        <v>11107</v>
      </c>
      <c r="D38" s="22">
        <v>19990</v>
      </c>
      <c r="E38" s="22"/>
      <c r="F38" s="22"/>
      <c r="G38" s="22"/>
    </row>
    <row r="39" spans="1:7" ht="13.5">
      <c r="A39" s="6" t="s">
        <v>185</v>
      </c>
      <c r="B39" s="22"/>
      <c r="C39" s="22">
        <v>25408</v>
      </c>
      <c r="D39" s="22"/>
      <c r="E39" s="22"/>
      <c r="F39" s="22"/>
      <c r="G39" s="22"/>
    </row>
    <row r="40" spans="1:7" ht="13.5">
      <c r="A40" s="6" t="s">
        <v>186</v>
      </c>
      <c r="B40" s="22"/>
      <c r="C40" s="22">
        <v>44895</v>
      </c>
      <c r="D40" s="22">
        <v>300771</v>
      </c>
      <c r="E40" s="22">
        <v>119260</v>
      </c>
      <c r="F40" s="22"/>
      <c r="G40" s="22"/>
    </row>
    <row r="41" spans="1:7" ht="13.5">
      <c r="A41" s="6" t="s">
        <v>187</v>
      </c>
      <c r="B41" s="22"/>
      <c r="C41" s="22">
        <v>138719</v>
      </c>
      <c r="D41" s="22">
        <v>952993</v>
      </c>
      <c r="E41" s="22"/>
      <c r="F41" s="22"/>
      <c r="G41" s="22"/>
    </row>
    <row r="42" spans="1:7" ht="13.5">
      <c r="A42" s="6" t="s">
        <v>91</v>
      </c>
      <c r="B42" s="22"/>
      <c r="C42" s="22">
        <v>1577</v>
      </c>
      <c r="D42" s="22">
        <v>5193</v>
      </c>
      <c r="E42" s="22">
        <v>5124</v>
      </c>
      <c r="F42" s="22"/>
      <c r="G42" s="22"/>
    </row>
    <row r="43" spans="1:7" ht="13.5">
      <c r="A43" s="6" t="s">
        <v>188</v>
      </c>
      <c r="B43" s="22">
        <v>31914</v>
      </c>
      <c r="C43" s="22">
        <v>228127</v>
      </c>
      <c r="D43" s="22">
        <v>1303948</v>
      </c>
      <c r="E43" s="22">
        <v>410023</v>
      </c>
      <c r="F43" s="22"/>
      <c r="G43" s="22">
        <v>71599</v>
      </c>
    </row>
    <row r="44" spans="1:7" ht="13.5">
      <c r="A44" s="7" t="s">
        <v>189</v>
      </c>
      <c r="B44" s="22">
        <v>643306</v>
      </c>
      <c r="C44" s="22">
        <v>203458</v>
      </c>
      <c r="D44" s="22">
        <v>-947900</v>
      </c>
      <c r="E44" s="22">
        <v>28016</v>
      </c>
      <c r="F44" s="22">
        <v>412156</v>
      </c>
      <c r="G44" s="22">
        <v>1200906</v>
      </c>
    </row>
    <row r="45" spans="1:7" ht="13.5">
      <c r="A45" s="7" t="s">
        <v>190</v>
      </c>
      <c r="B45" s="22">
        <v>48716</v>
      </c>
      <c r="C45" s="22">
        <v>13572</v>
      </c>
      <c r="D45" s="22">
        <v>15407</v>
      </c>
      <c r="E45" s="22">
        <v>27148</v>
      </c>
      <c r="F45" s="22">
        <v>950</v>
      </c>
      <c r="G45" s="22">
        <v>961</v>
      </c>
    </row>
    <row r="46" spans="1:7" ht="13.5">
      <c r="A46" s="7" t="s">
        <v>191</v>
      </c>
      <c r="B46" s="22">
        <v>101463</v>
      </c>
      <c r="C46" s="22">
        <v>19580</v>
      </c>
      <c r="D46" s="22">
        <v>137812</v>
      </c>
      <c r="E46" s="22">
        <v>72268</v>
      </c>
      <c r="F46" s="22">
        <v>91624</v>
      </c>
      <c r="G46" s="22">
        <v>-54645</v>
      </c>
    </row>
    <row r="47" spans="1:7" ht="13.5">
      <c r="A47" s="7" t="s">
        <v>192</v>
      </c>
      <c r="B47" s="22">
        <v>150179</v>
      </c>
      <c r="C47" s="22">
        <v>33152</v>
      </c>
      <c r="D47" s="22">
        <v>153220</v>
      </c>
      <c r="E47" s="22">
        <v>99417</v>
      </c>
      <c r="F47" s="22">
        <v>92574</v>
      </c>
      <c r="G47" s="22">
        <v>-53684</v>
      </c>
    </row>
    <row r="48" spans="1:7" ht="14.25" thickBot="1">
      <c r="A48" s="7" t="s">
        <v>193</v>
      </c>
      <c r="B48" s="22">
        <v>493127</v>
      </c>
      <c r="C48" s="22">
        <v>170305</v>
      </c>
      <c r="D48" s="22">
        <v>-1101120</v>
      </c>
      <c r="E48" s="22">
        <v>-71401</v>
      </c>
      <c r="F48" s="22">
        <v>319581</v>
      </c>
      <c r="G48" s="22">
        <v>1254590</v>
      </c>
    </row>
    <row r="49" spans="1:7" ht="14.25" thickTop="1">
      <c r="A49" s="8"/>
      <c r="B49" s="24"/>
      <c r="C49" s="24"/>
      <c r="D49" s="24"/>
      <c r="E49" s="24"/>
      <c r="F49" s="24"/>
      <c r="G49" s="24"/>
    </row>
    <row r="51" ht="13.5">
      <c r="A51" s="20" t="s">
        <v>151</v>
      </c>
    </row>
    <row r="52" ht="13.5">
      <c r="A52" s="20" t="s">
        <v>152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147</v>
      </c>
      <c r="B2" s="14">
        <v>2315</v>
      </c>
      <c r="C2" s="14"/>
      <c r="D2" s="14"/>
      <c r="E2" s="14"/>
      <c r="F2" s="14"/>
      <c r="G2" s="14"/>
    </row>
    <row r="3" spans="1:7" ht="14.25" thickBot="1">
      <c r="A3" s="11" t="s">
        <v>148</v>
      </c>
      <c r="B3" s="1" t="s">
        <v>149</v>
      </c>
      <c r="C3" s="1"/>
      <c r="D3" s="1"/>
      <c r="E3" s="1"/>
      <c r="F3" s="1"/>
      <c r="G3" s="1"/>
    </row>
    <row r="4" spans="1:7" ht="14.25" thickTop="1">
      <c r="A4" s="10" t="s">
        <v>62</v>
      </c>
      <c r="B4" s="15" t="str">
        <f>HYPERLINK("http://www.kabupro.jp/mark/20150206/S1003YVL.htm","訂正有価証券報告書")</f>
        <v>訂正有価証券報告書</v>
      </c>
      <c r="C4" s="15" t="str">
        <f>HYPERLINK("http://www.kabupro.jp/mark/20150213/S10044OC.htm","訂正有価証券届出書（通常方式）")</f>
        <v>訂正有価証券届出書（通常方式）</v>
      </c>
      <c r="D4" s="15" t="str">
        <f>HYPERLINK("http://www.kabupro.jp/mark/20150213/S10044OC.htm","訂正有価証券届出書（通常方式）")</f>
        <v>訂正有価証券届出書（通常方式）</v>
      </c>
      <c r="E4" s="15" t="str">
        <f>HYPERLINK("http://www.kabupro.jp/mark/20150206/S1003YVI.htm","訂正有価証券報告書")</f>
        <v>訂正有価証券報告書</v>
      </c>
      <c r="F4" s="15" t="str">
        <f>HYPERLINK("http://www.kabupro.jp/mark/20100628/S00066C1.htm","有価証券報告書")</f>
        <v>有価証券報告書</v>
      </c>
      <c r="G4" s="15" t="str">
        <f>HYPERLINK("http://www.kabupro.jp/mark/20090626/S0003IJV.htm","有価証券報告書")</f>
        <v>有価証券報告書</v>
      </c>
    </row>
    <row r="5" spans="1:7" ht="14.25" thickBot="1">
      <c r="A5" s="11" t="s">
        <v>63</v>
      </c>
      <c r="B5" s="1" t="s">
        <v>69</v>
      </c>
      <c r="C5" s="1" t="s">
        <v>72</v>
      </c>
      <c r="D5" s="1" t="s">
        <v>72</v>
      </c>
      <c r="E5" s="1" t="s">
        <v>69</v>
      </c>
      <c r="F5" s="1" t="s">
        <v>76</v>
      </c>
      <c r="G5" s="1" t="s">
        <v>78</v>
      </c>
    </row>
    <row r="6" spans="1:7" ht="15" thickBot="1" thickTop="1">
      <c r="A6" s="10" t="s">
        <v>64</v>
      </c>
      <c r="B6" s="18" t="s">
        <v>150</v>
      </c>
      <c r="C6" s="19"/>
      <c r="D6" s="19"/>
      <c r="E6" s="19"/>
      <c r="F6" s="19"/>
      <c r="G6" s="19"/>
    </row>
    <row r="7" spans="1:7" ht="14.25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  <c r="G7" s="16" t="s">
        <v>70</v>
      </c>
    </row>
    <row r="8" spans="1:7" ht="13.5">
      <c r="A8" s="13" t="s">
        <v>66</v>
      </c>
      <c r="B8" s="17"/>
      <c r="C8" s="17"/>
      <c r="D8" s="17"/>
      <c r="E8" s="17"/>
      <c r="F8" s="17"/>
      <c r="G8" s="17"/>
    </row>
    <row r="9" spans="1:7" ht="13.5">
      <c r="A9" s="13" t="s">
        <v>67</v>
      </c>
      <c r="B9" s="17" t="s">
        <v>71</v>
      </c>
      <c r="C9" s="17" t="s">
        <v>73</v>
      </c>
      <c r="D9" s="17" t="s">
        <v>74</v>
      </c>
      <c r="E9" s="17" t="s">
        <v>75</v>
      </c>
      <c r="F9" s="17" t="s">
        <v>77</v>
      </c>
      <c r="G9" s="17" t="s">
        <v>79</v>
      </c>
    </row>
    <row r="10" spans="1:7" ht="14.25" thickBot="1">
      <c r="A10" s="13" t="s">
        <v>68</v>
      </c>
      <c r="B10" s="17" t="s">
        <v>81</v>
      </c>
      <c r="C10" s="17" t="s">
        <v>81</v>
      </c>
      <c r="D10" s="17" t="s">
        <v>81</v>
      </c>
      <c r="E10" s="17" t="s">
        <v>81</v>
      </c>
      <c r="F10" s="17" t="s">
        <v>81</v>
      </c>
      <c r="G10" s="17" t="s">
        <v>81</v>
      </c>
    </row>
    <row r="11" spans="1:7" ht="14.25" thickTop="1">
      <c r="A11" s="9" t="s">
        <v>80</v>
      </c>
      <c r="B11" s="21">
        <v>862952</v>
      </c>
      <c r="C11" s="21">
        <v>1194157</v>
      </c>
      <c r="D11" s="21">
        <v>1677293</v>
      </c>
      <c r="E11" s="21">
        <v>1749780</v>
      </c>
      <c r="F11" s="21">
        <v>497059</v>
      </c>
      <c r="G11" s="21">
        <v>308208</v>
      </c>
    </row>
    <row r="12" spans="1:7" ht="13.5">
      <c r="A12" s="2" t="s">
        <v>82</v>
      </c>
      <c r="B12" s="22">
        <v>1611905</v>
      </c>
      <c r="C12" s="22">
        <v>1656569</v>
      </c>
      <c r="D12" s="22">
        <v>1556896</v>
      </c>
      <c r="E12" s="22">
        <v>1550124</v>
      </c>
      <c r="F12" s="22"/>
      <c r="G12" s="22"/>
    </row>
    <row r="13" spans="1:7" ht="13.5">
      <c r="A13" s="2" t="s">
        <v>83</v>
      </c>
      <c r="B13" s="22"/>
      <c r="C13" s="22">
        <v>68347</v>
      </c>
      <c r="D13" s="22">
        <v>66459</v>
      </c>
      <c r="E13" s="22">
        <v>71442</v>
      </c>
      <c r="F13" s="22">
        <v>189924</v>
      </c>
      <c r="G13" s="22">
        <v>47103</v>
      </c>
    </row>
    <row r="14" spans="1:7" ht="13.5">
      <c r="A14" s="2" t="s">
        <v>84</v>
      </c>
      <c r="B14" s="22">
        <v>11628</v>
      </c>
      <c r="C14" s="22"/>
      <c r="D14" s="22"/>
      <c r="E14" s="22"/>
      <c r="F14" s="22"/>
      <c r="G14" s="22"/>
    </row>
    <row r="15" spans="1:7" ht="13.5">
      <c r="A15" s="2" t="s">
        <v>85</v>
      </c>
      <c r="B15" s="22">
        <v>54390</v>
      </c>
      <c r="C15" s="22">
        <v>68734</v>
      </c>
      <c r="D15" s="22">
        <v>51250</v>
      </c>
      <c r="E15" s="22">
        <v>64238</v>
      </c>
      <c r="F15" s="22"/>
      <c r="G15" s="22"/>
    </row>
    <row r="16" spans="1:7" ht="13.5">
      <c r="A16" s="2" t="s">
        <v>86</v>
      </c>
      <c r="B16" s="22">
        <v>103342</v>
      </c>
      <c r="C16" s="22">
        <v>106949</v>
      </c>
      <c r="D16" s="22">
        <v>80917</v>
      </c>
      <c r="E16" s="22">
        <v>82885</v>
      </c>
      <c r="F16" s="22">
        <v>10595</v>
      </c>
      <c r="G16" s="22">
        <v>15567</v>
      </c>
    </row>
    <row r="17" spans="1:7" ht="13.5">
      <c r="A17" s="2" t="s">
        <v>87</v>
      </c>
      <c r="B17" s="22">
        <v>67099</v>
      </c>
      <c r="C17" s="22">
        <v>177376</v>
      </c>
      <c r="D17" s="22">
        <v>190724</v>
      </c>
      <c r="E17" s="22">
        <v>290098</v>
      </c>
      <c r="F17" s="22">
        <v>11076</v>
      </c>
      <c r="G17" s="22">
        <v>106209</v>
      </c>
    </row>
    <row r="18" spans="1:7" ht="13.5">
      <c r="A18" s="2" t="s">
        <v>88</v>
      </c>
      <c r="B18" s="22">
        <v>9301421</v>
      </c>
      <c r="C18" s="22">
        <v>5402408</v>
      </c>
      <c r="D18" s="22">
        <v>7059549</v>
      </c>
      <c r="E18" s="22">
        <v>6935223</v>
      </c>
      <c r="F18" s="22">
        <v>3331492</v>
      </c>
      <c r="G18" s="22">
        <v>3001280</v>
      </c>
    </row>
    <row r="19" spans="1:7" ht="13.5">
      <c r="A19" s="2" t="s">
        <v>89</v>
      </c>
      <c r="B19" s="22">
        <v>916908</v>
      </c>
      <c r="C19" s="22">
        <v>230069</v>
      </c>
      <c r="D19" s="22">
        <v>398009</v>
      </c>
      <c r="E19" s="22">
        <v>213879</v>
      </c>
      <c r="F19" s="22"/>
      <c r="G19" s="22">
        <v>19582</v>
      </c>
    </row>
    <row r="20" spans="1:7" ht="13.5">
      <c r="A20" s="2" t="s">
        <v>90</v>
      </c>
      <c r="B20" s="22">
        <v>388665</v>
      </c>
      <c r="C20" s="22"/>
      <c r="D20" s="22"/>
      <c r="E20" s="22"/>
      <c r="F20" s="22"/>
      <c r="G20" s="22"/>
    </row>
    <row r="21" spans="1:7" ht="13.5">
      <c r="A21" s="2" t="s">
        <v>91</v>
      </c>
      <c r="B21" s="22">
        <v>130975</v>
      </c>
      <c r="C21" s="22">
        <v>19069</v>
      </c>
      <c r="D21" s="22">
        <v>7819</v>
      </c>
      <c r="E21" s="22">
        <v>24751</v>
      </c>
      <c r="F21" s="22">
        <v>119614</v>
      </c>
      <c r="G21" s="22">
        <v>38011</v>
      </c>
    </row>
    <row r="22" spans="1:7" ht="13.5">
      <c r="A22" s="2" t="s">
        <v>92</v>
      </c>
      <c r="B22" s="22">
        <v>-448093</v>
      </c>
      <c r="C22" s="22">
        <v>-844017</v>
      </c>
      <c r="D22" s="22">
        <v>-683996</v>
      </c>
      <c r="E22" s="22"/>
      <c r="F22" s="22"/>
      <c r="G22" s="22"/>
    </row>
    <row r="23" spans="1:7" ht="13.5">
      <c r="A23" s="2" t="s">
        <v>93</v>
      </c>
      <c r="B23" s="22">
        <v>13001197</v>
      </c>
      <c r="C23" s="22">
        <v>8904865</v>
      </c>
      <c r="D23" s="22">
        <v>12141211</v>
      </c>
      <c r="E23" s="22">
        <v>12400776</v>
      </c>
      <c r="F23" s="22">
        <v>4159816</v>
      </c>
      <c r="G23" s="22">
        <v>3861403</v>
      </c>
    </row>
    <row r="24" spans="1:7" ht="13.5">
      <c r="A24" s="3" t="s">
        <v>94</v>
      </c>
      <c r="B24" s="22">
        <v>153611</v>
      </c>
      <c r="C24" s="22">
        <v>176824</v>
      </c>
      <c r="D24" s="22">
        <v>204203</v>
      </c>
      <c r="E24" s="22">
        <v>192213</v>
      </c>
      <c r="F24" s="22">
        <v>91947</v>
      </c>
      <c r="G24" s="22">
        <v>88885</v>
      </c>
    </row>
    <row r="25" spans="1:7" ht="13.5">
      <c r="A25" s="4" t="s">
        <v>95</v>
      </c>
      <c r="B25" s="22">
        <v>-83499</v>
      </c>
      <c r="C25" s="22">
        <v>-99453</v>
      </c>
      <c r="D25" s="22">
        <v>-111865</v>
      </c>
      <c r="E25" s="22">
        <v>-98420</v>
      </c>
      <c r="F25" s="22">
        <v>-48055</v>
      </c>
      <c r="G25" s="22">
        <v>-41132</v>
      </c>
    </row>
    <row r="26" spans="1:7" ht="13.5">
      <c r="A26" s="4" t="s">
        <v>96</v>
      </c>
      <c r="B26" s="22">
        <v>70111</v>
      </c>
      <c r="C26" s="22">
        <v>77370</v>
      </c>
      <c r="D26" s="22">
        <v>92338</v>
      </c>
      <c r="E26" s="22">
        <v>93793</v>
      </c>
      <c r="F26" s="22">
        <v>43892</v>
      </c>
      <c r="G26" s="22">
        <v>47753</v>
      </c>
    </row>
    <row r="27" spans="1:7" ht="13.5">
      <c r="A27" s="3" t="s">
        <v>97</v>
      </c>
      <c r="B27" s="22">
        <v>113699</v>
      </c>
      <c r="C27" s="22">
        <v>116665</v>
      </c>
      <c r="D27" s="22">
        <v>121198</v>
      </c>
      <c r="E27" s="22">
        <v>133882</v>
      </c>
      <c r="F27" s="22">
        <v>14431</v>
      </c>
      <c r="G27" s="22">
        <v>8631</v>
      </c>
    </row>
    <row r="28" spans="1:7" ht="13.5">
      <c r="A28" s="4" t="s">
        <v>95</v>
      </c>
      <c r="B28" s="22">
        <v>-103488</v>
      </c>
      <c r="C28" s="22">
        <v>-101734</v>
      </c>
      <c r="D28" s="22">
        <v>-98860</v>
      </c>
      <c r="E28" s="22">
        <v>-102595</v>
      </c>
      <c r="F28" s="22">
        <v>-7817</v>
      </c>
      <c r="G28" s="22">
        <v>-4967</v>
      </c>
    </row>
    <row r="29" spans="1:7" ht="13.5">
      <c r="A29" s="4" t="s">
        <v>98</v>
      </c>
      <c r="B29" s="22">
        <v>10210</v>
      </c>
      <c r="C29" s="22">
        <v>14931</v>
      </c>
      <c r="D29" s="22">
        <v>22338</v>
      </c>
      <c r="E29" s="22">
        <v>31287</v>
      </c>
      <c r="F29" s="22">
        <v>6614</v>
      </c>
      <c r="G29" s="22">
        <v>3663</v>
      </c>
    </row>
    <row r="30" spans="1:7" ht="13.5">
      <c r="A30" s="3" t="s">
        <v>99</v>
      </c>
      <c r="B30" s="22">
        <v>1139</v>
      </c>
      <c r="C30" s="22">
        <v>1139</v>
      </c>
      <c r="D30" s="22">
        <v>22232</v>
      </c>
      <c r="E30" s="22">
        <v>21592</v>
      </c>
      <c r="F30" s="22">
        <v>3420</v>
      </c>
      <c r="G30" s="22">
        <v>3420</v>
      </c>
    </row>
    <row r="31" spans="1:7" ht="13.5">
      <c r="A31" s="3" t="s">
        <v>100</v>
      </c>
      <c r="B31" s="22">
        <v>11390</v>
      </c>
      <c r="C31" s="22"/>
      <c r="D31" s="22"/>
      <c r="E31" s="22"/>
      <c r="F31" s="22"/>
      <c r="G31" s="22"/>
    </row>
    <row r="32" spans="1:7" ht="13.5">
      <c r="A32" s="4" t="s">
        <v>95</v>
      </c>
      <c r="B32" s="22">
        <v>-379</v>
      </c>
      <c r="C32" s="22"/>
      <c r="D32" s="22"/>
      <c r="E32" s="22"/>
      <c r="F32" s="22"/>
      <c r="G32" s="22"/>
    </row>
    <row r="33" spans="1:7" ht="13.5">
      <c r="A33" s="4" t="s">
        <v>100</v>
      </c>
      <c r="B33" s="22">
        <v>11010</v>
      </c>
      <c r="C33" s="22"/>
      <c r="D33" s="22"/>
      <c r="E33" s="22"/>
      <c r="F33" s="22"/>
      <c r="G33" s="22"/>
    </row>
    <row r="34" spans="1:7" ht="13.5">
      <c r="A34" s="3" t="s">
        <v>101</v>
      </c>
      <c r="B34" s="22">
        <v>92472</v>
      </c>
      <c r="C34" s="22">
        <v>93442</v>
      </c>
      <c r="D34" s="22">
        <v>136908</v>
      </c>
      <c r="E34" s="22">
        <v>146673</v>
      </c>
      <c r="F34" s="22">
        <v>53926</v>
      </c>
      <c r="G34" s="22">
        <v>54836</v>
      </c>
    </row>
    <row r="35" spans="1:7" ht="13.5">
      <c r="A35" s="3" t="s">
        <v>102</v>
      </c>
      <c r="B35" s="22">
        <v>708</v>
      </c>
      <c r="C35" s="22"/>
      <c r="D35" s="22">
        <v>41</v>
      </c>
      <c r="E35" s="22">
        <v>91</v>
      </c>
      <c r="F35" s="22">
        <v>141</v>
      </c>
      <c r="G35" s="22">
        <v>191</v>
      </c>
    </row>
    <row r="36" spans="1:7" ht="13.5">
      <c r="A36" s="3" t="s">
        <v>103</v>
      </c>
      <c r="B36" s="22">
        <v>38221</v>
      </c>
      <c r="C36" s="22">
        <v>72198</v>
      </c>
      <c r="D36" s="22">
        <v>115752</v>
      </c>
      <c r="E36" s="22">
        <v>117000</v>
      </c>
      <c r="F36" s="22">
        <v>9597</v>
      </c>
      <c r="G36" s="22">
        <v>13368</v>
      </c>
    </row>
    <row r="37" spans="1:7" ht="13.5">
      <c r="A37" s="3" t="s">
        <v>104</v>
      </c>
      <c r="B37" s="22">
        <v>1494</v>
      </c>
      <c r="C37" s="22">
        <v>1494</v>
      </c>
      <c r="D37" s="22">
        <v>1494</v>
      </c>
      <c r="E37" s="22">
        <v>1494</v>
      </c>
      <c r="F37" s="22">
        <v>51</v>
      </c>
      <c r="G37" s="22">
        <v>51</v>
      </c>
    </row>
    <row r="38" spans="1:7" ht="13.5">
      <c r="A38" s="3" t="s">
        <v>105</v>
      </c>
      <c r="B38" s="22">
        <v>40425</v>
      </c>
      <c r="C38" s="22">
        <v>73693</v>
      </c>
      <c r="D38" s="22">
        <v>119406</v>
      </c>
      <c r="E38" s="22">
        <v>118587</v>
      </c>
      <c r="F38" s="22">
        <v>9791</v>
      </c>
      <c r="G38" s="22">
        <v>13611</v>
      </c>
    </row>
    <row r="39" spans="1:7" ht="13.5">
      <c r="A39" s="3" t="s">
        <v>106</v>
      </c>
      <c r="B39" s="22">
        <v>49733</v>
      </c>
      <c r="C39" s="22">
        <v>88516</v>
      </c>
      <c r="D39" s="22">
        <v>170142</v>
      </c>
      <c r="E39" s="22">
        <v>176958</v>
      </c>
      <c r="F39" s="22">
        <v>19800</v>
      </c>
      <c r="G39" s="22">
        <v>21000</v>
      </c>
    </row>
    <row r="40" spans="1:7" ht="13.5">
      <c r="A40" s="3" t="s">
        <v>107</v>
      </c>
      <c r="B40" s="22">
        <v>16835</v>
      </c>
      <c r="C40" s="22">
        <v>4835</v>
      </c>
      <c r="D40" s="22">
        <v>4835</v>
      </c>
      <c r="E40" s="22">
        <v>4835</v>
      </c>
      <c r="F40" s="22">
        <v>4148263</v>
      </c>
      <c r="G40" s="22">
        <v>4148263</v>
      </c>
    </row>
    <row r="41" spans="1:7" ht="13.5">
      <c r="A41" s="3" t="s">
        <v>108</v>
      </c>
      <c r="B41" s="22">
        <v>7710</v>
      </c>
      <c r="C41" s="22">
        <v>3451</v>
      </c>
      <c r="D41" s="22">
        <v>3492</v>
      </c>
      <c r="E41" s="22">
        <v>3907</v>
      </c>
      <c r="F41" s="22">
        <v>4879</v>
      </c>
      <c r="G41" s="22">
        <v>4879</v>
      </c>
    </row>
    <row r="42" spans="1:7" ht="13.5">
      <c r="A42" s="3" t="s">
        <v>109</v>
      </c>
      <c r="B42" s="22">
        <v>3255000</v>
      </c>
      <c r="C42" s="22"/>
      <c r="D42" s="22"/>
      <c r="E42" s="22"/>
      <c r="F42" s="22"/>
      <c r="G42" s="22"/>
    </row>
    <row r="43" spans="1:7" ht="13.5">
      <c r="A43" s="3" t="s">
        <v>110</v>
      </c>
      <c r="B43" s="22">
        <v>259121</v>
      </c>
      <c r="C43" s="22">
        <v>288333</v>
      </c>
      <c r="D43" s="22">
        <v>316761</v>
      </c>
      <c r="E43" s="22">
        <v>230000</v>
      </c>
      <c r="F43" s="22"/>
      <c r="G43" s="22"/>
    </row>
    <row r="44" spans="1:7" ht="13.5">
      <c r="A44" s="3" t="s">
        <v>111</v>
      </c>
      <c r="B44" s="22">
        <v>282</v>
      </c>
      <c r="C44" s="22">
        <v>280</v>
      </c>
      <c r="D44" s="22">
        <v>210</v>
      </c>
      <c r="E44" s="22">
        <v>2534</v>
      </c>
      <c r="F44" s="22"/>
      <c r="G44" s="22"/>
    </row>
    <row r="45" spans="1:7" ht="13.5">
      <c r="A45" s="3" t="s">
        <v>112</v>
      </c>
      <c r="B45" s="22">
        <v>9848370</v>
      </c>
      <c r="C45" s="22">
        <v>9848370</v>
      </c>
      <c r="D45" s="22">
        <v>4955567</v>
      </c>
      <c r="E45" s="22">
        <v>4955567</v>
      </c>
      <c r="F45" s="22">
        <v>4740528</v>
      </c>
      <c r="G45" s="22">
        <v>4734207</v>
      </c>
    </row>
    <row r="46" spans="1:7" ht="13.5">
      <c r="A46" s="3" t="s">
        <v>87</v>
      </c>
      <c r="B46" s="22">
        <v>30436</v>
      </c>
      <c r="C46" s="22">
        <v>27447</v>
      </c>
      <c r="D46" s="22">
        <v>30551</v>
      </c>
      <c r="E46" s="22">
        <v>84727</v>
      </c>
      <c r="F46" s="22">
        <v>20162</v>
      </c>
      <c r="G46" s="22">
        <v>10268</v>
      </c>
    </row>
    <row r="47" spans="1:7" ht="13.5">
      <c r="A47" s="3" t="s">
        <v>113</v>
      </c>
      <c r="B47" s="22">
        <v>127280</v>
      </c>
      <c r="C47" s="22">
        <v>200389</v>
      </c>
      <c r="D47" s="22">
        <v>208254</v>
      </c>
      <c r="E47" s="22">
        <v>237644</v>
      </c>
      <c r="F47" s="22">
        <v>177673</v>
      </c>
      <c r="G47" s="22">
        <v>177623</v>
      </c>
    </row>
    <row r="48" spans="1:7" ht="13.5">
      <c r="A48" s="3" t="s">
        <v>91</v>
      </c>
      <c r="B48" s="22">
        <v>13173</v>
      </c>
      <c r="C48" s="22">
        <v>13158</v>
      </c>
      <c r="D48" s="22">
        <v>12498</v>
      </c>
      <c r="E48" s="22">
        <v>9050</v>
      </c>
      <c r="F48" s="22">
        <v>8090</v>
      </c>
      <c r="G48" s="22">
        <v>108090</v>
      </c>
    </row>
    <row r="49" spans="1:7" ht="13.5">
      <c r="A49" s="3" t="s">
        <v>92</v>
      </c>
      <c r="B49" s="22">
        <v>-226244</v>
      </c>
      <c r="C49" s="22">
        <v>-248134</v>
      </c>
      <c r="D49" s="22">
        <v>-269435</v>
      </c>
      <c r="E49" s="22">
        <v>-19800</v>
      </c>
      <c r="F49" s="22">
        <v>-17330</v>
      </c>
      <c r="G49" s="22">
        <v>-3090</v>
      </c>
    </row>
    <row r="50" spans="1:7" ht="13.5">
      <c r="A50" s="3" t="s">
        <v>114</v>
      </c>
      <c r="B50" s="22">
        <v>13381699</v>
      </c>
      <c r="C50" s="22">
        <v>10226647</v>
      </c>
      <c r="D50" s="22">
        <v>5432876</v>
      </c>
      <c r="E50" s="22">
        <v>5685425</v>
      </c>
      <c r="F50" s="22">
        <v>9102424</v>
      </c>
      <c r="G50" s="22">
        <v>9201785</v>
      </c>
    </row>
    <row r="51" spans="1:7" ht="13.5">
      <c r="A51" s="2" t="s">
        <v>115</v>
      </c>
      <c r="B51" s="22">
        <v>13514597</v>
      </c>
      <c r="C51" s="22">
        <v>10393783</v>
      </c>
      <c r="D51" s="22">
        <v>5689191</v>
      </c>
      <c r="E51" s="22">
        <v>5950685</v>
      </c>
      <c r="F51" s="22">
        <v>9166142</v>
      </c>
      <c r="G51" s="22">
        <v>9270233</v>
      </c>
    </row>
    <row r="52" spans="1:7" ht="14.25" thickBot="1">
      <c r="A52" s="5" t="s">
        <v>116</v>
      </c>
      <c r="B52" s="23">
        <v>26515794</v>
      </c>
      <c r="C52" s="23">
        <v>19298649</v>
      </c>
      <c r="D52" s="23">
        <v>17830403</v>
      </c>
      <c r="E52" s="23">
        <v>18351462</v>
      </c>
      <c r="F52" s="23">
        <v>13325958</v>
      </c>
      <c r="G52" s="23">
        <v>13131636</v>
      </c>
    </row>
    <row r="53" spans="1:7" ht="14.25" thickTop="1">
      <c r="A53" s="2" t="s">
        <v>117</v>
      </c>
      <c r="B53" s="22">
        <v>503504</v>
      </c>
      <c r="C53" s="22">
        <v>575740</v>
      </c>
      <c r="D53" s="22">
        <v>373028</v>
      </c>
      <c r="E53" s="22">
        <v>608063</v>
      </c>
      <c r="F53" s="22"/>
      <c r="G53" s="22"/>
    </row>
    <row r="54" spans="1:7" ht="13.5">
      <c r="A54" s="2" t="s">
        <v>118</v>
      </c>
      <c r="B54" s="22">
        <v>3563690</v>
      </c>
      <c r="C54" s="22">
        <v>5272000</v>
      </c>
      <c r="D54" s="22">
        <v>4716000</v>
      </c>
      <c r="E54" s="22">
        <v>4250000</v>
      </c>
      <c r="F54" s="22">
        <v>3800000</v>
      </c>
      <c r="G54" s="22">
        <v>4850000</v>
      </c>
    </row>
    <row r="55" spans="1:7" ht="13.5">
      <c r="A55" s="2" t="s">
        <v>119</v>
      </c>
      <c r="B55" s="22">
        <v>1560000</v>
      </c>
      <c r="C55" s="22">
        <v>790000</v>
      </c>
      <c r="D55" s="22">
        <v>959000</v>
      </c>
      <c r="E55" s="22">
        <v>1218000</v>
      </c>
      <c r="F55" s="22">
        <v>888008</v>
      </c>
      <c r="G55" s="22">
        <v>410000</v>
      </c>
    </row>
    <row r="56" spans="1:7" ht="13.5">
      <c r="A56" s="2" t="s">
        <v>120</v>
      </c>
      <c r="B56" s="22">
        <v>2376</v>
      </c>
      <c r="C56" s="22"/>
      <c r="D56" s="22"/>
      <c r="E56" s="22"/>
      <c r="F56" s="22"/>
      <c r="G56" s="22"/>
    </row>
    <row r="57" spans="1:7" ht="13.5">
      <c r="A57" s="2" t="s">
        <v>121</v>
      </c>
      <c r="B57" s="22">
        <v>276632</v>
      </c>
      <c r="C57" s="22">
        <v>286357</v>
      </c>
      <c r="D57" s="22">
        <v>483142</v>
      </c>
      <c r="E57" s="22">
        <v>255261</v>
      </c>
      <c r="F57" s="22">
        <v>39632</v>
      </c>
      <c r="G57" s="22">
        <v>11708</v>
      </c>
    </row>
    <row r="58" spans="1:7" ht="13.5">
      <c r="A58" s="2" t="s">
        <v>122</v>
      </c>
      <c r="B58" s="22">
        <v>60119</v>
      </c>
      <c r="C58" s="22">
        <v>28304</v>
      </c>
      <c r="D58" s="22">
        <v>29505</v>
      </c>
      <c r="E58" s="22">
        <v>26026</v>
      </c>
      <c r="F58" s="22">
        <v>8990</v>
      </c>
      <c r="G58" s="22">
        <v>7792</v>
      </c>
    </row>
    <row r="59" spans="1:7" ht="13.5">
      <c r="A59" s="2" t="s">
        <v>123</v>
      </c>
      <c r="B59" s="22">
        <v>70257</v>
      </c>
      <c r="C59" s="22">
        <v>27122</v>
      </c>
      <c r="D59" s="22">
        <v>37674</v>
      </c>
      <c r="E59" s="22">
        <v>28614</v>
      </c>
      <c r="F59" s="22">
        <v>3345</v>
      </c>
      <c r="G59" s="22">
        <v>1576</v>
      </c>
    </row>
    <row r="60" spans="1:7" ht="13.5">
      <c r="A60" s="2" t="s">
        <v>124</v>
      </c>
      <c r="B60" s="22">
        <v>40124</v>
      </c>
      <c r="C60" s="22">
        <v>34381</v>
      </c>
      <c r="D60" s="22">
        <v>28331</v>
      </c>
      <c r="E60" s="22">
        <v>27141</v>
      </c>
      <c r="F60" s="22"/>
      <c r="G60" s="22"/>
    </row>
    <row r="61" spans="1:7" ht="13.5">
      <c r="A61" s="2" t="s">
        <v>125</v>
      </c>
      <c r="B61" s="22">
        <v>28234</v>
      </c>
      <c r="C61" s="22">
        <v>27895</v>
      </c>
      <c r="D61" s="22">
        <v>39131</v>
      </c>
      <c r="E61" s="22">
        <v>33427</v>
      </c>
      <c r="F61" s="22">
        <v>8061</v>
      </c>
      <c r="G61" s="22">
        <v>4729</v>
      </c>
    </row>
    <row r="62" spans="1:7" ht="13.5">
      <c r="A62" s="2" t="s">
        <v>126</v>
      </c>
      <c r="B62" s="22">
        <v>127214</v>
      </c>
      <c r="C62" s="22">
        <v>60658</v>
      </c>
      <c r="D62" s="22">
        <v>59239</v>
      </c>
      <c r="E62" s="22">
        <v>63005</v>
      </c>
      <c r="F62" s="22">
        <v>9633</v>
      </c>
      <c r="G62" s="22">
        <v>1547</v>
      </c>
    </row>
    <row r="63" spans="1:7" ht="13.5">
      <c r="A63" s="2" t="s">
        <v>127</v>
      </c>
      <c r="B63" s="22">
        <v>116302</v>
      </c>
      <c r="C63" s="22">
        <v>143041</v>
      </c>
      <c r="D63" s="22">
        <v>149708</v>
      </c>
      <c r="E63" s="22">
        <v>126861</v>
      </c>
      <c r="F63" s="22"/>
      <c r="G63" s="22"/>
    </row>
    <row r="64" spans="1:7" ht="13.5">
      <c r="A64" s="2" t="s">
        <v>128</v>
      </c>
      <c r="B64" s="22">
        <v>971</v>
      </c>
      <c r="C64" s="22"/>
      <c r="D64" s="22"/>
      <c r="E64" s="22"/>
      <c r="F64" s="22"/>
      <c r="G64" s="22"/>
    </row>
    <row r="65" spans="1:7" ht="13.5">
      <c r="A65" s="2" t="s">
        <v>91</v>
      </c>
      <c r="B65" s="22">
        <v>3714</v>
      </c>
      <c r="C65" s="22">
        <v>4153</v>
      </c>
      <c r="D65" s="22">
        <v>37757</v>
      </c>
      <c r="E65" s="22">
        <v>86903</v>
      </c>
      <c r="F65" s="22">
        <v>49281</v>
      </c>
      <c r="G65" s="22">
        <v>9716</v>
      </c>
    </row>
    <row r="66" spans="1:7" ht="13.5">
      <c r="A66" s="2" t="s">
        <v>129</v>
      </c>
      <c r="B66" s="22">
        <v>6353143</v>
      </c>
      <c r="C66" s="22">
        <v>7249656</v>
      </c>
      <c r="D66" s="22">
        <v>6912519</v>
      </c>
      <c r="E66" s="22">
        <v>6723305</v>
      </c>
      <c r="F66" s="22">
        <v>4806953</v>
      </c>
      <c r="G66" s="22">
        <v>5297071</v>
      </c>
    </row>
    <row r="67" spans="1:7" ht="13.5">
      <c r="A67" s="2" t="s">
        <v>130</v>
      </c>
      <c r="B67" s="22">
        <v>2500000</v>
      </c>
      <c r="C67" s="22"/>
      <c r="D67" s="22"/>
      <c r="E67" s="22"/>
      <c r="F67" s="22"/>
      <c r="G67" s="22"/>
    </row>
    <row r="68" spans="1:7" ht="13.5">
      <c r="A68" s="2" t="s">
        <v>131</v>
      </c>
      <c r="B68" s="22">
        <v>6705000</v>
      </c>
      <c r="C68" s="22">
        <v>1435000</v>
      </c>
      <c r="D68" s="22">
        <v>1725000</v>
      </c>
      <c r="E68" s="22">
        <v>1234000</v>
      </c>
      <c r="F68" s="22">
        <v>1921990</v>
      </c>
      <c r="G68" s="22">
        <v>1042500</v>
      </c>
    </row>
    <row r="69" spans="1:7" ht="13.5">
      <c r="A69" s="2" t="s">
        <v>120</v>
      </c>
      <c r="B69" s="22">
        <v>9189</v>
      </c>
      <c r="C69" s="22"/>
      <c r="D69" s="22"/>
      <c r="E69" s="22"/>
      <c r="F69" s="22"/>
      <c r="G69" s="22"/>
    </row>
    <row r="70" spans="1:7" ht="13.5">
      <c r="A70" s="2" t="s">
        <v>91</v>
      </c>
      <c r="B70" s="22">
        <v>54393</v>
      </c>
      <c r="C70" s="22">
        <v>58188</v>
      </c>
      <c r="D70" s="22">
        <v>75043</v>
      </c>
      <c r="E70" s="22">
        <v>126438</v>
      </c>
      <c r="F70" s="22">
        <v>27540</v>
      </c>
      <c r="G70" s="22"/>
    </row>
    <row r="71" spans="1:7" ht="13.5">
      <c r="A71" s="2" t="s">
        <v>132</v>
      </c>
      <c r="B71" s="22">
        <v>9268583</v>
      </c>
      <c r="C71" s="22">
        <v>1493188</v>
      </c>
      <c r="D71" s="22">
        <v>1800043</v>
      </c>
      <c r="E71" s="22">
        <v>1360438</v>
      </c>
      <c r="F71" s="22">
        <v>2078627</v>
      </c>
      <c r="G71" s="22">
        <v>1189027</v>
      </c>
    </row>
    <row r="72" spans="1:7" ht="14.25" thickBot="1">
      <c r="A72" s="5" t="s">
        <v>133</v>
      </c>
      <c r="B72" s="23">
        <v>15621727</v>
      </c>
      <c r="C72" s="23">
        <v>8742845</v>
      </c>
      <c r="D72" s="23">
        <v>8712563</v>
      </c>
      <c r="E72" s="23">
        <v>8083743</v>
      </c>
      <c r="F72" s="23">
        <v>6885580</v>
      </c>
      <c r="G72" s="23">
        <v>6486099</v>
      </c>
    </row>
    <row r="73" spans="1:7" ht="14.25" thickTop="1">
      <c r="A73" s="2" t="s">
        <v>134</v>
      </c>
      <c r="B73" s="22">
        <v>3552101</v>
      </c>
      <c r="C73" s="22">
        <v>3552101</v>
      </c>
      <c r="D73" s="22">
        <v>2843601</v>
      </c>
      <c r="E73" s="22">
        <v>2843601</v>
      </c>
      <c r="F73" s="22">
        <v>1028601</v>
      </c>
      <c r="G73" s="22">
        <v>1023601</v>
      </c>
    </row>
    <row r="74" spans="1:7" ht="13.5">
      <c r="A74" s="3" t="s">
        <v>135</v>
      </c>
      <c r="B74" s="22">
        <v>6051901</v>
      </c>
      <c r="C74" s="22">
        <v>6051901</v>
      </c>
      <c r="D74" s="22">
        <v>5343401</v>
      </c>
      <c r="E74" s="22">
        <v>5343401</v>
      </c>
      <c r="F74" s="22">
        <v>4209247</v>
      </c>
      <c r="G74" s="22">
        <v>4204248</v>
      </c>
    </row>
    <row r="75" spans="1:7" ht="13.5">
      <c r="A75" s="3" t="s">
        <v>136</v>
      </c>
      <c r="B75" s="22">
        <v>6051901</v>
      </c>
      <c r="C75" s="22">
        <v>6051901</v>
      </c>
      <c r="D75" s="22">
        <v>5343401</v>
      </c>
      <c r="E75" s="22">
        <v>5343401</v>
      </c>
      <c r="F75" s="22">
        <v>4209247</v>
      </c>
      <c r="G75" s="22">
        <v>4204248</v>
      </c>
    </row>
    <row r="76" spans="1:7" ht="13.5">
      <c r="A76" s="3" t="s">
        <v>137</v>
      </c>
      <c r="B76" s="22">
        <v>12400</v>
      </c>
      <c r="C76" s="22">
        <v>12400</v>
      </c>
      <c r="D76" s="22">
        <v>12400</v>
      </c>
      <c r="E76" s="22">
        <v>12400</v>
      </c>
      <c r="F76" s="22">
        <v>12400</v>
      </c>
      <c r="G76" s="22">
        <v>12400</v>
      </c>
    </row>
    <row r="77" spans="1:7" ht="13.5">
      <c r="A77" s="4" t="s">
        <v>138</v>
      </c>
      <c r="B77" s="22">
        <v>1364623</v>
      </c>
      <c r="C77" s="22">
        <v>1036669</v>
      </c>
      <c r="D77" s="22">
        <v>1009737</v>
      </c>
      <c r="E77" s="22">
        <v>2182545</v>
      </c>
      <c r="F77" s="22">
        <v>2348720</v>
      </c>
      <c r="G77" s="22">
        <v>2217728</v>
      </c>
    </row>
    <row r="78" spans="1:7" ht="13.5">
      <c r="A78" s="3" t="s">
        <v>139</v>
      </c>
      <c r="B78" s="22">
        <v>1377023</v>
      </c>
      <c r="C78" s="22">
        <v>1049069</v>
      </c>
      <c r="D78" s="22">
        <v>1022137</v>
      </c>
      <c r="E78" s="22">
        <v>2194945</v>
      </c>
      <c r="F78" s="22">
        <v>2361120</v>
      </c>
      <c r="G78" s="22">
        <v>2230128</v>
      </c>
    </row>
    <row r="79" spans="1:7" ht="13.5">
      <c r="A79" s="2" t="s">
        <v>140</v>
      </c>
      <c r="B79" s="22">
        <v>-88942</v>
      </c>
      <c r="C79" s="22">
        <v>-88942</v>
      </c>
      <c r="D79" s="22">
        <v>-88942</v>
      </c>
      <c r="E79" s="22">
        <v>-88942</v>
      </c>
      <c r="F79" s="22">
        <v>-1149288</v>
      </c>
      <c r="G79" s="22">
        <v>-846732</v>
      </c>
    </row>
    <row r="80" spans="1:7" ht="13.5">
      <c r="A80" s="2" t="s">
        <v>141</v>
      </c>
      <c r="B80" s="22">
        <v>10892083</v>
      </c>
      <c r="C80" s="22">
        <v>10564130</v>
      </c>
      <c r="D80" s="22">
        <v>9120198</v>
      </c>
      <c r="E80" s="22">
        <v>10293006</v>
      </c>
      <c r="F80" s="22">
        <v>6449681</v>
      </c>
      <c r="G80" s="22">
        <v>6611244</v>
      </c>
    </row>
    <row r="81" spans="1:7" ht="13.5">
      <c r="A81" s="2" t="s">
        <v>142</v>
      </c>
      <c r="B81" s="22">
        <v>2345</v>
      </c>
      <c r="C81" s="22">
        <v>-6026</v>
      </c>
      <c r="D81" s="22">
        <v>2987</v>
      </c>
      <c r="E81" s="22">
        <v>-16189</v>
      </c>
      <c r="F81" s="22"/>
      <c r="G81" s="22"/>
    </row>
    <row r="82" spans="1:7" ht="13.5">
      <c r="A82" s="2" t="s">
        <v>143</v>
      </c>
      <c r="B82" s="22">
        <v>-361</v>
      </c>
      <c r="C82" s="22">
        <v>-2299</v>
      </c>
      <c r="D82" s="22">
        <v>-5345</v>
      </c>
      <c r="E82" s="22">
        <v>-9098</v>
      </c>
      <c r="F82" s="22">
        <v>-9303</v>
      </c>
      <c r="G82" s="22"/>
    </row>
    <row r="83" spans="1:7" ht="13.5">
      <c r="A83" s="2" t="s">
        <v>144</v>
      </c>
      <c r="B83" s="22">
        <v>1983</v>
      </c>
      <c r="C83" s="22">
        <v>-8326</v>
      </c>
      <c r="D83" s="22">
        <v>-2358</v>
      </c>
      <c r="E83" s="22">
        <v>-25287</v>
      </c>
      <c r="F83" s="22">
        <v>-9303</v>
      </c>
      <c r="G83" s="22"/>
    </row>
    <row r="84" spans="1:7" ht="13.5">
      <c r="A84" s="6" t="s">
        <v>145</v>
      </c>
      <c r="B84" s="22">
        <v>10894067</v>
      </c>
      <c r="C84" s="22">
        <v>10555804</v>
      </c>
      <c r="D84" s="22">
        <v>9117840</v>
      </c>
      <c r="E84" s="22">
        <v>10267718</v>
      </c>
      <c r="F84" s="22">
        <v>6440378</v>
      </c>
      <c r="G84" s="22">
        <v>6645537</v>
      </c>
    </row>
    <row r="85" spans="1:7" ht="14.25" thickBot="1">
      <c r="A85" s="7" t="s">
        <v>146</v>
      </c>
      <c r="B85" s="22">
        <v>26515794</v>
      </c>
      <c r="C85" s="22">
        <v>19298649</v>
      </c>
      <c r="D85" s="22">
        <v>17830403</v>
      </c>
      <c r="E85" s="22">
        <v>18351462</v>
      </c>
      <c r="F85" s="22">
        <v>13325958</v>
      </c>
      <c r="G85" s="22">
        <v>13131636</v>
      </c>
    </row>
    <row r="86" spans="1:7" ht="14.25" thickTop="1">
      <c r="A86" s="8"/>
      <c r="B86" s="24"/>
      <c r="C86" s="24"/>
      <c r="D86" s="24"/>
      <c r="E86" s="24"/>
      <c r="F86" s="24"/>
      <c r="G86" s="24"/>
    </row>
    <row r="88" ht="13.5">
      <c r="A88" s="20" t="s">
        <v>151</v>
      </c>
    </row>
    <row r="89" ht="13.5">
      <c r="A89" s="20" t="s">
        <v>152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2015-02-13T12:44:58Z</dcterms:created>
  <dcterms:modified xsi:type="dcterms:W3CDTF">2015-02-13T12:45:08Z</dcterms:modified>
  <cp:category/>
  <cp:version/>
  <cp:contentType/>
  <cp:contentStatus/>
</cp:coreProperties>
</file>