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<sst xmlns="http://schemas.openxmlformats.org/spreadsheetml/2006/main" count="648" uniqueCount="266">
  <si>
    <t>退職給付引当金</t>
  </si>
  <si>
    <t>自己株式</t>
  </si>
  <si>
    <t>為替換算調整勘定</t>
  </si>
  <si>
    <t>少数株主持分</t>
  </si>
  <si>
    <t>連結・貸借対照表</t>
  </si>
  <si>
    <t>累積四半期</t>
  </si>
  <si>
    <t>2013/01/01</t>
  </si>
  <si>
    <t>減価償却費</t>
  </si>
  <si>
    <t>のれん償却額</t>
  </si>
  <si>
    <t>貸倒引当金の増減額（△は減少）</t>
  </si>
  <si>
    <t>賞与引当金の増減額（△は減少）</t>
  </si>
  <si>
    <t>退職給付引当金の増減額（△は減少）</t>
  </si>
  <si>
    <t>その他の引当金の増減額（△は減少）</t>
  </si>
  <si>
    <t>受取利息及び受取配当金</t>
  </si>
  <si>
    <t>投資有価証券評価損益（△は益）</t>
  </si>
  <si>
    <t>投資有価証券売却損益（△は益）</t>
  </si>
  <si>
    <t>有形固定資産売却損益（△は益）</t>
  </si>
  <si>
    <t>売上債権の増減額（△は増加）</t>
  </si>
  <si>
    <t>たな卸資産の増減額（△は増加）</t>
  </si>
  <si>
    <t>立替金の増減額（△は増加）</t>
  </si>
  <si>
    <t>買取債権の増減額（△は増加）</t>
  </si>
  <si>
    <t>仕入債務の増減額（△は減少）</t>
  </si>
  <si>
    <t>未払金の増減額（△は減少）</t>
  </si>
  <si>
    <t>預り敷金及び保証金の増減額（△は減少）</t>
  </si>
  <si>
    <t>長期預り金の増減額（△は減少）</t>
  </si>
  <si>
    <t>小計</t>
  </si>
  <si>
    <t>利息及び配当金の受取額</t>
  </si>
  <si>
    <t>利息の支払額</t>
  </si>
  <si>
    <t>過年度消費税等の還付額</t>
  </si>
  <si>
    <t>法人税等の支払額又は還付額（△は支払）</t>
  </si>
  <si>
    <t>営業活動によるキャッシュ・フロー</t>
  </si>
  <si>
    <t>定期預金の預入による支出</t>
  </si>
  <si>
    <t>無形固定資産の取得による支出</t>
  </si>
  <si>
    <t>有形固定資産の取得による支出</t>
  </si>
  <si>
    <t>有形固定資産の売却による収入</t>
  </si>
  <si>
    <t>投資有価証券の取得による支出</t>
  </si>
  <si>
    <t>投資有価証券の売却による収入</t>
  </si>
  <si>
    <t>連結の範囲の変更を伴う子会社持分の売却による収入</t>
  </si>
  <si>
    <t>投資活動によるキャッシュ・フロー</t>
  </si>
  <si>
    <t>短期借入金の返済による支出</t>
  </si>
  <si>
    <t>長期借入れによる収入</t>
  </si>
  <si>
    <t>長期借入金の返済による支出</t>
  </si>
  <si>
    <t>社債の発行による収入</t>
  </si>
  <si>
    <t>社債の償還による支出</t>
  </si>
  <si>
    <t>匿名組合等出資預り金の分配による支出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</si>
  <si>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</si>
  <si>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</si>
  <si>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</si>
  <si>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</si>
  <si>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</si>
  <si>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</si>
  <si>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連結の範囲の変更に伴う現金及び現金同等物の増減額（△は減少）</t>
  </si>
  <si>
    <t>連結・キャッシュフロー計算書</t>
  </si>
  <si>
    <t>為替差益</t>
  </si>
  <si>
    <t>持分法による投資損失</t>
  </si>
  <si>
    <t>段階取得に係る差益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</si>
  <si>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</si>
  <si>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</si>
  <si>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</si>
  <si>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</si>
  <si>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</si>
  <si>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</si>
  <si>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</si>
  <si>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</si>
  <si>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</si>
  <si>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</si>
  <si>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2013/03/28</t>
  </si>
  <si>
    <t>通期</t>
  </si>
  <si>
    <t>2012/12/31</t>
  </si>
  <si>
    <t>2011/12/31</t>
  </si>
  <si>
    <t>2012/03/28</t>
  </si>
  <si>
    <t>2010/12/31</t>
  </si>
  <si>
    <t>2011/03/25</t>
  </si>
  <si>
    <t>2009/12/31</t>
  </si>
  <si>
    <t>2010/03/26</t>
  </si>
  <si>
    <t>2008/12/31</t>
  </si>
  <si>
    <t>現金及び預金</t>
  </si>
  <si>
    <t>千円</t>
  </si>
  <si>
    <t>売掛金</t>
  </si>
  <si>
    <t>売掛金</t>
  </si>
  <si>
    <t>販売用不動産</t>
  </si>
  <si>
    <t>その他のたな卸資産</t>
  </si>
  <si>
    <t>前渡金</t>
  </si>
  <si>
    <t>前払費用</t>
  </si>
  <si>
    <t>繰延税金資産</t>
  </si>
  <si>
    <t>関係会社短期貸付金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</si>
  <si>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</si>
  <si>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</si>
  <si>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</si>
  <si>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</si>
  <si>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</si>
  <si>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</si>
  <si>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</si>
  <si>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</si>
  <si>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</si>
  <si>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</si>
  <si>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</si>
  <si>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</si>
  <si>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</si>
  <si>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</si>
  <si>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その他</t>
  </si>
  <si>
    <t>その他（純額）</t>
  </si>
  <si>
    <t>有形固定資産</t>
  </si>
  <si>
    <t>有形固定資産</t>
  </si>
  <si>
    <t>のれん</t>
  </si>
  <si>
    <t>ソフトウエア</t>
  </si>
  <si>
    <t>商標権</t>
  </si>
  <si>
    <t>電話加入権</t>
  </si>
  <si>
    <t>無形固定資産</t>
  </si>
  <si>
    <t>投資有価証券</t>
  </si>
  <si>
    <t>関係会社株式</t>
  </si>
  <si>
    <t>その他の関係会社有価証券</t>
  </si>
  <si>
    <t>敷金及び保証金</t>
  </si>
  <si>
    <t>投資その他の資産</t>
  </si>
  <si>
    <t>固定資産</t>
  </si>
  <si>
    <t>社債発行費</t>
  </si>
  <si>
    <t>資産</t>
  </si>
  <si>
    <t>資産</t>
  </si>
  <si>
    <t>買掛金</t>
  </si>
  <si>
    <t>買掛金</t>
  </si>
  <si>
    <t>短期借入金</t>
  </si>
  <si>
    <t>関係会社短期借入金</t>
  </si>
  <si>
    <t>1年内返済予定の長期借入金</t>
  </si>
  <si>
    <t>1年内償還予定の社債</t>
  </si>
  <si>
    <t>未払金</t>
  </si>
  <si>
    <t>未払消費税等</t>
  </si>
  <si>
    <t>未払法人税等</t>
  </si>
  <si>
    <t>未払法人税等</t>
  </si>
  <si>
    <t>前受金</t>
  </si>
  <si>
    <t>預り金</t>
  </si>
  <si>
    <t>賞与引当金</t>
  </si>
  <si>
    <t>前受収益</t>
  </si>
  <si>
    <t>その他の引当金</t>
  </si>
  <si>
    <t>その他の引当金</t>
  </si>
  <si>
    <t>流動負債</t>
  </si>
  <si>
    <t>社債</t>
  </si>
  <si>
    <t>長期借入金</t>
  </si>
  <si>
    <t>長期預り金</t>
  </si>
  <si>
    <t>退職給付引当金</t>
  </si>
  <si>
    <t>役員退職慰労引当金</t>
  </si>
  <si>
    <t>長期預り敷金保証金</t>
  </si>
  <si>
    <t>繰延税金負債</t>
  </si>
  <si>
    <t>固定負債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</si>
  <si>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</si>
  <si>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</si>
  <si>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</si>
  <si>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</si>
  <si>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</si>
  <si>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</si>
  <si>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</si>
  <si>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</si>
  <si>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繰越利益剰余金</t>
  </si>
  <si>
    <t>利益剰余金</t>
  </si>
  <si>
    <t>株主資本</t>
  </si>
  <si>
    <t>株主資本</t>
  </si>
  <si>
    <t>その他有価証券評価差額金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</si>
  <si>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</si>
  <si>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</si>
  <si>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</si>
  <si>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</si>
  <si>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</si>
  <si>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</si>
  <si>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</si>
  <si>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</si>
  <si>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株式会社青山財産ネットワークス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</si>
  <si>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</si>
  <si>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</si>
  <si>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</si>
  <si>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</si>
  <si>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</si>
  <si>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</si>
  <si>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2009/01/01</t>
  </si>
  <si>
    <t>2008/01/01</t>
  </si>
  <si>
    <t>営業収入</t>
  </si>
  <si>
    <t>不動産売上高</t>
  </si>
  <si>
    <t>営業収益</t>
  </si>
  <si>
    <t>営業原価</t>
  </si>
  <si>
    <t>不動産売上原価</t>
  </si>
  <si>
    <t>営業総利益</t>
  </si>
  <si>
    <t>販売費・一般管理費</t>
  </si>
  <si>
    <t>販売費・一般管理費</t>
  </si>
  <si>
    <t>営業利益</t>
  </si>
  <si>
    <t>受取利息</t>
  </si>
  <si>
    <t>受取配当金</t>
  </si>
  <si>
    <t>受取配当金</t>
  </si>
  <si>
    <t>経営指導料</t>
  </si>
  <si>
    <t>受取事務手数料</t>
  </si>
  <si>
    <t>匿名組合投資利益</t>
  </si>
  <si>
    <t>保険解約返戻金</t>
  </si>
  <si>
    <t>その他</t>
  </si>
  <si>
    <t>営業外収益</t>
  </si>
  <si>
    <t>支払利息</t>
  </si>
  <si>
    <t>社債利息</t>
  </si>
  <si>
    <t>支払保証料</t>
  </si>
  <si>
    <t>営業外費用</t>
  </si>
  <si>
    <t>経常利益</t>
  </si>
  <si>
    <t>投資有価証券売却益</t>
  </si>
  <si>
    <t>役員退職慰労引当金戻入額</t>
  </si>
  <si>
    <t>受取和解金</t>
  </si>
  <si>
    <t>関係会社清算益</t>
  </si>
  <si>
    <t>関係会社株式売却益</t>
  </si>
  <si>
    <t>過年度消費税等還付額</t>
  </si>
  <si>
    <t>固定資産売却益</t>
  </si>
  <si>
    <t>固定資産売却益</t>
  </si>
  <si>
    <t>貸倒引当金戻入額</t>
  </si>
  <si>
    <t>特別利益</t>
  </si>
  <si>
    <t>投資有価証券売却損</t>
  </si>
  <si>
    <t>投資有価証券評価損</t>
  </si>
  <si>
    <t>関係会社株式売却損</t>
  </si>
  <si>
    <t>関係会社株式評価損</t>
  </si>
  <si>
    <t>固定資産売却損</t>
  </si>
  <si>
    <t>固定資産除却損</t>
  </si>
  <si>
    <t>支払和解金</t>
  </si>
  <si>
    <t>事務所移転費用</t>
  </si>
  <si>
    <t>リース解約損</t>
  </si>
  <si>
    <t>販売用不動産等評価損</t>
  </si>
  <si>
    <t>災害による損失</t>
  </si>
  <si>
    <t>災害による損失</t>
  </si>
  <si>
    <t>関係会社清算損</t>
  </si>
  <si>
    <t>早期割増退職金</t>
  </si>
  <si>
    <t>特別損失</t>
  </si>
  <si>
    <t>匿名組合損益分配前税金等調整前四半期純利益</t>
  </si>
  <si>
    <t>匿名組合損益分配額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</si>
  <si>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</si>
  <si>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</si>
  <si>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</si>
  <si>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</si>
  <si>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</si>
  <si>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</si>
  <si>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</si>
  <si>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2013/11/12</t>
  </si>
  <si>
    <t>四半期</t>
  </si>
  <si>
    <t>2013/09/30</t>
  </si>
  <si>
    <t>2013/08/08</t>
  </si>
  <si>
    <t>2013/06/30</t>
  </si>
  <si>
    <t>2013/05/14</t>
  </si>
  <si>
    <t>2013/03/31</t>
  </si>
  <si>
    <t>2012/11/08</t>
  </si>
  <si>
    <t>2012/09/30</t>
  </si>
  <si>
    <t>2012/08/06</t>
  </si>
  <si>
    <t>2012/06/30</t>
  </si>
  <si>
    <t>2012/05/07</t>
  </si>
  <si>
    <t>2012/03/31</t>
  </si>
  <si>
    <t>2011/11/01</t>
  </si>
  <si>
    <t>2011/09/30</t>
  </si>
  <si>
    <t>2011/08/02</t>
  </si>
  <si>
    <t>2011/06/30</t>
  </si>
  <si>
    <t>2011/05/10</t>
  </si>
  <si>
    <t>2011/03/31</t>
  </si>
  <si>
    <t>2010/11/02</t>
  </si>
  <si>
    <t>2010/09/30</t>
  </si>
  <si>
    <t>2010/08/03</t>
  </si>
  <si>
    <t>2010/06/30</t>
  </si>
  <si>
    <t>2010/05/11</t>
  </si>
  <si>
    <t>2010/03/31</t>
  </si>
  <si>
    <t>2009/11/13</t>
  </si>
  <si>
    <t>2009/09/30</t>
  </si>
  <si>
    <t>2009/08/07</t>
  </si>
  <si>
    <t>2009/06/30</t>
  </si>
  <si>
    <t>2009/05/14</t>
  </si>
  <si>
    <t>2009/03/31</t>
  </si>
  <si>
    <t>買取債権</t>
  </si>
  <si>
    <t>その他</t>
  </si>
  <si>
    <t>建物及び構築物（純額）</t>
  </si>
  <si>
    <t>建物及び構築物</t>
  </si>
  <si>
    <t>賞与引当金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</si>
</sst>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56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162</v>
      </c>
      <c r="B2" s="14">
        <v>8929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163</v>
      </c>
      <c r="B3" s="1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59</v>
      </c>
      <c r="B4" s="15" t="str">
        <f>HYPERLINK("http://www.kabupro.jp/mark/20131112/S1000GDD.htm","四半期報告書")</f>
        <v>四半期報告書</v>
      </c>
      <c r="C4" s="15" t="str">
        <f>HYPERLINK("http://www.kabupro.jp/mark/20130808/S000E82T.htm","四半期報告書")</f>
        <v>四半期報告書</v>
      </c>
      <c r="D4" s="15" t="str">
        <f>HYPERLINK("http://www.kabupro.jp/mark/20130514/S000DDW1.htm","四半期報告書")</f>
        <v>四半期報告書</v>
      </c>
      <c r="E4" s="15" t="str">
        <f>HYPERLINK("http://www.kabupro.jp/mark/20130328/S000D5AA.htm","有価証券報告書")</f>
        <v>有価証券報告書</v>
      </c>
      <c r="F4" s="15" t="str">
        <f>HYPERLINK("http://www.kabupro.jp/mark/20131112/S1000GDD.htm","四半期報告書")</f>
        <v>四半期報告書</v>
      </c>
      <c r="G4" s="15" t="str">
        <f>HYPERLINK("http://www.kabupro.jp/mark/20130808/S000E82T.htm","四半期報告書")</f>
        <v>四半期報告書</v>
      </c>
      <c r="H4" s="15" t="str">
        <f>HYPERLINK("http://www.kabupro.jp/mark/20130514/S000DDW1.htm","四半期報告書")</f>
        <v>四半期報告書</v>
      </c>
      <c r="I4" s="15" t="str">
        <f>HYPERLINK("http://www.kabupro.jp/mark/20130328/S000D5AA.htm","有価証券報告書")</f>
        <v>有価証券報告書</v>
      </c>
      <c r="J4" s="15" t="str">
        <f>HYPERLINK("http://www.kabupro.jp/mark/20121108/S000C74M.htm","四半期報告書")</f>
        <v>四半期報告書</v>
      </c>
      <c r="K4" s="15" t="str">
        <f>HYPERLINK("http://www.kabupro.jp/mark/20120806/S000BLM6.htm","四半期報告書")</f>
        <v>四半期報告書</v>
      </c>
      <c r="L4" s="15" t="str">
        <f>HYPERLINK("http://www.kabupro.jp/mark/20120507/S000ASLL.htm","四半期報告書")</f>
        <v>四半期報告書</v>
      </c>
      <c r="M4" s="15" t="str">
        <f>HYPERLINK("http://www.kabupro.jp/mark/20120328/S000ALRK.htm","有価証券報告書")</f>
        <v>有価証券報告書</v>
      </c>
      <c r="N4" s="15" t="str">
        <f>HYPERLINK("http://www.kabupro.jp/mark/20111101/S0009L03.htm","四半期報告書")</f>
        <v>四半期報告書</v>
      </c>
      <c r="O4" s="15" t="str">
        <f>HYPERLINK("http://www.kabupro.jp/mark/20110802/S000904E.htm","四半期報告書")</f>
        <v>四半期報告書</v>
      </c>
      <c r="P4" s="15" t="str">
        <f>HYPERLINK("http://www.kabupro.jp/mark/20110510/S00089B9.htm","四半期報告書")</f>
        <v>四半期報告書</v>
      </c>
      <c r="Q4" s="15" t="str">
        <f>HYPERLINK("http://www.kabupro.jp/mark/20110325/S00081AX.htm","有価証券報告書")</f>
        <v>有価証券報告書</v>
      </c>
      <c r="R4" s="15" t="str">
        <f>HYPERLINK("http://www.kabupro.jp/mark/20101102/S0007121.htm","四半期報告書")</f>
        <v>四半期報告書</v>
      </c>
      <c r="S4" s="15" t="str">
        <f>HYPERLINK("http://www.kabupro.jp/mark/20100803/S0006GBM.htm","四半期報告書")</f>
        <v>四半期報告書</v>
      </c>
      <c r="T4" s="15" t="str">
        <f>HYPERLINK("http://www.kabupro.jp/mark/20100511/S0005NZD.htm","四半期報告書")</f>
        <v>四半期報告書</v>
      </c>
      <c r="U4" s="15" t="str">
        <f>HYPERLINK("http://www.kabupro.jp/mark/20100326/S0005FPP.htm","有価証券報告書")</f>
        <v>有価証券報告書</v>
      </c>
    </row>
    <row r="5" spans="1:21" ht="12" thickBot="1">
      <c r="A5" s="11" t="s">
        <v>60</v>
      </c>
      <c r="B5" s="1" t="s">
        <v>230</v>
      </c>
      <c r="C5" s="1" t="s">
        <v>233</v>
      </c>
      <c r="D5" s="1" t="s">
        <v>235</v>
      </c>
      <c r="E5" s="1" t="s">
        <v>66</v>
      </c>
      <c r="F5" s="1" t="s">
        <v>230</v>
      </c>
      <c r="G5" s="1" t="s">
        <v>233</v>
      </c>
      <c r="H5" s="1" t="s">
        <v>235</v>
      </c>
      <c r="I5" s="1" t="s">
        <v>66</v>
      </c>
      <c r="J5" s="1" t="s">
        <v>237</v>
      </c>
      <c r="K5" s="1" t="s">
        <v>239</v>
      </c>
      <c r="L5" s="1" t="s">
        <v>241</v>
      </c>
      <c r="M5" s="1" t="s">
        <v>70</v>
      </c>
      <c r="N5" s="1" t="s">
        <v>243</v>
      </c>
      <c r="O5" s="1" t="s">
        <v>245</v>
      </c>
      <c r="P5" s="1" t="s">
        <v>247</v>
      </c>
      <c r="Q5" s="1" t="s">
        <v>72</v>
      </c>
      <c r="R5" s="1" t="s">
        <v>249</v>
      </c>
      <c r="S5" s="1" t="s">
        <v>251</v>
      </c>
      <c r="T5" s="1" t="s">
        <v>253</v>
      </c>
      <c r="U5" s="1" t="s">
        <v>74</v>
      </c>
    </row>
    <row r="6" spans="1:21" ht="12.75" thickBot="1" thickTop="1">
      <c r="A6" s="10" t="s">
        <v>61</v>
      </c>
      <c r="B6" s="18" t="s">
        <v>58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62</v>
      </c>
      <c r="B7" s="14" t="s">
        <v>5</v>
      </c>
      <c r="C7" s="14" t="s">
        <v>5</v>
      </c>
      <c r="D7" s="14" t="s">
        <v>5</v>
      </c>
      <c r="E7" s="16" t="s">
        <v>67</v>
      </c>
      <c r="F7" s="14" t="s">
        <v>5</v>
      </c>
      <c r="G7" s="14" t="s">
        <v>5</v>
      </c>
      <c r="H7" s="14" t="s">
        <v>5</v>
      </c>
      <c r="I7" s="16" t="s">
        <v>67</v>
      </c>
      <c r="J7" s="14" t="s">
        <v>5</v>
      </c>
      <c r="K7" s="14" t="s">
        <v>5</v>
      </c>
      <c r="L7" s="14" t="s">
        <v>5</v>
      </c>
      <c r="M7" s="16" t="s">
        <v>67</v>
      </c>
      <c r="N7" s="14" t="s">
        <v>5</v>
      </c>
      <c r="O7" s="14" t="s">
        <v>5</v>
      </c>
      <c r="P7" s="14" t="s">
        <v>5</v>
      </c>
      <c r="Q7" s="16" t="s">
        <v>67</v>
      </c>
      <c r="R7" s="14" t="s">
        <v>5</v>
      </c>
      <c r="S7" s="14" t="s">
        <v>5</v>
      </c>
      <c r="T7" s="14" t="s">
        <v>5</v>
      </c>
      <c r="U7" s="16" t="s">
        <v>67</v>
      </c>
    </row>
    <row r="8" spans="1:21" ht="11.25">
      <c r="A8" s="13" t="s">
        <v>63</v>
      </c>
      <c r="B8" s="1" t="s">
        <v>6</v>
      </c>
      <c r="C8" s="1" t="s">
        <v>6</v>
      </c>
      <c r="D8" s="1" t="s">
        <v>6</v>
      </c>
      <c r="E8" s="17" t="s">
        <v>168</v>
      </c>
      <c r="F8" s="1" t="s">
        <v>168</v>
      </c>
      <c r="G8" s="1" t="s">
        <v>168</v>
      </c>
      <c r="H8" s="1" t="s">
        <v>168</v>
      </c>
      <c r="I8" s="17" t="s">
        <v>169</v>
      </c>
      <c r="J8" s="1" t="s">
        <v>169</v>
      </c>
      <c r="K8" s="1" t="s">
        <v>169</v>
      </c>
      <c r="L8" s="1" t="s">
        <v>169</v>
      </c>
      <c r="M8" s="17" t="s">
        <v>170</v>
      </c>
      <c r="N8" s="1" t="s">
        <v>170</v>
      </c>
      <c r="O8" s="1" t="s">
        <v>170</v>
      </c>
      <c r="P8" s="1" t="s">
        <v>170</v>
      </c>
      <c r="Q8" s="17" t="s">
        <v>171</v>
      </c>
      <c r="R8" s="1" t="s">
        <v>171</v>
      </c>
      <c r="S8" s="1" t="s">
        <v>171</v>
      </c>
      <c r="T8" s="1" t="s">
        <v>171</v>
      </c>
      <c r="U8" s="17" t="s">
        <v>172</v>
      </c>
    </row>
    <row r="9" spans="1:21" ht="11.25">
      <c r="A9" s="13" t="s">
        <v>64</v>
      </c>
      <c r="B9" s="1" t="s">
        <v>232</v>
      </c>
      <c r="C9" s="1" t="s">
        <v>234</v>
      </c>
      <c r="D9" s="1" t="s">
        <v>236</v>
      </c>
      <c r="E9" s="17" t="s">
        <v>68</v>
      </c>
      <c r="F9" s="1" t="s">
        <v>238</v>
      </c>
      <c r="G9" s="1" t="s">
        <v>240</v>
      </c>
      <c r="H9" s="1" t="s">
        <v>242</v>
      </c>
      <c r="I9" s="17" t="s">
        <v>69</v>
      </c>
      <c r="J9" s="1" t="s">
        <v>244</v>
      </c>
      <c r="K9" s="1" t="s">
        <v>246</v>
      </c>
      <c r="L9" s="1" t="s">
        <v>248</v>
      </c>
      <c r="M9" s="17" t="s">
        <v>71</v>
      </c>
      <c r="N9" s="1" t="s">
        <v>250</v>
      </c>
      <c r="O9" s="1" t="s">
        <v>252</v>
      </c>
      <c r="P9" s="1" t="s">
        <v>254</v>
      </c>
      <c r="Q9" s="17" t="s">
        <v>73</v>
      </c>
      <c r="R9" s="1" t="s">
        <v>256</v>
      </c>
      <c r="S9" s="1" t="s">
        <v>258</v>
      </c>
      <c r="T9" s="1" t="s">
        <v>260</v>
      </c>
      <c r="U9" s="17" t="s">
        <v>75</v>
      </c>
    </row>
    <row r="10" spans="1:21" ht="12" thickBot="1">
      <c r="A10" s="13" t="s">
        <v>65</v>
      </c>
      <c r="B10" s="1" t="s">
        <v>77</v>
      </c>
      <c r="C10" s="1" t="s">
        <v>77</v>
      </c>
      <c r="D10" s="1" t="s">
        <v>77</v>
      </c>
      <c r="E10" s="17" t="s">
        <v>77</v>
      </c>
      <c r="F10" s="1" t="s">
        <v>77</v>
      </c>
      <c r="G10" s="1" t="s">
        <v>77</v>
      </c>
      <c r="H10" s="1" t="s">
        <v>77</v>
      </c>
      <c r="I10" s="17" t="s">
        <v>77</v>
      </c>
      <c r="J10" s="1" t="s">
        <v>77</v>
      </c>
      <c r="K10" s="1" t="s">
        <v>77</v>
      </c>
      <c r="L10" s="1" t="s">
        <v>77</v>
      </c>
      <c r="M10" s="17" t="s">
        <v>77</v>
      </c>
      <c r="N10" s="1" t="s">
        <v>77</v>
      </c>
      <c r="O10" s="1" t="s">
        <v>77</v>
      </c>
      <c r="P10" s="1" t="s">
        <v>77</v>
      </c>
      <c r="Q10" s="17" t="s">
        <v>77</v>
      </c>
      <c r="R10" s="1" t="s">
        <v>77</v>
      </c>
      <c r="S10" s="1" t="s">
        <v>77</v>
      </c>
      <c r="T10" s="1" t="s">
        <v>77</v>
      </c>
      <c r="U10" s="17" t="s">
        <v>77</v>
      </c>
    </row>
    <row r="11" spans="1:21" ht="12" thickTop="1">
      <c r="A11" s="26" t="s">
        <v>173</v>
      </c>
      <c r="B11" s="27">
        <v>2240523</v>
      </c>
      <c r="C11" s="27">
        <v>1478921</v>
      </c>
      <c r="D11" s="27">
        <v>614446</v>
      </c>
      <c r="E11" s="21">
        <v>3216389</v>
      </c>
      <c r="F11" s="27">
        <v>2207483</v>
      </c>
      <c r="G11" s="27">
        <v>1499368</v>
      </c>
      <c r="H11" s="27">
        <v>696649</v>
      </c>
      <c r="I11" s="21">
        <v>3010725</v>
      </c>
      <c r="J11" s="27">
        <v>2304553</v>
      </c>
      <c r="K11" s="27">
        <v>1608440</v>
      </c>
      <c r="L11" s="27">
        <v>854497</v>
      </c>
      <c r="M11" s="21">
        <v>3567758</v>
      </c>
      <c r="N11" s="27">
        <v>2441946</v>
      </c>
      <c r="O11" s="27">
        <v>1808331</v>
      </c>
      <c r="P11" s="27">
        <v>954444</v>
      </c>
      <c r="Q11" s="21">
        <v>3031722</v>
      </c>
      <c r="R11" s="27">
        <v>2178633</v>
      </c>
      <c r="S11" s="27">
        <v>1380235</v>
      </c>
      <c r="T11" s="27">
        <v>720306</v>
      </c>
      <c r="U11" s="21">
        <v>4514604</v>
      </c>
    </row>
    <row r="12" spans="1:21" ht="11.25">
      <c r="A12" s="6" t="s">
        <v>174</v>
      </c>
      <c r="B12" s="28">
        <v>1317179</v>
      </c>
      <c r="C12" s="28">
        <v>112698</v>
      </c>
      <c r="D12" s="28">
        <v>96020</v>
      </c>
      <c r="E12" s="22">
        <v>2623277</v>
      </c>
      <c r="F12" s="28">
        <v>2607545</v>
      </c>
      <c r="G12" s="28">
        <v>2591423</v>
      </c>
      <c r="H12" s="28">
        <v>817411</v>
      </c>
      <c r="I12" s="22">
        <v>4616845</v>
      </c>
      <c r="J12" s="28">
        <v>2232775</v>
      </c>
      <c r="K12" s="28">
        <v>1497125</v>
      </c>
      <c r="L12" s="28">
        <v>654515</v>
      </c>
      <c r="M12" s="22">
        <v>1659268</v>
      </c>
      <c r="N12" s="28">
        <v>249647</v>
      </c>
      <c r="O12" s="28">
        <v>209161</v>
      </c>
      <c r="P12" s="28">
        <v>157866</v>
      </c>
      <c r="Q12" s="22">
        <v>2376629</v>
      </c>
      <c r="R12" s="28">
        <v>2232732</v>
      </c>
      <c r="S12" s="28">
        <v>881510</v>
      </c>
      <c r="T12" s="28">
        <v>68389</v>
      </c>
      <c r="U12" s="22">
        <v>10755085</v>
      </c>
    </row>
    <row r="13" spans="1:21" ht="11.25">
      <c r="A13" s="6" t="s">
        <v>175</v>
      </c>
      <c r="B13" s="28">
        <v>3557703</v>
      </c>
      <c r="C13" s="28">
        <v>1591620</v>
      </c>
      <c r="D13" s="28">
        <v>710467</v>
      </c>
      <c r="E13" s="22">
        <v>5839666</v>
      </c>
      <c r="F13" s="28">
        <v>4815029</v>
      </c>
      <c r="G13" s="28">
        <v>4090792</v>
      </c>
      <c r="H13" s="28">
        <v>1514060</v>
      </c>
      <c r="I13" s="22">
        <v>7627571</v>
      </c>
      <c r="J13" s="28">
        <v>4537329</v>
      </c>
      <c r="K13" s="28">
        <v>3105565</v>
      </c>
      <c r="L13" s="28">
        <v>1509013</v>
      </c>
      <c r="M13" s="22">
        <v>5227026</v>
      </c>
      <c r="N13" s="28">
        <v>2691593</v>
      </c>
      <c r="O13" s="28">
        <v>2017493</v>
      </c>
      <c r="P13" s="28">
        <v>1112311</v>
      </c>
      <c r="Q13" s="22">
        <v>5408352</v>
      </c>
      <c r="R13" s="28">
        <v>4411366</v>
      </c>
      <c r="S13" s="28">
        <v>2261746</v>
      </c>
      <c r="T13" s="28">
        <v>788696</v>
      </c>
      <c r="U13" s="22">
        <v>15269690</v>
      </c>
    </row>
    <row r="14" spans="1:21" ht="11.25">
      <c r="A14" s="6" t="s">
        <v>176</v>
      </c>
      <c r="B14" s="28">
        <v>1444985</v>
      </c>
      <c r="C14" s="28">
        <v>940444</v>
      </c>
      <c r="D14" s="28">
        <v>464636</v>
      </c>
      <c r="E14" s="22">
        <v>2055453</v>
      </c>
      <c r="F14" s="28">
        <v>1545947</v>
      </c>
      <c r="G14" s="28">
        <v>1015163</v>
      </c>
      <c r="H14" s="28">
        <v>525064</v>
      </c>
      <c r="I14" s="22">
        <v>1914260</v>
      </c>
      <c r="J14" s="28">
        <v>1363431</v>
      </c>
      <c r="K14" s="28">
        <v>928354</v>
      </c>
      <c r="L14" s="28">
        <v>454302</v>
      </c>
      <c r="M14" s="22">
        <v>1741196</v>
      </c>
      <c r="N14" s="28"/>
      <c r="O14" s="28"/>
      <c r="P14" s="28"/>
      <c r="Q14" s="22">
        <v>2117909</v>
      </c>
      <c r="R14" s="28"/>
      <c r="S14" s="28"/>
      <c r="T14" s="28"/>
      <c r="U14" s="22">
        <v>2195742</v>
      </c>
    </row>
    <row r="15" spans="1:21" ht="11.25">
      <c r="A15" s="6" t="s">
        <v>177</v>
      </c>
      <c r="B15" s="28">
        <v>1253742</v>
      </c>
      <c r="C15" s="28">
        <v>133452</v>
      </c>
      <c r="D15" s="28">
        <v>104270</v>
      </c>
      <c r="E15" s="22">
        <v>2546477</v>
      </c>
      <c r="F15" s="28">
        <v>2499531</v>
      </c>
      <c r="G15" s="28">
        <v>2461626</v>
      </c>
      <c r="H15" s="28">
        <v>783693</v>
      </c>
      <c r="I15" s="22">
        <v>4305658</v>
      </c>
      <c r="J15" s="28">
        <v>2133941</v>
      </c>
      <c r="K15" s="28">
        <v>1431217</v>
      </c>
      <c r="L15" s="28">
        <v>636825</v>
      </c>
      <c r="M15" s="22">
        <v>1756982</v>
      </c>
      <c r="N15" s="28">
        <v>196325</v>
      </c>
      <c r="O15" s="28">
        <v>176023</v>
      </c>
      <c r="P15" s="28">
        <v>118623</v>
      </c>
      <c r="Q15" s="22">
        <v>4980828</v>
      </c>
      <c r="R15" s="28">
        <v>4082135</v>
      </c>
      <c r="S15" s="28">
        <v>1097764</v>
      </c>
      <c r="T15" s="28">
        <v>27600</v>
      </c>
      <c r="U15" s="22">
        <v>9203999</v>
      </c>
    </row>
    <row r="16" spans="1:21" ht="11.25">
      <c r="A16" s="6" t="s">
        <v>176</v>
      </c>
      <c r="B16" s="28">
        <v>2698727</v>
      </c>
      <c r="C16" s="28">
        <v>1073897</v>
      </c>
      <c r="D16" s="28">
        <v>568907</v>
      </c>
      <c r="E16" s="22">
        <v>4601931</v>
      </c>
      <c r="F16" s="28">
        <v>4045479</v>
      </c>
      <c r="G16" s="28">
        <v>3476789</v>
      </c>
      <c r="H16" s="28">
        <v>1308758</v>
      </c>
      <c r="I16" s="22">
        <v>6219918</v>
      </c>
      <c r="J16" s="28">
        <v>3497372</v>
      </c>
      <c r="K16" s="28">
        <v>2359571</v>
      </c>
      <c r="L16" s="28">
        <v>1091128</v>
      </c>
      <c r="M16" s="22">
        <v>3498178</v>
      </c>
      <c r="N16" s="28">
        <v>1259950</v>
      </c>
      <c r="O16" s="28">
        <v>870060</v>
      </c>
      <c r="P16" s="28">
        <v>441199</v>
      </c>
      <c r="Q16" s="22">
        <v>7098738</v>
      </c>
      <c r="R16" s="28">
        <v>1287173</v>
      </c>
      <c r="S16" s="28">
        <v>801177</v>
      </c>
      <c r="T16" s="28">
        <v>389724</v>
      </c>
      <c r="U16" s="22">
        <v>11399741</v>
      </c>
    </row>
    <row r="17" spans="1:21" ht="11.25">
      <c r="A17" s="7" t="s">
        <v>178</v>
      </c>
      <c r="B17" s="28">
        <v>858975</v>
      </c>
      <c r="C17" s="28">
        <v>517723</v>
      </c>
      <c r="D17" s="28">
        <v>141560</v>
      </c>
      <c r="E17" s="22">
        <v>1237735</v>
      </c>
      <c r="F17" s="28">
        <v>769549</v>
      </c>
      <c r="G17" s="28">
        <v>614003</v>
      </c>
      <c r="H17" s="28">
        <v>205302</v>
      </c>
      <c r="I17" s="22">
        <v>1407652</v>
      </c>
      <c r="J17" s="28">
        <v>1039956</v>
      </c>
      <c r="K17" s="28">
        <v>745993</v>
      </c>
      <c r="L17" s="28">
        <v>417885</v>
      </c>
      <c r="M17" s="22">
        <v>1728848</v>
      </c>
      <c r="N17" s="28">
        <v>1235317</v>
      </c>
      <c r="O17" s="28">
        <v>971409</v>
      </c>
      <c r="P17" s="28">
        <v>552487</v>
      </c>
      <c r="Q17" s="22">
        <v>-1690386</v>
      </c>
      <c r="R17" s="28">
        <v>-957943</v>
      </c>
      <c r="S17" s="28">
        <v>362804</v>
      </c>
      <c r="T17" s="28">
        <v>371371</v>
      </c>
      <c r="U17" s="22">
        <v>3869948</v>
      </c>
    </row>
    <row r="18" spans="1:21" ht="11.25">
      <c r="A18" s="7" t="s">
        <v>179</v>
      </c>
      <c r="B18" s="28">
        <v>758368</v>
      </c>
      <c r="C18" s="28">
        <v>517020</v>
      </c>
      <c r="D18" s="28">
        <v>256730</v>
      </c>
      <c r="E18" s="22">
        <v>1139205</v>
      </c>
      <c r="F18" s="28">
        <v>866342</v>
      </c>
      <c r="G18" s="28">
        <v>582799</v>
      </c>
      <c r="H18" s="28">
        <v>275725</v>
      </c>
      <c r="I18" s="22">
        <v>1221055</v>
      </c>
      <c r="J18" s="28">
        <v>998789</v>
      </c>
      <c r="K18" s="28">
        <v>694024</v>
      </c>
      <c r="L18" s="28">
        <v>323559</v>
      </c>
      <c r="M18" s="22">
        <v>1528817</v>
      </c>
      <c r="N18" s="28">
        <v>1115652</v>
      </c>
      <c r="O18" s="28">
        <v>758640</v>
      </c>
      <c r="P18" s="28">
        <v>348513</v>
      </c>
      <c r="Q18" s="22">
        <v>1996241</v>
      </c>
      <c r="R18" s="28">
        <v>1588688</v>
      </c>
      <c r="S18" s="28">
        <v>1169190</v>
      </c>
      <c r="T18" s="28">
        <v>756412</v>
      </c>
      <c r="U18" s="22">
        <v>2084456</v>
      </c>
    </row>
    <row r="19" spans="1:21" ht="12" thickBot="1">
      <c r="A19" s="25" t="s">
        <v>181</v>
      </c>
      <c r="B19" s="29">
        <v>100607</v>
      </c>
      <c r="C19" s="29">
        <v>702</v>
      </c>
      <c r="D19" s="29">
        <v>-115169</v>
      </c>
      <c r="E19" s="23">
        <v>98529</v>
      </c>
      <c r="F19" s="29">
        <v>-96792</v>
      </c>
      <c r="G19" s="29">
        <v>31203</v>
      </c>
      <c r="H19" s="29">
        <v>-70422</v>
      </c>
      <c r="I19" s="23">
        <v>186596</v>
      </c>
      <c r="J19" s="29">
        <v>41167</v>
      </c>
      <c r="K19" s="29">
        <v>51969</v>
      </c>
      <c r="L19" s="29">
        <v>94325</v>
      </c>
      <c r="M19" s="23">
        <v>200030</v>
      </c>
      <c r="N19" s="29">
        <v>119664</v>
      </c>
      <c r="O19" s="29">
        <v>212768</v>
      </c>
      <c r="P19" s="29">
        <v>203973</v>
      </c>
      <c r="Q19" s="23">
        <v>-3686627</v>
      </c>
      <c r="R19" s="29">
        <v>-2546631</v>
      </c>
      <c r="S19" s="29">
        <v>-806385</v>
      </c>
      <c r="T19" s="29">
        <v>-385041</v>
      </c>
      <c r="U19" s="23">
        <v>1785492</v>
      </c>
    </row>
    <row r="20" spans="1:21" ht="12" thickTop="1">
      <c r="A20" s="6" t="s">
        <v>182</v>
      </c>
      <c r="B20" s="28">
        <v>232</v>
      </c>
      <c r="C20" s="28">
        <v>86</v>
      </c>
      <c r="D20" s="28">
        <v>86</v>
      </c>
      <c r="E20" s="22">
        <v>224</v>
      </c>
      <c r="F20" s="28">
        <v>224</v>
      </c>
      <c r="G20" s="28">
        <v>119</v>
      </c>
      <c r="H20" s="28">
        <v>119</v>
      </c>
      <c r="I20" s="22">
        <v>199</v>
      </c>
      <c r="J20" s="28">
        <v>199</v>
      </c>
      <c r="K20" s="28">
        <v>90</v>
      </c>
      <c r="L20" s="28">
        <v>77</v>
      </c>
      <c r="M20" s="22">
        <v>357</v>
      </c>
      <c r="N20" s="28">
        <v>355</v>
      </c>
      <c r="O20" s="28">
        <v>227</v>
      </c>
      <c r="P20" s="28">
        <v>227</v>
      </c>
      <c r="Q20" s="22">
        <v>4070</v>
      </c>
      <c r="R20" s="28">
        <v>6062</v>
      </c>
      <c r="S20" s="28">
        <v>3220</v>
      </c>
      <c r="T20" s="28">
        <v>2793</v>
      </c>
      <c r="U20" s="22">
        <v>14635</v>
      </c>
    </row>
    <row r="21" spans="1:21" ht="11.25">
      <c r="A21" s="6" t="s">
        <v>183</v>
      </c>
      <c r="B21" s="28">
        <v>12874</v>
      </c>
      <c r="C21" s="28">
        <v>10744</v>
      </c>
      <c r="D21" s="28">
        <v>904</v>
      </c>
      <c r="E21" s="22">
        <v>9382</v>
      </c>
      <c r="F21" s="28">
        <v>8702</v>
      </c>
      <c r="G21" s="28">
        <v>8702</v>
      </c>
      <c r="H21" s="28">
        <v>502</v>
      </c>
      <c r="I21" s="22">
        <v>6855</v>
      </c>
      <c r="J21" s="28">
        <v>5755</v>
      </c>
      <c r="K21" s="28">
        <v>5125</v>
      </c>
      <c r="L21" s="28">
        <v>915</v>
      </c>
      <c r="M21" s="22">
        <v>11079</v>
      </c>
      <c r="N21" s="28">
        <v>11079</v>
      </c>
      <c r="O21" s="28">
        <v>10449</v>
      </c>
      <c r="P21" s="28">
        <v>849</v>
      </c>
      <c r="Q21" s="22">
        <v>1854</v>
      </c>
      <c r="R21" s="28">
        <v>1224</v>
      </c>
      <c r="S21" s="28">
        <v>1224</v>
      </c>
      <c r="T21" s="28">
        <v>904</v>
      </c>
      <c r="U21" s="22">
        <v>7213</v>
      </c>
    </row>
    <row r="22" spans="1:21" ht="11.25">
      <c r="A22" s="6" t="s">
        <v>53</v>
      </c>
      <c r="B22" s="28"/>
      <c r="C22" s="28"/>
      <c r="D22" s="28">
        <v>685</v>
      </c>
      <c r="E22" s="22"/>
      <c r="F22" s="28"/>
      <c r="G22" s="28"/>
      <c r="H22" s="28">
        <v>212</v>
      </c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</row>
    <row r="23" spans="1:21" ht="11.25">
      <c r="A23" s="6" t="s">
        <v>187</v>
      </c>
      <c r="B23" s="28"/>
      <c r="C23" s="28"/>
      <c r="D23" s="28"/>
      <c r="E23" s="22"/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>
        <v>14928</v>
      </c>
      <c r="R23" s="28">
        <v>14928</v>
      </c>
      <c r="S23" s="28">
        <v>13803</v>
      </c>
      <c r="T23" s="28">
        <v>12983</v>
      </c>
      <c r="U23" s="22">
        <v>14490</v>
      </c>
    </row>
    <row r="24" spans="1:21" ht="11.25">
      <c r="A24" s="6" t="s">
        <v>188</v>
      </c>
      <c r="B24" s="28"/>
      <c r="C24" s="28"/>
      <c r="D24" s="28"/>
      <c r="E24" s="22">
        <v>2914</v>
      </c>
      <c r="F24" s="28">
        <v>2914</v>
      </c>
      <c r="G24" s="28">
        <v>2914</v>
      </c>
      <c r="H24" s="28">
        <v>2914</v>
      </c>
      <c r="I24" s="22"/>
      <c r="J24" s="28"/>
      <c r="K24" s="28"/>
      <c r="L24" s="28"/>
      <c r="M24" s="22"/>
      <c r="N24" s="28"/>
      <c r="O24" s="28"/>
      <c r="P24" s="28"/>
      <c r="Q24" s="22">
        <v>15549</v>
      </c>
      <c r="R24" s="28">
        <v>15549</v>
      </c>
      <c r="S24" s="28">
        <v>15549</v>
      </c>
      <c r="T24" s="28"/>
      <c r="U24" s="22"/>
    </row>
    <row r="25" spans="1:21" ht="11.25">
      <c r="A25" s="6" t="s">
        <v>87</v>
      </c>
      <c r="B25" s="28">
        <v>3153</v>
      </c>
      <c r="C25" s="28">
        <v>2800</v>
      </c>
      <c r="D25" s="28">
        <v>339</v>
      </c>
      <c r="E25" s="22">
        <v>3351</v>
      </c>
      <c r="F25" s="28">
        <v>2998</v>
      </c>
      <c r="G25" s="28">
        <v>3553</v>
      </c>
      <c r="H25" s="28">
        <v>2072</v>
      </c>
      <c r="I25" s="22">
        <v>1545</v>
      </c>
      <c r="J25" s="28">
        <v>4218</v>
      </c>
      <c r="K25" s="28">
        <v>1488</v>
      </c>
      <c r="L25" s="28">
        <v>305</v>
      </c>
      <c r="M25" s="22">
        <v>1330</v>
      </c>
      <c r="N25" s="28">
        <v>1575</v>
      </c>
      <c r="O25" s="28">
        <v>1404</v>
      </c>
      <c r="P25" s="28">
        <v>640</v>
      </c>
      <c r="Q25" s="22">
        <v>6000</v>
      </c>
      <c r="R25" s="28">
        <v>4341</v>
      </c>
      <c r="S25" s="28">
        <v>3528</v>
      </c>
      <c r="T25" s="28">
        <v>3421</v>
      </c>
      <c r="U25" s="22">
        <v>9002</v>
      </c>
    </row>
    <row r="26" spans="1:21" ht="11.25">
      <c r="A26" s="6" t="s">
        <v>190</v>
      </c>
      <c r="B26" s="28">
        <v>16259</v>
      </c>
      <c r="C26" s="28">
        <v>13631</v>
      </c>
      <c r="D26" s="28">
        <v>2015</v>
      </c>
      <c r="E26" s="22">
        <v>17771</v>
      </c>
      <c r="F26" s="28">
        <v>14838</v>
      </c>
      <c r="G26" s="28">
        <v>15289</v>
      </c>
      <c r="H26" s="28">
        <v>5821</v>
      </c>
      <c r="I26" s="22">
        <v>11273</v>
      </c>
      <c r="J26" s="28">
        <v>10173</v>
      </c>
      <c r="K26" s="28">
        <v>6704</v>
      </c>
      <c r="L26" s="28">
        <v>1298</v>
      </c>
      <c r="M26" s="22">
        <v>12767</v>
      </c>
      <c r="N26" s="28">
        <v>13009</v>
      </c>
      <c r="O26" s="28">
        <v>12080</v>
      </c>
      <c r="P26" s="28">
        <v>1716</v>
      </c>
      <c r="Q26" s="22">
        <v>42402</v>
      </c>
      <c r="R26" s="28">
        <v>42106</v>
      </c>
      <c r="S26" s="28">
        <v>37326</v>
      </c>
      <c r="T26" s="28">
        <v>20101</v>
      </c>
      <c r="U26" s="22">
        <v>45341</v>
      </c>
    </row>
    <row r="27" spans="1:21" ht="11.25">
      <c r="A27" s="6" t="s">
        <v>191</v>
      </c>
      <c r="B27" s="28">
        <v>18152</v>
      </c>
      <c r="C27" s="28">
        <v>13414</v>
      </c>
      <c r="D27" s="28">
        <v>5833</v>
      </c>
      <c r="E27" s="22">
        <v>20957</v>
      </c>
      <c r="F27" s="28">
        <v>14062</v>
      </c>
      <c r="G27" s="28">
        <v>7524</v>
      </c>
      <c r="H27" s="28">
        <v>3889</v>
      </c>
      <c r="I27" s="22">
        <v>18536</v>
      </c>
      <c r="J27" s="28">
        <v>14354</v>
      </c>
      <c r="K27" s="28">
        <v>10153</v>
      </c>
      <c r="L27" s="28">
        <v>5423</v>
      </c>
      <c r="M27" s="22">
        <v>37090</v>
      </c>
      <c r="N27" s="28">
        <v>27657</v>
      </c>
      <c r="O27" s="28">
        <v>17070</v>
      </c>
      <c r="P27" s="28">
        <v>9114</v>
      </c>
      <c r="Q27" s="22">
        <v>73017</v>
      </c>
      <c r="R27" s="28">
        <v>62721</v>
      </c>
      <c r="S27" s="28">
        <v>44120</v>
      </c>
      <c r="T27" s="28">
        <v>24719</v>
      </c>
      <c r="U27" s="22">
        <v>158531</v>
      </c>
    </row>
    <row r="28" spans="1:21" ht="11.25">
      <c r="A28" s="6" t="s">
        <v>115</v>
      </c>
      <c r="B28" s="28">
        <v>6287</v>
      </c>
      <c r="C28" s="28">
        <v>6287</v>
      </c>
      <c r="D28" s="28">
        <v>6287</v>
      </c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>
        <v>27301</v>
      </c>
    </row>
    <row r="29" spans="1:21" ht="11.25">
      <c r="A29" s="6" t="s">
        <v>54</v>
      </c>
      <c r="B29" s="28"/>
      <c r="C29" s="28"/>
      <c r="D29" s="28"/>
      <c r="E29" s="22"/>
      <c r="F29" s="28"/>
      <c r="G29" s="28"/>
      <c r="H29" s="28"/>
      <c r="I29" s="22">
        <v>6452</v>
      </c>
      <c r="J29" s="28">
        <v>6452</v>
      </c>
      <c r="K29" s="28">
        <v>6452</v>
      </c>
      <c r="L29" s="28">
        <v>6452</v>
      </c>
      <c r="M29" s="22">
        <v>2889</v>
      </c>
      <c r="N29" s="28">
        <v>5874</v>
      </c>
      <c r="O29" s="28">
        <v>11641</v>
      </c>
      <c r="P29" s="28">
        <v>4480</v>
      </c>
      <c r="Q29" s="22">
        <v>494287</v>
      </c>
      <c r="R29" s="28">
        <v>497151</v>
      </c>
      <c r="S29" s="28">
        <v>364255</v>
      </c>
      <c r="T29" s="28">
        <v>147872</v>
      </c>
      <c r="U29" s="22">
        <v>668536</v>
      </c>
    </row>
    <row r="30" spans="1:21" ht="11.25">
      <c r="A30" s="6" t="s">
        <v>87</v>
      </c>
      <c r="B30" s="28">
        <v>3398</v>
      </c>
      <c r="C30" s="28">
        <v>1733</v>
      </c>
      <c r="D30" s="28">
        <v>873</v>
      </c>
      <c r="E30" s="22">
        <v>2136</v>
      </c>
      <c r="F30" s="28">
        <v>3436</v>
      </c>
      <c r="G30" s="28">
        <v>2990</v>
      </c>
      <c r="H30" s="28">
        <v>1889</v>
      </c>
      <c r="I30" s="22">
        <v>2505</v>
      </c>
      <c r="J30" s="28">
        <v>5813</v>
      </c>
      <c r="K30" s="28">
        <v>4064</v>
      </c>
      <c r="L30" s="28">
        <v>2244</v>
      </c>
      <c r="M30" s="22">
        <v>3170</v>
      </c>
      <c r="N30" s="28">
        <v>10826</v>
      </c>
      <c r="O30" s="28">
        <v>8083</v>
      </c>
      <c r="P30" s="28">
        <v>4023</v>
      </c>
      <c r="Q30" s="22">
        <v>34121</v>
      </c>
      <c r="R30" s="28">
        <v>22858</v>
      </c>
      <c r="S30" s="28">
        <v>16409</v>
      </c>
      <c r="T30" s="28">
        <v>6790</v>
      </c>
      <c r="U30" s="22">
        <v>28673</v>
      </c>
    </row>
    <row r="31" spans="1:21" ht="11.25">
      <c r="A31" s="6" t="s">
        <v>194</v>
      </c>
      <c r="B31" s="28">
        <v>27838</v>
      </c>
      <c r="C31" s="28">
        <v>21434</v>
      </c>
      <c r="D31" s="28">
        <v>12994</v>
      </c>
      <c r="E31" s="22">
        <v>24569</v>
      </c>
      <c r="F31" s="28">
        <v>17498</v>
      </c>
      <c r="G31" s="28">
        <v>10514</v>
      </c>
      <c r="H31" s="28">
        <v>5779</v>
      </c>
      <c r="I31" s="22">
        <v>31814</v>
      </c>
      <c r="J31" s="28">
        <v>26620</v>
      </c>
      <c r="K31" s="28">
        <v>20669</v>
      </c>
      <c r="L31" s="28">
        <v>14119</v>
      </c>
      <c r="M31" s="22">
        <v>52706</v>
      </c>
      <c r="N31" s="28">
        <v>44358</v>
      </c>
      <c r="O31" s="28">
        <v>36795</v>
      </c>
      <c r="P31" s="28">
        <v>17617</v>
      </c>
      <c r="Q31" s="22">
        <v>601427</v>
      </c>
      <c r="R31" s="28">
        <v>582731</v>
      </c>
      <c r="S31" s="28">
        <v>424785</v>
      </c>
      <c r="T31" s="28">
        <v>179382</v>
      </c>
      <c r="U31" s="22">
        <v>883043</v>
      </c>
    </row>
    <row r="32" spans="1:21" ht="12" thickBot="1">
      <c r="A32" s="25" t="s">
        <v>195</v>
      </c>
      <c r="B32" s="29">
        <v>89027</v>
      </c>
      <c r="C32" s="29">
        <v>-7100</v>
      </c>
      <c r="D32" s="29">
        <v>-126149</v>
      </c>
      <c r="E32" s="23">
        <v>91731</v>
      </c>
      <c r="F32" s="29">
        <v>-99452</v>
      </c>
      <c r="G32" s="29">
        <v>35978</v>
      </c>
      <c r="H32" s="29">
        <v>-70380</v>
      </c>
      <c r="I32" s="23">
        <v>166055</v>
      </c>
      <c r="J32" s="29">
        <v>24720</v>
      </c>
      <c r="K32" s="29">
        <v>38004</v>
      </c>
      <c r="L32" s="29">
        <v>81504</v>
      </c>
      <c r="M32" s="23">
        <v>160091</v>
      </c>
      <c r="N32" s="29">
        <v>88316</v>
      </c>
      <c r="O32" s="29">
        <v>188053</v>
      </c>
      <c r="P32" s="29">
        <v>188072</v>
      </c>
      <c r="Q32" s="23">
        <v>-4245652</v>
      </c>
      <c r="R32" s="29">
        <v>-3087256</v>
      </c>
      <c r="S32" s="29">
        <v>-1193844</v>
      </c>
      <c r="T32" s="29">
        <v>-544322</v>
      </c>
      <c r="U32" s="23">
        <v>947789</v>
      </c>
    </row>
    <row r="33" spans="1:21" ht="12" thickTop="1">
      <c r="A33" s="6" t="s">
        <v>202</v>
      </c>
      <c r="B33" s="28">
        <v>71279</v>
      </c>
      <c r="C33" s="28">
        <v>71279</v>
      </c>
      <c r="D33" s="28"/>
      <c r="E33" s="22">
        <v>1214</v>
      </c>
      <c r="F33" s="28">
        <v>1214</v>
      </c>
      <c r="G33" s="28">
        <v>1214</v>
      </c>
      <c r="H33" s="28"/>
      <c r="I33" s="22">
        <v>6439</v>
      </c>
      <c r="J33" s="28">
        <v>6439</v>
      </c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</row>
    <row r="34" spans="1:21" ht="11.25">
      <c r="A34" s="6" t="s">
        <v>196</v>
      </c>
      <c r="B34" s="28"/>
      <c r="C34" s="28"/>
      <c r="D34" s="28"/>
      <c r="E34" s="22">
        <v>203</v>
      </c>
      <c r="F34" s="28">
        <v>203</v>
      </c>
      <c r="G34" s="28">
        <v>203</v>
      </c>
      <c r="H34" s="28">
        <v>203</v>
      </c>
      <c r="I34" s="22"/>
      <c r="J34" s="28"/>
      <c r="K34" s="28"/>
      <c r="L34" s="28"/>
      <c r="M34" s="22">
        <v>704</v>
      </c>
      <c r="N34" s="28">
        <v>704</v>
      </c>
      <c r="O34" s="28"/>
      <c r="P34" s="28"/>
      <c r="Q34" s="22">
        <v>177426</v>
      </c>
      <c r="R34" s="28">
        <v>177426</v>
      </c>
      <c r="S34" s="28">
        <v>177426</v>
      </c>
      <c r="T34" s="28">
        <v>177426</v>
      </c>
      <c r="U34" s="22"/>
    </row>
    <row r="35" spans="1:21" ht="11.25">
      <c r="A35" s="6" t="s">
        <v>199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>
        <v>38151</v>
      </c>
      <c r="N35" s="28">
        <v>38151</v>
      </c>
      <c r="O35" s="28">
        <v>38151</v>
      </c>
      <c r="P35" s="28">
        <v>38151</v>
      </c>
      <c r="Q35" s="22"/>
      <c r="R35" s="28"/>
      <c r="S35" s="28"/>
      <c r="T35" s="28"/>
      <c r="U35" s="22"/>
    </row>
    <row r="36" spans="1:21" ht="11.25">
      <c r="A36" s="6" t="s">
        <v>55</v>
      </c>
      <c r="B36" s="28">
        <v>31060</v>
      </c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</row>
    <row r="37" spans="1:21" ht="11.25">
      <c r="A37" s="6" t="s">
        <v>205</v>
      </c>
      <c r="B37" s="28">
        <v>102339</v>
      </c>
      <c r="C37" s="28">
        <v>71279</v>
      </c>
      <c r="D37" s="28"/>
      <c r="E37" s="22">
        <v>1417</v>
      </c>
      <c r="F37" s="28">
        <v>1417</v>
      </c>
      <c r="G37" s="28">
        <v>1417</v>
      </c>
      <c r="H37" s="28">
        <v>203</v>
      </c>
      <c r="I37" s="22">
        <v>118029</v>
      </c>
      <c r="J37" s="28">
        <v>8856</v>
      </c>
      <c r="K37" s="28"/>
      <c r="L37" s="28"/>
      <c r="M37" s="22">
        <v>120678</v>
      </c>
      <c r="N37" s="28">
        <v>83855</v>
      </c>
      <c r="O37" s="28">
        <v>38151</v>
      </c>
      <c r="P37" s="28">
        <v>38151</v>
      </c>
      <c r="Q37" s="22">
        <v>328896</v>
      </c>
      <c r="R37" s="28">
        <v>328896</v>
      </c>
      <c r="S37" s="28">
        <v>191199</v>
      </c>
      <c r="T37" s="28">
        <v>177426</v>
      </c>
      <c r="U37" s="22">
        <v>357159</v>
      </c>
    </row>
    <row r="38" spans="1:21" ht="11.25">
      <c r="A38" s="6" t="s">
        <v>208</v>
      </c>
      <c r="B38" s="28"/>
      <c r="C38" s="28"/>
      <c r="D38" s="28"/>
      <c r="E38" s="22"/>
      <c r="F38" s="28"/>
      <c r="G38" s="28"/>
      <c r="H38" s="28"/>
      <c r="I38" s="22">
        <v>32927</v>
      </c>
      <c r="J38" s="28">
        <v>32927</v>
      </c>
      <c r="K38" s="28">
        <v>32927</v>
      </c>
      <c r="L38" s="28">
        <v>30000</v>
      </c>
      <c r="M38" s="22"/>
      <c r="N38" s="28"/>
      <c r="O38" s="28"/>
      <c r="P38" s="28"/>
      <c r="Q38" s="22"/>
      <c r="R38" s="28"/>
      <c r="S38" s="28"/>
      <c r="T38" s="28"/>
      <c r="U38" s="22">
        <v>6539</v>
      </c>
    </row>
    <row r="39" spans="1:21" ht="11.25">
      <c r="A39" s="6" t="s">
        <v>216</v>
      </c>
      <c r="B39" s="28"/>
      <c r="C39" s="28"/>
      <c r="D39" s="28"/>
      <c r="E39" s="22"/>
      <c r="F39" s="28"/>
      <c r="G39" s="28"/>
      <c r="H39" s="28"/>
      <c r="I39" s="22">
        <v>12793</v>
      </c>
      <c r="J39" s="28">
        <v>10990</v>
      </c>
      <c r="K39" s="28">
        <v>10880</v>
      </c>
      <c r="L39" s="28">
        <v>8679</v>
      </c>
      <c r="M39" s="22"/>
      <c r="N39" s="28"/>
      <c r="O39" s="28"/>
      <c r="P39" s="28"/>
      <c r="Q39" s="22"/>
      <c r="R39" s="28"/>
      <c r="S39" s="28"/>
      <c r="T39" s="28"/>
      <c r="U39" s="22"/>
    </row>
    <row r="40" spans="1:21" ht="11.25">
      <c r="A40" s="6" t="s">
        <v>211</v>
      </c>
      <c r="B40" s="28"/>
      <c r="C40" s="28"/>
      <c r="D40" s="28"/>
      <c r="E40" s="22"/>
      <c r="F40" s="28"/>
      <c r="G40" s="28"/>
      <c r="H40" s="28"/>
      <c r="I40" s="22">
        <v>6</v>
      </c>
      <c r="J40" s="28">
        <v>6</v>
      </c>
      <c r="K40" s="28">
        <v>6</v>
      </c>
      <c r="L40" s="28"/>
      <c r="M40" s="22">
        <v>388</v>
      </c>
      <c r="N40" s="28">
        <v>388</v>
      </c>
      <c r="O40" s="28">
        <v>80</v>
      </c>
      <c r="P40" s="28"/>
      <c r="Q40" s="22">
        <v>158</v>
      </c>
      <c r="R40" s="28">
        <v>158</v>
      </c>
      <c r="S40" s="28">
        <v>158</v>
      </c>
      <c r="T40" s="28">
        <v>158</v>
      </c>
      <c r="U40" s="22">
        <v>12329</v>
      </c>
    </row>
    <row r="41" spans="1:21" ht="11.25">
      <c r="A41" s="6" t="s">
        <v>206</v>
      </c>
      <c r="B41" s="28">
        <v>239</v>
      </c>
      <c r="C41" s="28"/>
      <c r="D41" s="28"/>
      <c r="E41" s="22">
        <v>347</v>
      </c>
      <c r="F41" s="28">
        <v>347</v>
      </c>
      <c r="G41" s="28">
        <v>347</v>
      </c>
      <c r="H41" s="28">
        <v>347</v>
      </c>
      <c r="I41" s="22">
        <v>4660</v>
      </c>
      <c r="J41" s="28">
        <v>4660</v>
      </c>
      <c r="K41" s="28">
        <v>4660</v>
      </c>
      <c r="L41" s="28">
        <v>4559</v>
      </c>
      <c r="M41" s="22">
        <v>53860</v>
      </c>
      <c r="N41" s="28"/>
      <c r="O41" s="28"/>
      <c r="P41" s="28"/>
      <c r="Q41" s="22">
        <v>33531</v>
      </c>
      <c r="R41" s="28">
        <v>33531</v>
      </c>
      <c r="S41" s="28">
        <v>33531</v>
      </c>
      <c r="T41" s="28">
        <v>5499</v>
      </c>
      <c r="U41" s="22"/>
    </row>
    <row r="42" spans="1:21" ht="11.25">
      <c r="A42" s="6" t="s">
        <v>207</v>
      </c>
      <c r="B42" s="28">
        <v>11249</v>
      </c>
      <c r="C42" s="28">
        <v>11249</v>
      </c>
      <c r="D42" s="28">
        <v>3199</v>
      </c>
      <c r="E42" s="22"/>
      <c r="F42" s="28"/>
      <c r="G42" s="28"/>
      <c r="H42" s="28"/>
      <c r="I42" s="22">
        <v>1496</v>
      </c>
      <c r="J42" s="28">
        <v>1496</v>
      </c>
      <c r="K42" s="28">
        <v>1496</v>
      </c>
      <c r="L42" s="28">
        <v>1496</v>
      </c>
      <c r="M42" s="22">
        <v>22841</v>
      </c>
      <c r="N42" s="28">
        <v>22841</v>
      </c>
      <c r="O42" s="28">
        <v>2380</v>
      </c>
      <c r="P42" s="28">
        <v>2380</v>
      </c>
      <c r="Q42" s="22">
        <v>781</v>
      </c>
      <c r="R42" s="28">
        <v>781</v>
      </c>
      <c r="S42" s="28">
        <v>781</v>
      </c>
      <c r="T42" s="28">
        <v>781</v>
      </c>
      <c r="U42" s="22">
        <v>62040</v>
      </c>
    </row>
    <row r="43" spans="1:21" ht="11.25">
      <c r="A43" s="6" t="s">
        <v>220</v>
      </c>
      <c r="B43" s="28">
        <v>11489</v>
      </c>
      <c r="C43" s="28">
        <v>11249</v>
      </c>
      <c r="D43" s="28">
        <v>3199</v>
      </c>
      <c r="E43" s="22">
        <v>347</v>
      </c>
      <c r="F43" s="28">
        <v>347</v>
      </c>
      <c r="G43" s="28">
        <v>347</v>
      </c>
      <c r="H43" s="28">
        <v>347</v>
      </c>
      <c r="I43" s="22">
        <v>75440</v>
      </c>
      <c r="J43" s="28">
        <v>73637</v>
      </c>
      <c r="K43" s="28">
        <v>49971</v>
      </c>
      <c r="L43" s="28">
        <v>44734</v>
      </c>
      <c r="M43" s="22">
        <v>87797</v>
      </c>
      <c r="N43" s="28">
        <v>33936</v>
      </c>
      <c r="O43" s="28">
        <v>2461</v>
      </c>
      <c r="P43" s="28">
        <v>2380</v>
      </c>
      <c r="Q43" s="22">
        <v>228371</v>
      </c>
      <c r="R43" s="28">
        <v>171103</v>
      </c>
      <c r="S43" s="28">
        <v>34471</v>
      </c>
      <c r="T43" s="28">
        <v>6439</v>
      </c>
      <c r="U43" s="22">
        <v>1144232</v>
      </c>
    </row>
    <row r="44" spans="1:21" ht="11.25">
      <c r="A44" s="7" t="s">
        <v>221</v>
      </c>
      <c r="B44" s="28">
        <v>179877</v>
      </c>
      <c r="C44" s="28">
        <v>52928</v>
      </c>
      <c r="D44" s="28">
        <v>-129349</v>
      </c>
      <c r="E44" s="22">
        <v>92800</v>
      </c>
      <c r="F44" s="28">
        <v>-98383</v>
      </c>
      <c r="G44" s="28">
        <v>37047</v>
      </c>
      <c r="H44" s="28">
        <v>-70525</v>
      </c>
      <c r="I44" s="22">
        <v>208644</v>
      </c>
      <c r="J44" s="28">
        <v>-40060</v>
      </c>
      <c r="K44" s="28">
        <v>-11966</v>
      </c>
      <c r="L44" s="28">
        <v>36769</v>
      </c>
      <c r="M44" s="22">
        <v>192972</v>
      </c>
      <c r="N44" s="28">
        <v>138234</v>
      </c>
      <c r="O44" s="28">
        <v>223744</v>
      </c>
      <c r="P44" s="28">
        <v>223843</v>
      </c>
      <c r="Q44" s="22">
        <v>-4145127</v>
      </c>
      <c r="R44" s="28">
        <v>-2929463</v>
      </c>
      <c r="S44" s="28">
        <v>-1037116</v>
      </c>
      <c r="T44" s="28">
        <v>-373335</v>
      </c>
      <c r="U44" s="22">
        <v>160717</v>
      </c>
    </row>
    <row r="45" spans="1:21" ht="11.25">
      <c r="A45" s="7" t="s">
        <v>222</v>
      </c>
      <c r="B45" s="28">
        <v>2373</v>
      </c>
      <c r="C45" s="28">
        <v>-393</v>
      </c>
      <c r="D45" s="28">
        <v>-661</v>
      </c>
      <c r="E45" s="22">
        <v>-3095</v>
      </c>
      <c r="F45" s="28">
        <v>-1053</v>
      </c>
      <c r="G45" s="28">
        <v>-159</v>
      </c>
      <c r="H45" s="28">
        <v>-741</v>
      </c>
      <c r="I45" s="22">
        <v>-12934</v>
      </c>
      <c r="J45" s="28">
        <v>-11027</v>
      </c>
      <c r="K45" s="28">
        <v>-2105</v>
      </c>
      <c r="L45" s="28">
        <v>-1243</v>
      </c>
      <c r="M45" s="22">
        <v>-7862</v>
      </c>
      <c r="N45" s="28">
        <v>-5327</v>
      </c>
      <c r="O45" s="28">
        <v>-4231</v>
      </c>
      <c r="P45" s="28">
        <v>-1116</v>
      </c>
      <c r="Q45" s="22">
        <v>-111511</v>
      </c>
      <c r="R45" s="28">
        <v>50772</v>
      </c>
      <c r="S45" s="28">
        <v>-3456</v>
      </c>
      <c r="T45" s="28">
        <v>-2298</v>
      </c>
      <c r="U45" s="22">
        <v>-118941</v>
      </c>
    </row>
    <row r="46" spans="1:21" ht="11.25">
      <c r="A46" s="7" t="s">
        <v>223</v>
      </c>
      <c r="B46" s="28">
        <v>177503</v>
      </c>
      <c r="C46" s="28">
        <v>53321</v>
      </c>
      <c r="D46" s="28">
        <v>-128688</v>
      </c>
      <c r="E46" s="22">
        <v>95895</v>
      </c>
      <c r="F46" s="28">
        <v>-97329</v>
      </c>
      <c r="G46" s="28">
        <v>37206</v>
      </c>
      <c r="H46" s="28">
        <v>-69784</v>
      </c>
      <c r="I46" s="22">
        <v>221579</v>
      </c>
      <c r="J46" s="28">
        <v>-29033</v>
      </c>
      <c r="K46" s="28">
        <v>-9861</v>
      </c>
      <c r="L46" s="28">
        <v>38013</v>
      </c>
      <c r="M46" s="22">
        <v>200834</v>
      </c>
      <c r="N46" s="28">
        <v>143562</v>
      </c>
      <c r="O46" s="28">
        <v>227975</v>
      </c>
      <c r="P46" s="28">
        <v>224960</v>
      </c>
      <c r="Q46" s="22">
        <v>-4033616</v>
      </c>
      <c r="R46" s="28">
        <v>-2980236</v>
      </c>
      <c r="S46" s="28">
        <v>-1033660</v>
      </c>
      <c r="T46" s="28">
        <v>-371037</v>
      </c>
      <c r="U46" s="22">
        <v>279658</v>
      </c>
    </row>
    <row r="47" spans="1:21" ht="11.25">
      <c r="A47" s="7" t="s">
        <v>224</v>
      </c>
      <c r="B47" s="28">
        <v>4900</v>
      </c>
      <c r="C47" s="28">
        <v>9324</v>
      </c>
      <c r="D47" s="28">
        <v>314</v>
      </c>
      <c r="E47" s="22">
        <v>7861</v>
      </c>
      <c r="F47" s="28">
        <v>-4475</v>
      </c>
      <c r="G47" s="28">
        <v>3272</v>
      </c>
      <c r="H47" s="28">
        <v>1610</v>
      </c>
      <c r="I47" s="22">
        <v>3495</v>
      </c>
      <c r="J47" s="28">
        <v>9406</v>
      </c>
      <c r="K47" s="28">
        <v>1502</v>
      </c>
      <c r="L47" s="28">
        <v>304</v>
      </c>
      <c r="M47" s="22">
        <v>55777</v>
      </c>
      <c r="N47" s="28">
        <v>52856</v>
      </c>
      <c r="O47" s="28">
        <v>27426</v>
      </c>
      <c r="P47" s="28">
        <v>19703</v>
      </c>
      <c r="Q47" s="22">
        <v>81090</v>
      </c>
      <c r="R47" s="28">
        <v>40103</v>
      </c>
      <c r="S47" s="28">
        <v>27353</v>
      </c>
      <c r="T47" s="28">
        <v>26520</v>
      </c>
      <c r="U47" s="22">
        <v>717436</v>
      </c>
    </row>
    <row r="48" spans="1:21" ht="11.25">
      <c r="A48" s="7" t="s">
        <v>226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>
        <v>1667</v>
      </c>
      <c r="N48" s="28">
        <v>-5200</v>
      </c>
      <c r="O48" s="28">
        <v>-825</v>
      </c>
      <c r="P48" s="28">
        <v>-3688</v>
      </c>
      <c r="Q48" s="22">
        <v>705714</v>
      </c>
      <c r="R48" s="28">
        <v>702872</v>
      </c>
      <c r="S48" s="28">
        <v>704159</v>
      </c>
      <c r="T48" s="28">
        <v>-96775</v>
      </c>
      <c r="U48" s="22">
        <v>-466461</v>
      </c>
    </row>
    <row r="49" spans="1:21" ht="11.25">
      <c r="A49" s="7" t="s">
        <v>227</v>
      </c>
      <c r="B49" s="28">
        <v>4900</v>
      </c>
      <c r="C49" s="28">
        <v>9324</v>
      </c>
      <c r="D49" s="28">
        <v>314</v>
      </c>
      <c r="E49" s="22">
        <v>-2257</v>
      </c>
      <c r="F49" s="28">
        <v>-4475</v>
      </c>
      <c r="G49" s="28">
        <v>3272</v>
      </c>
      <c r="H49" s="28">
        <v>1610</v>
      </c>
      <c r="I49" s="22">
        <v>3495</v>
      </c>
      <c r="J49" s="28">
        <v>9406</v>
      </c>
      <c r="K49" s="28">
        <v>1502</v>
      </c>
      <c r="L49" s="28">
        <v>304</v>
      </c>
      <c r="M49" s="22">
        <v>118386</v>
      </c>
      <c r="N49" s="28">
        <v>129222</v>
      </c>
      <c r="O49" s="28">
        <v>108167</v>
      </c>
      <c r="P49" s="28">
        <v>16014</v>
      </c>
      <c r="Q49" s="22">
        <v>786804</v>
      </c>
      <c r="R49" s="28">
        <v>742975</v>
      </c>
      <c r="S49" s="28">
        <v>731513</v>
      </c>
      <c r="T49" s="28">
        <v>-70254</v>
      </c>
      <c r="U49" s="22">
        <v>250975</v>
      </c>
    </row>
    <row r="50" spans="1:21" ht="11.25">
      <c r="A50" s="7" t="s">
        <v>56</v>
      </c>
      <c r="B50" s="28">
        <v>172603</v>
      </c>
      <c r="C50" s="28">
        <v>43997</v>
      </c>
      <c r="D50" s="28">
        <v>-129002</v>
      </c>
      <c r="E50" s="22">
        <v>98153</v>
      </c>
      <c r="F50" s="28">
        <v>-92854</v>
      </c>
      <c r="G50" s="28">
        <v>33934</v>
      </c>
      <c r="H50" s="28">
        <v>-71394</v>
      </c>
      <c r="I50" s="22">
        <v>218083</v>
      </c>
      <c r="J50" s="28">
        <v>-38439</v>
      </c>
      <c r="K50" s="28">
        <v>-11364</v>
      </c>
      <c r="L50" s="28">
        <v>37708</v>
      </c>
      <c r="M50" s="22"/>
      <c r="N50" s="28"/>
      <c r="O50" s="28"/>
      <c r="P50" s="28"/>
      <c r="Q50" s="22"/>
      <c r="R50" s="28"/>
      <c r="S50" s="28"/>
      <c r="T50" s="28"/>
      <c r="U50" s="22"/>
    </row>
    <row r="51" spans="1:21" ht="11.25">
      <c r="A51" s="7" t="s">
        <v>57</v>
      </c>
      <c r="B51" s="28">
        <v>13046</v>
      </c>
      <c r="C51" s="28">
        <v>13046</v>
      </c>
      <c r="D51" s="28">
        <v>6074</v>
      </c>
      <c r="E51" s="22">
        <v>6057</v>
      </c>
      <c r="F51" s="28"/>
      <c r="G51" s="28"/>
      <c r="H51" s="28"/>
      <c r="I51" s="22"/>
      <c r="J51" s="28"/>
      <c r="K51" s="28"/>
      <c r="L51" s="28"/>
      <c r="M51" s="22"/>
      <c r="N51" s="28"/>
      <c r="O51" s="28"/>
      <c r="P51" s="28"/>
      <c r="Q51" s="22"/>
      <c r="R51" s="28"/>
      <c r="S51" s="28"/>
      <c r="T51" s="28"/>
      <c r="U51" s="22">
        <v>-18894</v>
      </c>
    </row>
    <row r="52" spans="1:21" ht="12" thickBot="1">
      <c r="A52" s="7" t="s">
        <v>228</v>
      </c>
      <c r="B52" s="28">
        <v>159557</v>
      </c>
      <c r="C52" s="28">
        <v>30951</v>
      </c>
      <c r="D52" s="28">
        <v>-135076</v>
      </c>
      <c r="E52" s="22">
        <v>92095</v>
      </c>
      <c r="F52" s="28">
        <v>-92854</v>
      </c>
      <c r="G52" s="28">
        <v>33934</v>
      </c>
      <c r="H52" s="28">
        <v>-71394</v>
      </c>
      <c r="I52" s="22">
        <v>218083</v>
      </c>
      <c r="J52" s="28">
        <v>-38439</v>
      </c>
      <c r="K52" s="28">
        <v>-11364</v>
      </c>
      <c r="L52" s="28">
        <v>37708</v>
      </c>
      <c r="M52" s="22">
        <v>82448</v>
      </c>
      <c r="N52" s="28">
        <v>14339</v>
      </c>
      <c r="O52" s="28">
        <v>119808</v>
      </c>
      <c r="P52" s="28">
        <v>208946</v>
      </c>
      <c r="Q52" s="22">
        <v>-4820420</v>
      </c>
      <c r="R52" s="28">
        <v>-3723211</v>
      </c>
      <c r="S52" s="28">
        <v>-1765173</v>
      </c>
      <c r="T52" s="28">
        <v>-300782</v>
      </c>
      <c r="U52" s="22">
        <v>47577</v>
      </c>
    </row>
    <row r="53" spans="1:21" ht="12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5" ht="11.25">
      <c r="A55" s="20" t="s">
        <v>166</v>
      </c>
    </row>
    <row r="56" ht="11.25">
      <c r="A56" s="20" t="s">
        <v>167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6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162</v>
      </c>
      <c r="B2" s="14">
        <v>8929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163</v>
      </c>
      <c r="B3" s="1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59</v>
      </c>
      <c r="B4" s="15" t="str">
        <f>HYPERLINK("http://www.kabupro.jp/mark/20130808/S000E82T.htm","四半期報告書")</f>
        <v>四半期報告書</v>
      </c>
      <c r="C4" s="15" t="str">
        <f>HYPERLINK("http://www.kabupro.jp/mark/20130328/S000D5AA.htm","有価証券報告書")</f>
        <v>有価証券報告書</v>
      </c>
      <c r="D4" s="15" t="str">
        <f>HYPERLINK("http://www.kabupro.jp/mark/20130808/S000E82T.htm","四半期報告書")</f>
        <v>四半期報告書</v>
      </c>
      <c r="E4" s="15" t="str">
        <f>HYPERLINK("http://www.kabupro.jp/mark/20130328/S000D5AA.htm","有価証券報告書")</f>
        <v>有価証券報告書</v>
      </c>
      <c r="F4" s="15" t="str">
        <f>HYPERLINK("http://www.kabupro.jp/mark/20111101/S0009L03.htm","四半期報告書")</f>
        <v>四半期報告書</v>
      </c>
      <c r="G4" s="15" t="str">
        <f>HYPERLINK("http://www.kabupro.jp/mark/20120806/S000BLM6.htm","四半期報告書")</f>
        <v>四半期報告書</v>
      </c>
      <c r="H4" s="15" t="str">
        <f>HYPERLINK("http://www.kabupro.jp/mark/20110510/S00089B9.htm","四半期報告書")</f>
        <v>四半期報告書</v>
      </c>
      <c r="I4" s="15" t="str">
        <f>HYPERLINK("http://www.kabupro.jp/mark/20120328/S000ALRK.htm","有価証券報告書")</f>
        <v>有価証券報告書</v>
      </c>
      <c r="J4" s="15" t="str">
        <f>HYPERLINK("http://www.kabupro.jp/mark/20111101/S0009L03.htm","四半期報告書")</f>
        <v>四半期報告書</v>
      </c>
      <c r="K4" s="15" t="str">
        <f>HYPERLINK("http://www.kabupro.jp/mark/20110802/S000904E.htm","四半期報告書")</f>
        <v>四半期報告書</v>
      </c>
      <c r="L4" s="15" t="str">
        <f>HYPERLINK("http://www.kabupro.jp/mark/20110510/S00089B9.htm","四半期報告書")</f>
        <v>四半期報告書</v>
      </c>
      <c r="M4" s="15" t="str">
        <f>HYPERLINK("http://www.kabupro.jp/mark/20110325/S00081AX.htm","有価証券報告書")</f>
        <v>有価証券報告書</v>
      </c>
      <c r="N4" s="15" t="str">
        <f>HYPERLINK("http://www.kabupro.jp/mark/20101102/S0007121.htm","四半期報告書")</f>
        <v>四半期報告書</v>
      </c>
      <c r="O4" s="15" t="str">
        <f>HYPERLINK("http://www.kabupro.jp/mark/20100803/S0006GBM.htm","四半期報告書")</f>
        <v>四半期報告書</v>
      </c>
      <c r="P4" s="15" t="str">
        <f>HYPERLINK("http://www.kabupro.jp/mark/20100511/S0005NZD.htm","四半期報告書")</f>
        <v>四半期報告書</v>
      </c>
      <c r="Q4" s="15" t="str">
        <f>HYPERLINK("http://www.kabupro.jp/mark/20100326/S0005FPP.htm","有価証券報告書")</f>
        <v>有価証券報告書</v>
      </c>
    </row>
    <row r="5" spans="1:17" ht="12" thickBot="1">
      <c r="A5" s="11" t="s">
        <v>60</v>
      </c>
      <c r="B5" s="1" t="s">
        <v>233</v>
      </c>
      <c r="C5" s="1" t="s">
        <v>66</v>
      </c>
      <c r="D5" s="1" t="s">
        <v>233</v>
      </c>
      <c r="E5" s="1" t="s">
        <v>66</v>
      </c>
      <c r="F5" s="1" t="s">
        <v>243</v>
      </c>
      <c r="G5" s="1" t="s">
        <v>239</v>
      </c>
      <c r="H5" s="1" t="s">
        <v>247</v>
      </c>
      <c r="I5" s="1" t="s">
        <v>70</v>
      </c>
      <c r="J5" s="1" t="s">
        <v>243</v>
      </c>
      <c r="K5" s="1" t="s">
        <v>245</v>
      </c>
      <c r="L5" s="1" t="s">
        <v>247</v>
      </c>
      <c r="M5" s="1" t="s">
        <v>72</v>
      </c>
      <c r="N5" s="1" t="s">
        <v>249</v>
      </c>
      <c r="O5" s="1" t="s">
        <v>251</v>
      </c>
      <c r="P5" s="1" t="s">
        <v>253</v>
      </c>
      <c r="Q5" s="1" t="s">
        <v>74</v>
      </c>
    </row>
    <row r="6" spans="1:17" ht="12.75" thickBot="1" thickTop="1">
      <c r="A6" s="10" t="s">
        <v>61</v>
      </c>
      <c r="B6" s="18" t="s">
        <v>52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62</v>
      </c>
      <c r="B7" s="14" t="s">
        <v>5</v>
      </c>
      <c r="C7" s="16" t="s">
        <v>67</v>
      </c>
      <c r="D7" s="14" t="s">
        <v>5</v>
      </c>
      <c r="E7" s="16" t="s">
        <v>67</v>
      </c>
      <c r="F7" s="14" t="s">
        <v>5</v>
      </c>
      <c r="G7" s="14" t="s">
        <v>5</v>
      </c>
      <c r="H7" s="14" t="s">
        <v>5</v>
      </c>
      <c r="I7" s="16" t="s">
        <v>67</v>
      </c>
      <c r="J7" s="14" t="s">
        <v>5</v>
      </c>
      <c r="K7" s="14" t="s">
        <v>5</v>
      </c>
      <c r="L7" s="14" t="s">
        <v>5</v>
      </c>
      <c r="M7" s="16" t="s">
        <v>67</v>
      </c>
      <c r="N7" s="14" t="s">
        <v>5</v>
      </c>
      <c r="O7" s="14" t="s">
        <v>5</v>
      </c>
      <c r="P7" s="14" t="s">
        <v>5</v>
      </c>
      <c r="Q7" s="16" t="s">
        <v>67</v>
      </c>
    </row>
    <row r="8" spans="1:17" ht="11.25">
      <c r="A8" s="13" t="s">
        <v>63</v>
      </c>
      <c r="B8" s="1" t="s">
        <v>6</v>
      </c>
      <c r="C8" s="17" t="s">
        <v>168</v>
      </c>
      <c r="D8" s="1" t="s">
        <v>168</v>
      </c>
      <c r="E8" s="17" t="s">
        <v>169</v>
      </c>
      <c r="F8" s="1" t="s">
        <v>169</v>
      </c>
      <c r="G8" s="1" t="s">
        <v>169</v>
      </c>
      <c r="H8" s="1" t="s">
        <v>169</v>
      </c>
      <c r="I8" s="17" t="s">
        <v>170</v>
      </c>
      <c r="J8" s="1" t="s">
        <v>170</v>
      </c>
      <c r="K8" s="1" t="s">
        <v>170</v>
      </c>
      <c r="L8" s="1" t="s">
        <v>170</v>
      </c>
      <c r="M8" s="17" t="s">
        <v>171</v>
      </c>
      <c r="N8" s="1" t="s">
        <v>171</v>
      </c>
      <c r="O8" s="1" t="s">
        <v>171</v>
      </c>
      <c r="P8" s="1" t="s">
        <v>171</v>
      </c>
      <c r="Q8" s="17" t="s">
        <v>172</v>
      </c>
    </row>
    <row r="9" spans="1:17" ht="11.25">
      <c r="A9" s="13" t="s">
        <v>64</v>
      </c>
      <c r="B9" s="1" t="s">
        <v>234</v>
      </c>
      <c r="C9" s="17" t="s">
        <v>68</v>
      </c>
      <c r="D9" s="1" t="s">
        <v>240</v>
      </c>
      <c r="E9" s="17" t="s">
        <v>69</v>
      </c>
      <c r="F9" s="1" t="s">
        <v>244</v>
      </c>
      <c r="G9" s="1" t="s">
        <v>246</v>
      </c>
      <c r="H9" s="1" t="s">
        <v>248</v>
      </c>
      <c r="I9" s="17" t="s">
        <v>71</v>
      </c>
      <c r="J9" s="1" t="s">
        <v>250</v>
      </c>
      <c r="K9" s="1" t="s">
        <v>252</v>
      </c>
      <c r="L9" s="1" t="s">
        <v>254</v>
      </c>
      <c r="M9" s="17" t="s">
        <v>73</v>
      </c>
      <c r="N9" s="1" t="s">
        <v>256</v>
      </c>
      <c r="O9" s="1" t="s">
        <v>258</v>
      </c>
      <c r="P9" s="1" t="s">
        <v>260</v>
      </c>
      <c r="Q9" s="17" t="s">
        <v>75</v>
      </c>
    </row>
    <row r="10" spans="1:17" ht="12" thickBot="1">
      <c r="A10" s="13" t="s">
        <v>65</v>
      </c>
      <c r="B10" s="1" t="s">
        <v>77</v>
      </c>
      <c r="C10" s="17" t="s">
        <v>77</v>
      </c>
      <c r="D10" s="1" t="s">
        <v>77</v>
      </c>
      <c r="E10" s="17" t="s">
        <v>77</v>
      </c>
      <c r="F10" s="1" t="s">
        <v>77</v>
      </c>
      <c r="G10" s="1" t="s">
        <v>77</v>
      </c>
      <c r="H10" s="1" t="s">
        <v>77</v>
      </c>
      <c r="I10" s="17" t="s">
        <v>77</v>
      </c>
      <c r="J10" s="1" t="s">
        <v>77</v>
      </c>
      <c r="K10" s="1" t="s">
        <v>77</v>
      </c>
      <c r="L10" s="1" t="s">
        <v>77</v>
      </c>
      <c r="M10" s="17" t="s">
        <v>77</v>
      </c>
      <c r="N10" s="1" t="s">
        <v>77</v>
      </c>
      <c r="O10" s="1" t="s">
        <v>77</v>
      </c>
      <c r="P10" s="1" t="s">
        <v>77</v>
      </c>
      <c r="Q10" s="17" t="s">
        <v>77</v>
      </c>
    </row>
    <row r="11" spans="1:17" ht="12" thickTop="1">
      <c r="A11" s="26" t="s">
        <v>223</v>
      </c>
      <c r="B11" s="27">
        <v>53321</v>
      </c>
      <c r="C11" s="21">
        <v>95895</v>
      </c>
      <c r="D11" s="27">
        <v>37206</v>
      </c>
      <c r="E11" s="21">
        <v>221579</v>
      </c>
      <c r="F11" s="27">
        <v>-29033</v>
      </c>
      <c r="G11" s="27">
        <v>-9861</v>
      </c>
      <c r="H11" s="27">
        <v>38013</v>
      </c>
      <c r="I11" s="21">
        <v>200834</v>
      </c>
      <c r="J11" s="27">
        <v>143562</v>
      </c>
      <c r="K11" s="27">
        <v>227975</v>
      </c>
      <c r="L11" s="27">
        <v>224960</v>
      </c>
      <c r="M11" s="21">
        <v>-4033616</v>
      </c>
      <c r="N11" s="27">
        <v>-2980236</v>
      </c>
      <c r="O11" s="27">
        <v>-1033660</v>
      </c>
      <c r="P11" s="27">
        <v>-371037</v>
      </c>
      <c r="Q11" s="21">
        <v>279658</v>
      </c>
    </row>
    <row r="12" spans="1:17" ht="11.25">
      <c r="A12" s="6" t="s">
        <v>7</v>
      </c>
      <c r="B12" s="28">
        <v>30869</v>
      </c>
      <c r="C12" s="22">
        <v>50830</v>
      </c>
      <c r="D12" s="28">
        <v>16251</v>
      </c>
      <c r="E12" s="22">
        <v>31356</v>
      </c>
      <c r="F12" s="28">
        <v>23800</v>
      </c>
      <c r="G12" s="28">
        <v>16194</v>
      </c>
      <c r="H12" s="28">
        <v>8085</v>
      </c>
      <c r="I12" s="22">
        <v>41288</v>
      </c>
      <c r="J12" s="28">
        <v>30908</v>
      </c>
      <c r="K12" s="28">
        <v>20531</v>
      </c>
      <c r="L12" s="28">
        <v>10122</v>
      </c>
      <c r="M12" s="22">
        <v>53784</v>
      </c>
      <c r="N12" s="28">
        <v>41428</v>
      </c>
      <c r="O12" s="28">
        <v>28386</v>
      </c>
      <c r="P12" s="28">
        <v>14564</v>
      </c>
      <c r="Q12" s="22">
        <v>46574</v>
      </c>
    </row>
    <row r="13" spans="1:17" ht="11.25">
      <c r="A13" s="6" t="s">
        <v>8</v>
      </c>
      <c r="B13" s="28">
        <v>81846</v>
      </c>
      <c r="C13" s="22">
        <v>163692</v>
      </c>
      <c r="D13" s="28">
        <v>81846</v>
      </c>
      <c r="E13" s="22">
        <v>163692</v>
      </c>
      <c r="F13" s="28">
        <v>122769</v>
      </c>
      <c r="G13" s="28">
        <v>81846</v>
      </c>
      <c r="H13" s="28">
        <v>40923</v>
      </c>
      <c r="I13" s="22">
        <v>163851</v>
      </c>
      <c r="J13" s="28">
        <v>122929</v>
      </c>
      <c r="K13" s="28">
        <v>81975</v>
      </c>
      <c r="L13" s="28">
        <v>40987</v>
      </c>
      <c r="M13" s="22">
        <v>164083</v>
      </c>
      <c r="N13" s="28">
        <v>123062</v>
      </c>
      <c r="O13" s="28">
        <v>82041</v>
      </c>
      <c r="P13" s="28">
        <v>41020</v>
      </c>
      <c r="Q13" s="22">
        <v>37406</v>
      </c>
    </row>
    <row r="14" spans="1:17" ht="11.25">
      <c r="A14" s="6" t="s">
        <v>9</v>
      </c>
      <c r="B14" s="28">
        <v>-6754</v>
      </c>
      <c r="C14" s="22">
        <v>-29099</v>
      </c>
      <c r="D14" s="28">
        <v>-2882</v>
      </c>
      <c r="E14" s="22">
        <v>13967</v>
      </c>
      <c r="F14" s="28">
        <v>31074</v>
      </c>
      <c r="G14" s="28">
        <v>32100</v>
      </c>
      <c r="H14" s="28">
        <v>11074</v>
      </c>
      <c r="I14" s="22">
        <v>29154</v>
      </c>
      <c r="J14" s="28">
        <v>1276</v>
      </c>
      <c r="K14" s="28">
        <v>2343</v>
      </c>
      <c r="L14" s="28">
        <v>-4963</v>
      </c>
      <c r="M14" s="22">
        <v>4780</v>
      </c>
      <c r="N14" s="28">
        <v>1962</v>
      </c>
      <c r="O14" s="28">
        <v>1128</v>
      </c>
      <c r="P14" s="28">
        <v>1302</v>
      </c>
      <c r="Q14" s="22">
        <v>-24</v>
      </c>
    </row>
    <row r="15" spans="1:17" ht="11.25">
      <c r="A15" s="6" t="s">
        <v>10</v>
      </c>
      <c r="B15" s="28"/>
      <c r="C15" s="22"/>
      <c r="D15" s="28">
        <v>13299</v>
      </c>
      <c r="E15" s="22">
        <v>-6307</v>
      </c>
      <c r="F15" s="28">
        <v>59138</v>
      </c>
      <c r="G15" s="28">
        <v>50727</v>
      </c>
      <c r="H15" s="28">
        <v>56933</v>
      </c>
      <c r="I15" s="22"/>
      <c r="J15" s="28"/>
      <c r="K15" s="28"/>
      <c r="L15" s="28"/>
      <c r="M15" s="22"/>
      <c r="N15" s="28"/>
      <c r="O15" s="28"/>
      <c r="P15" s="28"/>
      <c r="Q15" s="22"/>
    </row>
    <row r="16" spans="1:17" ht="11.25">
      <c r="A16" s="6" t="s">
        <v>11</v>
      </c>
      <c r="B16" s="28">
        <v>-849</v>
      </c>
      <c r="C16" s="22">
        <v>2529</v>
      </c>
      <c r="D16" s="28">
        <v>4514</v>
      </c>
      <c r="E16" s="22">
        <v>4201</v>
      </c>
      <c r="F16" s="28">
        <v>2644</v>
      </c>
      <c r="G16" s="28">
        <v>1605</v>
      </c>
      <c r="H16" s="28">
        <v>-30</v>
      </c>
      <c r="I16" s="22">
        <v>9087</v>
      </c>
      <c r="J16" s="28">
        <v>7094</v>
      </c>
      <c r="K16" s="28">
        <v>4468</v>
      </c>
      <c r="L16" s="28">
        <v>1724</v>
      </c>
      <c r="M16" s="22">
        <v>-10811</v>
      </c>
      <c r="N16" s="28">
        <v>-11380</v>
      </c>
      <c r="O16" s="28">
        <v>-7244</v>
      </c>
      <c r="P16" s="28">
        <v>-9800</v>
      </c>
      <c r="Q16" s="22">
        <v>14087</v>
      </c>
    </row>
    <row r="17" spans="1:17" ht="11.25">
      <c r="A17" s="6" t="s">
        <v>12</v>
      </c>
      <c r="B17" s="28">
        <v>-20664</v>
      </c>
      <c r="C17" s="22">
        <v>2417</v>
      </c>
      <c r="D17" s="28">
        <v>3439</v>
      </c>
      <c r="E17" s="22">
        <v>10964</v>
      </c>
      <c r="F17" s="28">
        <v>14728</v>
      </c>
      <c r="G17" s="28">
        <v>6458</v>
      </c>
      <c r="H17" s="28">
        <v>-5978</v>
      </c>
      <c r="I17" s="22">
        <v>-99331</v>
      </c>
      <c r="J17" s="28">
        <v>-95135</v>
      </c>
      <c r="K17" s="28">
        <v>-60783</v>
      </c>
      <c r="L17" s="28">
        <v>-26326</v>
      </c>
      <c r="M17" s="22">
        <v>110525</v>
      </c>
      <c r="N17" s="28">
        <v>74010</v>
      </c>
      <c r="O17" s="28"/>
      <c r="P17" s="28"/>
      <c r="Q17" s="22"/>
    </row>
    <row r="18" spans="1:17" ht="11.25">
      <c r="A18" s="6" t="s">
        <v>13</v>
      </c>
      <c r="B18" s="28">
        <v>-10830</v>
      </c>
      <c r="C18" s="22">
        <v>-9606</v>
      </c>
      <c r="D18" s="28">
        <v>-8822</v>
      </c>
      <c r="E18" s="22">
        <v>-7054</v>
      </c>
      <c r="F18" s="28">
        <v>-5954</v>
      </c>
      <c r="G18" s="28">
        <v>-5215</v>
      </c>
      <c r="H18" s="28">
        <v>-992</v>
      </c>
      <c r="I18" s="22">
        <v>-11436</v>
      </c>
      <c r="J18" s="28">
        <v>-11434</v>
      </c>
      <c r="K18" s="28">
        <v>-10676</v>
      </c>
      <c r="L18" s="28">
        <v>-1076</v>
      </c>
      <c r="M18" s="22">
        <v>-5924</v>
      </c>
      <c r="N18" s="28">
        <v>-7286</v>
      </c>
      <c r="O18" s="28">
        <v>-4444</v>
      </c>
      <c r="P18" s="28">
        <v>-3697</v>
      </c>
      <c r="Q18" s="22">
        <v>-21849</v>
      </c>
    </row>
    <row r="19" spans="1:17" ht="11.25">
      <c r="A19" s="6" t="s">
        <v>191</v>
      </c>
      <c r="B19" s="28">
        <v>13414</v>
      </c>
      <c r="C19" s="22">
        <v>20957</v>
      </c>
      <c r="D19" s="28">
        <v>7524</v>
      </c>
      <c r="E19" s="22">
        <v>18536</v>
      </c>
      <c r="F19" s="28">
        <v>14354</v>
      </c>
      <c r="G19" s="28">
        <v>10153</v>
      </c>
      <c r="H19" s="28">
        <v>5423</v>
      </c>
      <c r="I19" s="22">
        <v>37090</v>
      </c>
      <c r="J19" s="28">
        <v>27657</v>
      </c>
      <c r="K19" s="28">
        <v>17070</v>
      </c>
      <c r="L19" s="28">
        <v>9114</v>
      </c>
      <c r="M19" s="22">
        <v>73017</v>
      </c>
      <c r="N19" s="28">
        <v>62721</v>
      </c>
      <c r="O19" s="28">
        <v>44120</v>
      </c>
      <c r="P19" s="28">
        <v>24719</v>
      </c>
      <c r="Q19" s="22">
        <v>158531</v>
      </c>
    </row>
    <row r="20" spans="1:17" ht="11.25">
      <c r="A20" s="6" t="s">
        <v>115</v>
      </c>
      <c r="B20" s="28">
        <v>6287</v>
      </c>
      <c r="C20" s="22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>
        <v>27301</v>
      </c>
    </row>
    <row r="21" spans="1:17" ht="11.25">
      <c r="A21" s="6" t="s">
        <v>14</v>
      </c>
      <c r="B21" s="28">
        <v>11249</v>
      </c>
      <c r="C21" s="22"/>
      <c r="D21" s="28"/>
      <c r="E21" s="22">
        <v>1496</v>
      </c>
      <c r="F21" s="28">
        <v>1496</v>
      </c>
      <c r="G21" s="28">
        <v>1496</v>
      </c>
      <c r="H21" s="28">
        <v>1496</v>
      </c>
      <c r="I21" s="22">
        <v>22841</v>
      </c>
      <c r="J21" s="28">
        <v>22841</v>
      </c>
      <c r="K21" s="28">
        <v>2380</v>
      </c>
      <c r="L21" s="28">
        <v>2380</v>
      </c>
      <c r="M21" s="22">
        <v>781</v>
      </c>
      <c r="N21" s="28">
        <v>781</v>
      </c>
      <c r="O21" s="28">
        <v>781</v>
      </c>
      <c r="P21" s="28">
        <v>781</v>
      </c>
      <c r="Q21" s="22">
        <v>62040</v>
      </c>
    </row>
    <row r="22" spans="1:17" ht="11.25">
      <c r="A22" s="6" t="s">
        <v>15</v>
      </c>
      <c r="B22" s="28"/>
      <c r="C22" s="22"/>
      <c r="D22" s="28">
        <v>144</v>
      </c>
      <c r="E22" s="22"/>
      <c r="F22" s="28">
        <v>4660</v>
      </c>
      <c r="G22" s="28">
        <v>4660</v>
      </c>
      <c r="H22" s="28">
        <v>4559</v>
      </c>
      <c r="I22" s="22"/>
      <c r="J22" s="28">
        <v>-704</v>
      </c>
      <c r="K22" s="28"/>
      <c r="L22" s="28"/>
      <c r="M22" s="22"/>
      <c r="N22" s="28">
        <v>-143894</v>
      </c>
      <c r="O22" s="28">
        <v>-143895</v>
      </c>
      <c r="P22" s="28">
        <v>-171927</v>
      </c>
      <c r="Q22" s="22"/>
    </row>
    <row r="23" spans="1:17" ht="11.25">
      <c r="A23" s="6" t="s">
        <v>16</v>
      </c>
      <c r="B23" s="28">
        <v>-71279</v>
      </c>
      <c r="C23" s="22"/>
      <c r="D23" s="28">
        <v>-1214</v>
      </c>
      <c r="E23" s="22"/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/>
    </row>
    <row r="24" spans="1:17" ht="11.25">
      <c r="A24" s="6" t="s">
        <v>17</v>
      </c>
      <c r="B24" s="28">
        <v>7482</v>
      </c>
      <c r="C24" s="22">
        <v>-20348</v>
      </c>
      <c r="D24" s="28">
        <v>-59022</v>
      </c>
      <c r="E24" s="22">
        <v>178417</v>
      </c>
      <c r="F24" s="28">
        <v>111276</v>
      </c>
      <c r="G24" s="28">
        <v>57255</v>
      </c>
      <c r="H24" s="28">
        <v>-183860</v>
      </c>
      <c r="I24" s="22">
        <v>14678</v>
      </c>
      <c r="J24" s="28">
        <v>-114525</v>
      </c>
      <c r="K24" s="28">
        <v>-212369</v>
      </c>
      <c r="L24" s="28">
        <v>-11749</v>
      </c>
      <c r="M24" s="22">
        <v>-23838</v>
      </c>
      <c r="N24" s="28">
        <v>-15430</v>
      </c>
      <c r="O24" s="28">
        <v>-12368</v>
      </c>
      <c r="P24" s="28">
        <v>-55324</v>
      </c>
      <c r="Q24" s="22">
        <v>146573</v>
      </c>
    </row>
    <row r="25" spans="1:17" ht="11.25">
      <c r="A25" s="6" t="s">
        <v>18</v>
      </c>
      <c r="B25" s="28">
        <v>80030</v>
      </c>
      <c r="C25" s="22">
        <v>-94616</v>
      </c>
      <c r="D25" s="28">
        <v>-58288</v>
      </c>
      <c r="E25" s="22">
        <v>-8786</v>
      </c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</row>
    <row r="26" spans="1:17" ht="11.25">
      <c r="A26" s="6" t="s">
        <v>19</v>
      </c>
      <c r="B26" s="28"/>
      <c r="C26" s="22"/>
      <c r="D26" s="28">
        <v>-142146</v>
      </c>
      <c r="E26" s="22"/>
      <c r="F26" s="28"/>
      <c r="G26" s="28">
        <v>-8082</v>
      </c>
      <c r="H26" s="28"/>
      <c r="I26" s="22"/>
      <c r="J26" s="28"/>
      <c r="K26" s="28"/>
      <c r="L26" s="28"/>
      <c r="M26" s="22"/>
      <c r="N26" s="28"/>
      <c r="O26" s="28"/>
      <c r="P26" s="28"/>
      <c r="Q26" s="22"/>
    </row>
    <row r="27" spans="1:17" ht="11.25">
      <c r="A27" s="6" t="s">
        <v>20</v>
      </c>
      <c r="B27" s="28">
        <v>11059</v>
      </c>
      <c r="C27" s="22">
        <v>35800</v>
      </c>
      <c r="D27" s="28">
        <v>3000</v>
      </c>
      <c r="E27" s="22">
        <v>185625</v>
      </c>
      <c r="F27" s="28"/>
      <c r="G27" s="28">
        <v>126766</v>
      </c>
      <c r="H27" s="28"/>
      <c r="I27" s="22">
        <v>37128</v>
      </c>
      <c r="J27" s="28"/>
      <c r="K27" s="28"/>
      <c r="L27" s="28"/>
      <c r="M27" s="22">
        <v>413628</v>
      </c>
      <c r="N27" s="28"/>
      <c r="O27" s="28"/>
      <c r="P27" s="28"/>
      <c r="Q27" s="22">
        <v>266946</v>
      </c>
    </row>
    <row r="28" spans="1:17" ht="11.25">
      <c r="A28" s="6" t="s">
        <v>21</v>
      </c>
      <c r="B28" s="28">
        <v>-16246</v>
      </c>
      <c r="C28" s="22">
        <v>3396</v>
      </c>
      <c r="D28" s="28">
        <v>-21701</v>
      </c>
      <c r="E28" s="22">
        <v>-14360</v>
      </c>
      <c r="F28" s="28">
        <v>-28589</v>
      </c>
      <c r="G28" s="28">
        <v>13570</v>
      </c>
      <c r="H28" s="28">
        <v>10877</v>
      </c>
      <c r="I28" s="22">
        <v>15767</v>
      </c>
      <c r="J28" s="28">
        <v>-4712</v>
      </c>
      <c r="K28" s="28">
        <v>18263</v>
      </c>
      <c r="L28" s="28">
        <v>-37848</v>
      </c>
      <c r="M28" s="22">
        <v>-32554</v>
      </c>
      <c r="N28" s="28">
        <v>-48518</v>
      </c>
      <c r="O28" s="28">
        <v>-37510</v>
      </c>
      <c r="P28" s="28">
        <v>-59860</v>
      </c>
      <c r="Q28" s="22">
        <v>36294</v>
      </c>
    </row>
    <row r="29" spans="1:17" ht="11.25">
      <c r="A29" s="6" t="s">
        <v>22</v>
      </c>
      <c r="B29" s="28">
        <v>-69807</v>
      </c>
      <c r="C29" s="22">
        <v>-52585</v>
      </c>
      <c r="D29" s="28">
        <v>-83059</v>
      </c>
      <c r="E29" s="22">
        <v>-16780</v>
      </c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</row>
    <row r="30" spans="1:17" ht="11.25">
      <c r="A30" s="6" t="s">
        <v>23</v>
      </c>
      <c r="B30" s="28">
        <v>-49819</v>
      </c>
      <c r="C30" s="22">
        <v>94536</v>
      </c>
      <c r="D30" s="28">
        <v>77632</v>
      </c>
      <c r="E30" s="22">
        <v>41539</v>
      </c>
      <c r="F30" s="28">
        <v>-81546</v>
      </c>
      <c r="G30" s="28">
        <v>33469</v>
      </c>
      <c r="H30" s="28">
        <v>2092</v>
      </c>
      <c r="I30" s="22">
        <v>-30818</v>
      </c>
      <c r="J30" s="28">
        <v>-31977</v>
      </c>
      <c r="K30" s="28">
        <v>-25705</v>
      </c>
      <c r="L30" s="28">
        <v>27785</v>
      </c>
      <c r="M30" s="22">
        <v>58</v>
      </c>
      <c r="N30" s="28">
        <v>-86711</v>
      </c>
      <c r="O30" s="28">
        <v>-47399</v>
      </c>
      <c r="P30" s="28">
        <v>-33154</v>
      </c>
      <c r="Q30" s="22">
        <v>-93247</v>
      </c>
    </row>
    <row r="31" spans="1:17" ht="11.25">
      <c r="A31" s="6" t="s">
        <v>24</v>
      </c>
      <c r="B31" s="28">
        <v>-16789</v>
      </c>
      <c r="C31" s="22">
        <v>-2321</v>
      </c>
      <c r="D31" s="28">
        <v>-1550</v>
      </c>
      <c r="E31" s="22">
        <v>-98252</v>
      </c>
      <c r="F31" s="28">
        <v>-98252</v>
      </c>
      <c r="G31" s="28">
        <v>-66317</v>
      </c>
      <c r="H31" s="28">
        <v>-8114</v>
      </c>
      <c r="I31" s="22">
        <v>-17492</v>
      </c>
      <c r="J31" s="28">
        <v>-14810</v>
      </c>
      <c r="K31" s="28">
        <v>-12611</v>
      </c>
      <c r="L31" s="28">
        <v>-1764</v>
      </c>
      <c r="M31" s="22">
        <v>-268176</v>
      </c>
      <c r="N31" s="28">
        <v>-218186</v>
      </c>
      <c r="O31" s="28">
        <v>-13649</v>
      </c>
      <c r="P31" s="28">
        <v>-19999</v>
      </c>
      <c r="Q31" s="22">
        <v>-94524</v>
      </c>
    </row>
    <row r="32" spans="1:17" ht="11.25">
      <c r="A32" s="6" t="s">
        <v>87</v>
      </c>
      <c r="B32" s="28">
        <v>-26704</v>
      </c>
      <c r="C32" s="22">
        <v>-42170</v>
      </c>
      <c r="D32" s="28">
        <v>-71696</v>
      </c>
      <c r="E32" s="22">
        <v>-88872</v>
      </c>
      <c r="F32" s="28">
        <v>-260702</v>
      </c>
      <c r="G32" s="28">
        <v>-181009</v>
      </c>
      <c r="H32" s="28">
        <v>-169961</v>
      </c>
      <c r="I32" s="22">
        <v>-148436</v>
      </c>
      <c r="J32" s="28">
        <v>-118087</v>
      </c>
      <c r="K32" s="28">
        <v>222576</v>
      </c>
      <c r="L32" s="28">
        <v>589295</v>
      </c>
      <c r="M32" s="22">
        <v>147193</v>
      </c>
      <c r="N32" s="28">
        <v>-29011</v>
      </c>
      <c r="O32" s="28">
        <v>-206427</v>
      </c>
      <c r="P32" s="28">
        <v>108337</v>
      </c>
      <c r="Q32" s="22">
        <v>-26222</v>
      </c>
    </row>
    <row r="33" spans="1:17" ht="11.25">
      <c r="A33" s="6" t="s">
        <v>25</v>
      </c>
      <c r="B33" s="28">
        <v>5814</v>
      </c>
      <c r="C33" s="22">
        <v>218237</v>
      </c>
      <c r="D33" s="28">
        <v>-205526</v>
      </c>
      <c r="E33" s="22">
        <v>614329</v>
      </c>
      <c r="F33" s="28">
        <v>141065</v>
      </c>
      <c r="G33" s="28">
        <v>222024</v>
      </c>
      <c r="H33" s="28">
        <v>-129080</v>
      </c>
      <c r="I33" s="22">
        <v>1873270</v>
      </c>
      <c r="J33" s="28">
        <v>88613</v>
      </c>
      <c r="K33" s="28">
        <v>384561</v>
      </c>
      <c r="L33" s="28">
        <v>899882</v>
      </c>
      <c r="M33" s="22">
        <v>967053</v>
      </c>
      <c r="N33" s="28">
        <v>880301</v>
      </c>
      <c r="O33" s="28">
        <v>-60093</v>
      </c>
      <c r="P33" s="28">
        <v>-475300</v>
      </c>
      <c r="Q33" s="22">
        <v>3770771</v>
      </c>
    </row>
    <row r="34" spans="1:17" ht="11.25">
      <c r="A34" s="6" t="s">
        <v>26</v>
      </c>
      <c r="B34" s="28">
        <v>10830</v>
      </c>
      <c r="C34" s="22">
        <v>9606</v>
      </c>
      <c r="D34" s="28">
        <v>8822</v>
      </c>
      <c r="E34" s="22">
        <v>7054</v>
      </c>
      <c r="F34" s="28">
        <v>5954</v>
      </c>
      <c r="G34" s="28">
        <v>5215</v>
      </c>
      <c r="H34" s="28">
        <v>992</v>
      </c>
      <c r="I34" s="22">
        <v>11436</v>
      </c>
      <c r="J34" s="28">
        <v>11434</v>
      </c>
      <c r="K34" s="28">
        <v>10676</v>
      </c>
      <c r="L34" s="28">
        <v>1076</v>
      </c>
      <c r="M34" s="22">
        <v>18524</v>
      </c>
      <c r="N34" s="28">
        <v>19886</v>
      </c>
      <c r="O34" s="28">
        <v>17044</v>
      </c>
      <c r="P34" s="28">
        <v>3697</v>
      </c>
      <c r="Q34" s="22">
        <v>42099</v>
      </c>
    </row>
    <row r="35" spans="1:17" ht="11.25">
      <c r="A35" s="6" t="s">
        <v>27</v>
      </c>
      <c r="B35" s="28">
        <v>-15094</v>
      </c>
      <c r="C35" s="22">
        <v>-21407</v>
      </c>
      <c r="D35" s="28">
        <v>-8459</v>
      </c>
      <c r="E35" s="22">
        <v>-19160</v>
      </c>
      <c r="F35" s="28">
        <v>-19064</v>
      </c>
      <c r="G35" s="28">
        <v>-10409</v>
      </c>
      <c r="H35" s="28">
        <v>-10298</v>
      </c>
      <c r="I35" s="22">
        <v>-38368</v>
      </c>
      <c r="J35" s="28">
        <v>-34142</v>
      </c>
      <c r="K35" s="28">
        <v>-18713</v>
      </c>
      <c r="L35" s="28">
        <v>-15446</v>
      </c>
      <c r="M35" s="22">
        <v>-77496</v>
      </c>
      <c r="N35" s="28">
        <v>-74112</v>
      </c>
      <c r="O35" s="28">
        <v>-46847</v>
      </c>
      <c r="P35" s="28">
        <v>-34954</v>
      </c>
      <c r="Q35" s="22">
        <v>-150732</v>
      </c>
    </row>
    <row r="36" spans="1:17" ht="11.25">
      <c r="A36" s="6" t="s">
        <v>28</v>
      </c>
      <c r="B36" s="28">
        <v>6442</v>
      </c>
      <c r="C36" s="22">
        <v>10655</v>
      </c>
      <c r="D36" s="28">
        <v>10655</v>
      </c>
      <c r="E36" s="22">
        <v>3467</v>
      </c>
      <c r="F36" s="28">
        <v>3467</v>
      </c>
      <c r="G36" s="28">
        <v>3467</v>
      </c>
      <c r="H36" s="28">
        <v>3467</v>
      </c>
      <c r="I36" s="22">
        <v>1566</v>
      </c>
      <c r="J36" s="28"/>
      <c r="K36" s="28"/>
      <c r="L36" s="28"/>
      <c r="M36" s="22"/>
      <c r="N36" s="28"/>
      <c r="O36" s="28"/>
      <c r="P36" s="28"/>
      <c r="Q36" s="22"/>
    </row>
    <row r="37" spans="1:17" ht="11.25">
      <c r="A37" s="6" t="s">
        <v>29</v>
      </c>
      <c r="B37" s="28">
        <v>-5270</v>
      </c>
      <c r="C37" s="22">
        <v>10907</v>
      </c>
      <c r="D37" s="28">
        <v>5712</v>
      </c>
      <c r="E37" s="22">
        <v>-13049</v>
      </c>
      <c r="F37" s="28">
        <v>-13708</v>
      </c>
      <c r="G37" s="28">
        <v>-9934</v>
      </c>
      <c r="H37" s="28"/>
      <c r="I37" s="22">
        <v>65689</v>
      </c>
      <c r="J37" s="28">
        <v>4010</v>
      </c>
      <c r="K37" s="28">
        <v>83161</v>
      </c>
      <c r="L37" s="28"/>
      <c r="M37" s="22">
        <v>-199832</v>
      </c>
      <c r="N37" s="28">
        <v>-158674</v>
      </c>
      <c r="O37" s="28">
        <v>-123166</v>
      </c>
      <c r="P37" s="28"/>
      <c r="Q37" s="22"/>
    </row>
    <row r="38" spans="1:17" ht="12" thickBot="1">
      <c r="A38" s="5" t="s">
        <v>30</v>
      </c>
      <c r="B38" s="29">
        <v>2722</v>
      </c>
      <c r="C38" s="23">
        <v>227998</v>
      </c>
      <c r="D38" s="29">
        <v>-188796</v>
      </c>
      <c r="E38" s="23">
        <v>579846</v>
      </c>
      <c r="F38" s="29">
        <v>106723</v>
      </c>
      <c r="G38" s="29">
        <v>199482</v>
      </c>
      <c r="H38" s="29">
        <v>-171533</v>
      </c>
      <c r="I38" s="23">
        <v>1890407</v>
      </c>
      <c r="J38" s="29">
        <v>114915</v>
      </c>
      <c r="K38" s="29">
        <v>459686</v>
      </c>
      <c r="L38" s="29">
        <v>859680</v>
      </c>
      <c r="M38" s="23">
        <v>708249</v>
      </c>
      <c r="N38" s="29">
        <v>667401</v>
      </c>
      <c r="O38" s="29">
        <v>-213061</v>
      </c>
      <c r="P38" s="29">
        <v>-633409</v>
      </c>
      <c r="Q38" s="23">
        <v>2238059</v>
      </c>
    </row>
    <row r="39" spans="1:17" ht="12" thickTop="1">
      <c r="A39" s="6" t="s">
        <v>31</v>
      </c>
      <c r="B39" s="28">
        <v>-5000</v>
      </c>
      <c r="C39" s="22"/>
      <c r="D39" s="28"/>
      <c r="E39" s="22"/>
      <c r="F39" s="28"/>
      <c r="G39" s="28"/>
      <c r="H39" s="28"/>
      <c r="I39" s="22"/>
      <c r="J39" s="28"/>
      <c r="K39" s="28"/>
      <c r="L39" s="28"/>
      <c r="M39" s="22">
        <v>-114000</v>
      </c>
      <c r="N39" s="28">
        <v>-114000</v>
      </c>
      <c r="O39" s="28">
        <v>-114000</v>
      </c>
      <c r="P39" s="28">
        <v>-104000</v>
      </c>
      <c r="Q39" s="22">
        <v>-1823928</v>
      </c>
    </row>
    <row r="40" spans="1:17" ht="11.25">
      <c r="A40" s="6" t="s">
        <v>32</v>
      </c>
      <c r="B40" s="28"/>
      <c r="C40" s="22">
        <v>-11485</v>
      </c>
      <c r="D40" s="28">
        <v>-367</v>
      </c>
      <c r="E40" s="22">
        <v>-13213</v>
      </c>
      <c r="F40" s="28">
        <v>-1505</v>
      </c>
      <c r="G40" s="28">
        <v>-1422</v>
      </c>
      <c r="H40" s="28">
        <v>-1422</v>
      </c>
      <c r="I40" s="22">
        <v>-3748</v>
      </c>
      <c r="J40" s="28">
        <v>-3393</v>
      </c>
      <c r="K40" s="28">
        <v>-3095</v>
      </c>
      <c r="L40" s="28">
        <v>-3095</v>
      </c>
      <c r="M40" s="22">
        <v>-16649</v>
      </c>
      <c r="N40" s="28">
        <v>-13627</v>
      </c>
      <c r="O40" s="28">
        <v>-11032</v>
      </c>
      <c r="P40" s="28">
        <v>-5800</v>
      </c>
      <c r="Q40" s="22">
        <v>-64296</v>
      </c>
    </row>
    <row r="41" spans="1:17" ht="11.25">
      <c r="A41" s="6" t="s">
        <v>33</v>
      </c>
      <c r="B41" s="28">
        <v>-19006</v>
      </c>
      <c r="C41" s="22">
        <v>-752643</v>
      </c>
      <c r="D41" s="28">
        <v>-749601</v>
      </c>
      <c r="E41" s="22"/>
      <c r="F41" s="28"/>
      <c r="G41" s="28"/>
      <c r="H41" s="28"/>
      <c r="I41" s="22">
        <v>-3385</v>
      </c>
      <c r="J41" s="28">
        <v>-3015</v>
      </c>
      <c r="K41" s="28">
        <v>-3015</v>
      </c>
      <c r="L41" s="28">
        <v>-3015</v>
      </c>
      <c r="M41" s="22">
        <v>-60576</v>
      </c>
      <c r="N41" s="28">
        <v>-314</v>
      </c>
      <c r="O41" s="28">
        <v>-314</v>
      </c>
      <c r="P41" s="28">
        <v>-314</v>
      </c>
      <c r="Q41" s="22">
        <v>-92626</v>
      </c>
    </row>
    <row r="42" spans="1:17" ht="11.25">
      <c r="A42" s="6" t="s">
        <v>34</v>
      </c>
      <c r="B42" s="28">
        <v>824324</v>
      </c>
      <c r="C42" s="22">
        <v>1934</v>
      </c>
      <c r="D42" s="28">
        <v>1934</v>
      </c>
      <c r="E42" s="22">
        <v>79730</v>
      </c>
      <c r="F42" s="28">
        <v>79730</v>
      </c>
      <c r="G42" s="28"/>
      <c r="H42" s="28"/>
      <c r="I42" s="22">
        <v>3588</v>
      </c>
      <c r="J42" s="28">
        <v>3588</v>
      </c>
      <c r="K42" s="28"/>
      <c r="L42" s="28"/>
      <c r="M42" s="22">
        <v>11448</v>
      </c>
      <c r="N42" s="28">
        <v>11448</v>
      </c>
      <c r="O42" s="28">
        <v>11448</v>
      </c>
      <c r="P42" s="28">
        <v>11448</v>
      </c>
      <c r="Q42" s="22">
        <v>4513</v>
      </c>
    </row>
    <row r="43" spans="1:17" ht="11.25">
      <c r="A43" s="6" t="s">
        <v>35</v>
      </c>
      <c r="B43" s="28">
        <v>-116010</v>
      </c>
      <c r="C43" s="22"/>
      <c r="D43" s="28">
        <v>-10000</v>
      </c>
      <c r="E43" s="22"/>
      <c r="F43" s="28"/>
      <c r="G43" s="28"/>
      <c r="H43" s="28"/>
      <c r="I43" s="22">
        <v>-1000</v>
      </c>
      <c r="J43" s="28"/>
      <c r="K43" s="28"/>
      <c r="L43" s="28"/>
      <c r="M43" s="22"/>
      <c r="N43" s="28"/>
      <c r="O43" s="28"/>
      <c r="P43" s="28"/>
      <c r="Q43" s="22"/>
    </row>
    <row r="44" spans="1:17" ht="11.25">
      <c r="A44" s="6" t="s">
        <v>36</v>
      </c>
      <c r="B44" s="28">
        <v>9500</v>
      </c>
      <c r="C44" s="22"/>
      <c r="D44" s="28">
        <v>5251</v>
      </c>
      <c r="E44" s="22"/>
      <c r="F44" s="28">
        <v>34016</v>
      </c>
      <c r="G44" s="28">
        <v>31016</v>
      </c>
      <c r="H44" s="28">
        <v>8000</v>
      </c>
      <c r="I44" s="22"/>
      <c r="J44" s="28">
        <v>26469</v>
      </c>
      <c r="K44" s="28">
        <v>25368</v>
      </c>
      <c r="L44" s="28">
        <v>18584</v>
      </c>
      <c r="M44" s="22"/>
      <c r="N44" s="28">
        <v>372642</v>
      </c>
      <c r="O44" s="28">
        <v>365503</v>
      </c>
      <c r="P44" s="28">
        <v>252500</v>
      </c>
      <c r="Q44" s="22"/>
    </row>
    <row r="45" spans="1:17" ht="11.25">
      <c r="A45" s="6" t="s">
        <v>37</v>
      </c>
      <c r="B45" s="28">
        <v>437217</v>
      </c>
      <c r="C45" s="22"/>
      <c r="D45" s="28"/>
      <c r="E45" s="22"/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/>
    </row>
    <row r="46" spans="1:17" ht="11.25">
      <c r="A46" s="6" t="s">
        <v>87</v>
      </c>
      <c r="B46" s="28"/>
      <c r="C46" s="22">
        <v>959</v>
      </c>
      <c r="D46" s="28">
        <v>609</v>
      </c>
      <c r="E46" s="22">
        <v>10187</v>
      </c>
      <c r="F46" s="28">
        <v>7206</v>
      </c>
      <c r="G46" s="28">
        <v>7176</v>
      </c>
      <c r="H46" s="28">
        <v>-2823</v>
      </c>
      <c r="I46" s="22">
        <v>-3245</v>
      </c>
      <c r="J46" s="28">
        <v>1704</v>
      </c>
      <c r="K46" s="28">
        <v>1200</v>
      </c>
      <c r="L46" s="28">
        <v>676</v>
      </c>
      <c r="M46" s="22">
        <v>87417</v>
      </c>
      <c r="N46" s="28">
        <v>-18831</v>
      </c>
      <c r="O46" s="28">
        <v>63412</v>
      </c>
      <c r="P46" s="28">
        <v>39199</v>
      </c>
      <c r="Q46" s="22">
        <v>-38592</v>
      </c>
    </row>
    <row r="47" spans="1:17" ht="12" thickBot="1">
      <c r="A47" s="5" t="s">
        <v>38</v>
      </c>
      <c r="B47" s="29">
        <v>1131025</v>
      </c>
      <c r="C47" s="23">
        <v>-1203423</v>
      </c>
      <c r="D47" s="29">
        <v>-752173</v>
      </c>
      <c r="E47" s="23">
        <v>122459</v>
      </c>
      <c r="F47" s="29">
        <v>131186</v>
      </c>
      <c r="G47" s="29">
        <v>48509</v>
      </c>
      <c r="H47" s="29">
        <v>15493</v>
      </c>
      <c r="I47" s="23">
        <v>282115</v>
      </c>
      <c r="J47" s="29">
        <v>78210</v>
      </c>
      <c r="K47" s="29">
        <v>73315</v>
      </c>
      <c r="L47" s="29">
        <v>60151</v>
      </c>
      <c r="M47" s="23">
        <v>2153620</v>
      </c>
      <c r="N47" s="29">
        <v>2100193</v>
      </c>
      <c r="O47" s="29">
        <v>1522892</v>
      </c>
      <c r="P47" s="29">
        <v>1363955</v>
      </c>
      <c r="Q47" s="23">
        <v>-2174420</v>
      </c>
    </row>
    <row r="48" spans="1:17" ht="12" thickTop="1">
      <c r="A48" s="6" t="s">
        <v>39</v>
      </c>
      <c r="B48" s="28">
        <v>-600000</v>
      </c>
      <c r="C48" s="22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</row>
    <row r="49" spans="1:17" ht="11.25">
      <c r="A49" s="6" t="s">
        <v>40</v>
      </c>
      <c r="B49" s="28">
        <v>800000</v>
      </c>
      <c r="C49" s="22">
        <v>770000</v>
      </c>
      <c r="D49" s="28">
        <v>770000</v>
      </c>
      <c r="E49" s="22">
        <v>100000</v>
      </c>
      <c r="F49" s="28">
        <v>100000</v>
      </c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/>
    </row>
    <row r="50" spans="1:17" ht="11.25">
      <c r="A50" s="6" t="s">
        <v>41</v>
      </c>
      <c r="B50" s="28">
        <v>-782354</v>
      </c>
      <c r="C50" s="22">
        <v>-48045</v>
      </c>
      <c r="D50" s="28">
        <v>-18854</v>
      </c>
      <c r="E50" s="22">
        <v>-8400</v>
      </c>
      <c r="F50" s="28"/>
      <c r="G50" s="28"/>
      <c r="H50" s="28"/>
      <c r="I50" s="22"/>
      <c r="J50" s="28"/>
      <c r="K50" s="28"/>
      <c r="L50" s="28"/>
      <c r="M50" s="22">
        <v>-3500000</v>
      </c>
      <c r="N50" s="28">
        <v>-3500000</v>
      </c>
      <c r="O50" s="28">
        <v>-3500000</v>
      </c>
      <c r="P50" s="28">
        <v>-3500000</v>
      </c>
      <c r="Q50" s="22">
        <v>-128636</v>
      </c>
    </row>
    <row r="51" spans="1:17" ht="11.25">
      <c r="A51" s="6" t="s">
        <v>42</v>
      </c>
      <c r="B51" s="28">
        <v>293398</v>
      </c>
      <c r="C51" s="22"/>
      <c r="D51" s="28"/>
      <c r="E51" s="22"/>
      <c r="F51" s="28"/>
      <c r="G51" s="28"/>
      <c r="H51" s="28"/>
      <c r="I51" s="22"/>
      <c r="J51" s="28"/>
      <c r="K51" s="28"/>
      <c r="L51" s="28"/>
      <c r="M51" s="22"/>
      <c r="N51" s="28"/>
      <c r="O51" s="28"/>
      <c r="P51" s="28"/>
      <c r="Q51" s="22">
        <v>1072698</v>
      </c>
    </row>
    <row r="52" spans="1:17" ht="11.25">
      <c r="A52" s="6" t="s">
        <v>43</v>
      </c>
      <c r="B52" s="28">
        <v>-92500</v>
      </c>
      <c r="C52" s="22">
        <v>-395000</v>
      </c>
      <c r="D52" s="28">
        <v>-237500</v>
      </c>
      <c r="E52" s="22">
        <v>-535000</v>
      </c>
      <c r="F52" s="28">
        <v>-497500</v>
      </c>
      <c r="G52" s="28">
        <v>-297500</v>
      </c>
      <c r="H52" s="28">
        <v>-200000</v>
      </c>
      <c r="I52" s="22">
        <v>-1543168</v>
      </c>
      <c r="J52" s="28">
        <v>-1240073</v>
      </c>
      <c r="K52" s="28">
        <v>-1010073</v>
      </c>
      <c r="L52" s="28">
        <v>-830073</v>
      </c>
      <c r="M52" s="22">
        <v>-1480000</v>
      </c>
      <c r="N52" s="28">
        <v>-970000</v>
      </c>
      <c r="O52" s="28">
        <v>-590000</v>
      </c>
      <c r="P52" s="28">
        <v>-380000</v>
      </c>
      <c r="Q52" s="22">
        <v>-1100000</v>
      </c>
    </row>
    <row r="53" spans="1:17" ht="11.25">
      <c r="A53" s="6" t="s">
        <v>44</v>
      </c>
      <c r="B53" s="28">
        <v>-5700</v>
      </c>
      <c r="C53" s="22">
        <v>-4260</v>
      </c>
      <c r="D53" s="28">
        <v>-2100</v>
      </c>
      <c r="E53" s="22">
        <v>-33268</v>
      </c>
      <c r="F53" s="28"/>
      <c r="G53" s="28">
        <v>-14132</v>
      </c>
      <c r="H53" s="28"/>
      <c r="I53" s="22">
        <v>-24452</v>
      </c>
      <c r="J53" s="28"/>
      <c r="K53" s="28"/>
      <c r="L53" s="28"/>
      <c r="M53" s="22">
        <v>-44027</v>
      </c>
      <c r="N53" s="28"/>
      <c r="O53" s="28"/>
      <c r="P53" s="28"/>
      <c r="Q53" s="22">
        <v>-81090</v>
      </c>
    </row>
    <row r="54" spans="1:17" ht="11.25">
      <c r="A54" s="6" t="s">
        <v>45</v>
      </c>
      <c r="B54" s="28">
        <v>-78173</v>
      </c>
      <c r="C54" s="22">
        <v>-67903</v>
      </c>
      <c r="D54" s="28">
        <v>-67429</v>
      </c>
      <c r="E54" s="22">
        <v>-52941</v>
      </c>
      <c r="F54" s="28">
        <v>-52837</v>
      </c>
      <c r="G54" s="28">
        <v>-52549</v>
      </c>
      <c r="H54" s="28">
        <v>-33430</v>
      </c>
      <c r="I54" s="22"/>
      <c r="J54" s="28"/>
      <c r="K54" s="28"/>
      <c r="L54" s="28"/>
      <c r="M54" s="22">
        <v>-158557</v>
      </c>
      <c r="N54" s="28">
        <v>-158557</v>
      </c>
      <c r="O54" s="28">
        <v>-79278</v>
      </c>
      <c r="P54" s="28">
        <v>-79278</v>
      </c>
      <c r="Q54" s="22">
        <v>-157236</v>
      </c>
    </row>
    <row r="55" spans="1:17" ht="11.25">
      <c r="A55" s="6" t="s">
        <v>46</v>
      </c>
      <c r="B55" s="28">
        <v>-7806</v>
      </c>
      <c r="C55" s="22">
        <v>-7611</v>
      </c>
      <c r="D55" s="28"/>
      <c r="E55" s="22"/>
      <c r="F55" s="28"/>
      <c r="G55" s="28"/>
      <c r="H55" s="28"/>
      <c r="I55" s="22"/>
      <c r="J55" s="28"/>
      <c r="K55" s="28"/>
      <c r="L55" s="28"/>
      <c r="M55" s="22"/>
      <c r="N55" s="28"/>
      <c r="O55" s="28"/>
      <c r="P55" s="28"/>
      <c r="Q55" s="22"/>
    </row>
    <row r="56" spans="1:17" ht="12" thickBot="1">
      <c r="A56" s="5" t="s">
        <v>47</v>
      </c>
      <c r="B56" s="29">
        <v>-473136</v>
      </c>
      <c r="C56" s="23">
        <v>247179</v>
      </c>
      <c r="D56" s="29">
        <v>444116</v>
      </c>
      <c r="E56" s="23">
        <v>-602009</v>
      </c>
      <c r="F56" s="29">
        <v>-556005</v>
      </c>
      <c r="G56" s="29">
        <v>-436582</v>
      </c>
      <c r="H56" s="29">
        <v>-241573</v>
      </c>
      <c r="I56" s="23">
        <v>-1745221</v>
      </c>
      <c r="J56" s="29">
        <v>-888070</v>
      </c>
      <c r="K56" s="29">
        <v>-1056541</v>
      </c>
      <c r="L56" s="29">
        <v>-841792</v>
      </c>
      <c r="M56" s="23">
        <v>-5339251</v>
      </c>
      <c r="N56" s="29">
        <v>-4724627</v>
      </c>
      <c r="O56" s="29">
        <v>-3162158</v>
      </c>
      <c r="P56" s="29">
        <v>-2087277</v>
      </c>
      <c r="Q56" s="23">
        <v>-2534046</v>
      </c>
    </row>
    <row r="57" spans="1:17" ht="12" thickTop="1">
      <c r="A57" s="7" t="s">
        <v>48</v>
      </c>
      <c r="B57" s="28">
        <v>-474</v>
      </c>
      <c r="C57" s="22"/>
      <c r="D57" s="28"/>
      <c r="E57" s="22"/>
      <c r="F57" s="28"/>
      <c r="G57" s="28"/>
      <c r="H57" s="28"/>
      <c r="I57" s="22"/>
      <c r="J57" s="28"/>
      <c r="K57" s="28"/>
      <c r="L57" s="28"/>
      <c r="M57" s="22"/>
      <c r="N57" s="28"/>
      <c r="O57" s="28"/>
      <c r="P57" s="28"/>
      <c r="Q57" s="22"/>
    </row>
    <row r="58" spans="1:17" ht="11.25">
      <c r="A58" s="7" t="s">
        <v>49</v>
      </c>
      <c r="B58" s="28">
        <v>660136</v>
      </c>
      <c r="C58" s="22">
        <v>-728245</v>
      </c>
      <c r="D58" s="28">
        <v>-496853</v>
      </c>
      <c r="E58" s="22">
        <v>100296</v>
      </c>
      <c r="F58" s="28">
        <v>-318096</v>
      </c>
      <c r="G58" s="28">
        <v>-188590</v>
      </c>
      <c r="H58" s="28">
        <v>-397613</v>
      </c>
      <c r="I58" s="22">
        <v>427301</v>
      </c>
      <c r="J58" s="28">
        <v>-694943</v>
      </c>
      <c r="K58" s="28">
        <v>-523539</v>
      </c>
      <c r="L58" s="28">
        <v>78039</v>
      </c>
      <c r="M58" s="22">
        <v>-2477382</v>
      </c>
      <c r="N58" s="28">
        <v>-1957032</v>
      </c>
      <c r="O58" s="28">
        <v>-1852327</v>
      </c>
      <c r="P58" s="28">
        <v>-1356731</v>
      </c>
      <c r="Q58" s="22">
        <v>-2470408</v>
      </c>
    </row>
    <row r="59" spans="1:17" ht="11.25">
      <c r="A59" s="7" t="s">
        <v>50</v>
      </c>
      <c r="B59" s="28">
        <v>746749</v>
      </c>
      <c r="C59" s="22">
        <v>1474995</v>
      </c>
      <c r="D59" s="28">
        <v>1474995</v>
      </c>
      <c r="E59" s="22">
        <v>1374698</v>
      </c>
      <c r="F59" s="28">
        <v>1374698</v>
      </c>
      <c r="G59" s="28">
        <v>1374698</v>
      </c>
      <c r="H59" s="28">
        <v>1374698</v>
      </c>
      <c r="I59" s="22">
        <v>947396</v>
      </c>
      <c r="J59" s="28">
        <v>947396</v>
      </c>
      <c r="K59" s="28">
        <v>947396</v>
      </c>
      <c r="L59" s="28">
        <v>947396</v>
      </c>
      <c r="M59" s="22">
        <v>3424778</v>
      </c>
      <c r="N59" s="28">
        <v>3424778</v>
      </c>
      <c r="O59" s="28">
        <v>3424778</v>
      </c>
      <c r="P59" s="28">
        <v>3424778</v>
      </c>
      <c r="Q59" s="22">
        <v>5895187</v>
      </c>
    </row>
    <row r="60" spans="1:17" ht="11.25">
      <c r="A60" s="7" t="s">
        <v>51</v>
      </c>
      <c r="B60" s="28">
        <v>1566</v>
      </c>
      <c r="C60" s="22"/>
      <c r="D60" s="28"/>
      <c r="E60" s="22"/>
      <c r="F60" s="28"/>
      <c r="G60" s="28"/>
      <c r="H60" s="28"/>
      <c r="I60" s="22"/>
      <c r="J60" s="28"/>
      <c r="K60" s="28"/>
      <c r="L60" s="28"/>
      <c r="M60" s="22"/>
      <c r="N60" s="28"/>
      <c r="O60" s="28"/>
      <c r="P60" s="28"/>
      <c r="Q60" s="22"/>
    </row>
    <row r="61" spans="1:17" ht="12" thickBot="1">
      <c r="A61" s="7" t="s">
        <v>50</v>
      </c>
      <c r="B61" s="28">
        <v>1408452</v>
      </c>
      <c r="C61" s="22">
        <v>746749</v>
      </c>
      <c r="D61" s="28">
        <v>978141</v>
      </c>
      <c r="E61" s="22">
        <v>1474995</v>
      </c>
      <c r="F61" s="28">
        <v>1056602</v>
      </c>
      <c r="G61" s="28">
        <v>1186108</v>
      </c>
      <c r="H61" s="28">
        <v>977085</v>
      </c>
      <c r="I61" s="22">
        <v>1374698</v>
      </c>
      <c r="J61" s="28">
        <v>252453</v>
      </c>
      <c r="K61" s="28">
        <v>423857</v>
      </c>
      <c r="L61" s="28">
        <v>1025436</v>
      </c>
      <c r="M61" s="22">
        <v>947396</v>
      </c>
      <c r="N61" s="28">
        <v>1467746</v>
      </c>
      <c r="O61" s="28">
        <v>1572451</v>
      </c>
      <c r="P61" s="28">
        <v>2068047</v>
      </c>
      <c r="Q61" s="22">
        <v>3424778</v>
      </c>
    </row>
    <row r="62" spans="1:17" ht="12" thickTop="1">
      <c r="A62" s="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4" ht="11.25">
      <c r="A64" s="20" t="s">
        <v>166</v>
      </c>
    </row>
    <row r="65" ht="11.25">
      <c r="A65" s="20" t="s">
        <v>167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6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162</v>
      </c>
      <c r="B2" s="14">
        <v>8929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163</v>
      </c>
      <c r="B3" s="1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59</v>
      </c>
      <c r="B4" s="15" t="str">
        <f>HYPERLINK("http://www.kabupro.jp/mark/20131112/S1000GDD.htm","四半期報告書")</f>
        <v>四半期報告書</v>
      </c>
      <c r="C4" s="15" t="str">
        <f>HYPERLINK("http://www.kabupro.jp/mark/20130808/S000E82T.htm","四半期報告書")</f>
        <v>四半期報告書</v>
      </c>
      <c r="D4" s="15" t="str">
        <f>HYPERLINK("http://www.kabupro.jp/mark/20130514/S000DDW1.htm","四半期報告書")</f>
        <v>四半期報告書</v>
      </c>
      <c r="E4" s="15" t="str">
        <f>HYPERLINK("http://www.kabupro.jp/mark/20131112/S1000GDD.htm","四半期報告書")</f>
        <v>四半期報告書</v>
      </c>
      <c r="F4" s="15" t="str">
        <f>HYPERLINK("http://www.kabupro.jp/mark/20121108/S000C74M.htm","四半期報告書")</f>
        <v>四半期報告書</v>
      </c>
      <c r="G4" s="15" t="str">
        <f>HYPERLINK("http://www.kabupro.jp/mark/20120806/S000BLM6.htm","四半期報告書")</f>
        <v>四半期報告書</v>
      </c>
      <c r="H4" s="15" t="str">
        <f>HYPERLINK("http://www.kabupro.jp/mark/20120507/S000ASLL.htm","四半期報告書")</f>
        <v>四半期報告書</v>
      </c>
      <c r="I4" s="15" t="str">
        <f>HYPERLINK("http://www.kabupro.jp/mark/20130328/S000D5AA.htm","有価証券報告書")</f>
        <v>有価証券報告書</v>
      </c>
      <c r="J4" s="15" t="str">
        <f>HYPERLINK("http://www.kabupro.jp/mark/20111101/S0009L03.htm","四半期報告書")</f>
        <v>四半期報告書</v>
      </c>
      <c r="K4" s="15" t="str">
        <f>HYPERLINK("http://www.kabupro.jp/mark/20110802/S000904E.htm","四半期報告書")</f>
        <v>四半期報告書</v>
      </c>
      <c r="L4" s="15" t="str">
        <f>HYPERLINK("http://www.kabupro.jp/mark/20110510/S00089B9.htm","四半期報告書")</f>
        <v>四半期報告書</v>
      </c>
      <c r="M4" s="15" t="str">
        <f>HYPERLINK("http://www.kabupro.jp/mark/20120328/S000ALRK.htm","有価証券報告書")</f>
        <v>有価証券報告書</v>
      </c>
      <c r="N4" s="15" t="str">
        <f>HYPERLINK("http://www.kabupro.jp/mark/20101102/S0007121.htm","四半期報告書")</f>
        <v>四半期報告書</v>
      </c>
      <c r="O4" s="15" t="str">
        <f>HYPERLINK("http://www.kabupro.jp/mark/20100803/S0006GBM.htm","四半期報告書")</f>
        <v>四半期報告書</v>
      </c>
      <c r="P4" s="15" t="str">
        <f>HYPERLINK("http://www.kabupro.jp/mark/20100511/S0005NZD.htm","四半期報告書")</f>
        <v>四半期報告書</v>
      </c>
      <c r="Q4" s="15" t="str">
        <f>HYPERLINK("http://www.kabupro.jp/mark/20110325/S00081AX.htm","有価証券報告書")</f>
        <v>有価証券報告書</v>
      </c>
      <c r="R4" s="15" t="str">
        <f>HYPERLINK("http://www.kabupro.jp/mark/20091113/S0004MBU.htm","四半期報告書")</f>
        <v>四半期報告書</v>
      </c>
      <c r="S4" s="15" t="str">
        <f>HYPERLINK("http://www.kabupro.jp/mark/20090807/S0003UJV.htm","四半期報告書")</f>
        <v>四半期報告書</v>
      </c>
      <c r="T4" s="15" t="str">
        <f>HYPERLINK("http://www.kabupro.jp/mark/20090514/S00031QH.htm","四半期報告書")</f>
        <v>四半期報告書</v>
      </c>
      <c r="U4" s="15" t="str">
        <f>HYPERLINK("http://www.kabupro.jp/mark/20100326/S0005FPP.htm","有価証券報告書")</f>
        <v>有価証券報告書</v>
      </c>
    </row>
    <row r="5" spans="1:21" ht="12" thickBot="1">
      <c r="A5" s="11" t="s">
        <v>60</v>
      </c>
      <c r="B5" s="1" t="s">
        <v>230</v>
      </c>
      <c r="C5" s="1" t="s">
        <v>233</v>
      </c>
      <c r="D5" s="1" t="s">
        <v>235</v>
      </c>
      <c r="E5" s="1" t="s">
        <v>230</v>
      </c>
      <c r="F5" s="1" t="s">
        <v>237</v>
      </c>
      <c r="G5" s="1" t="s">
        <v>239</v>
      </c>
      <c r="H5" s="1" t="s">
        <v>241</v>
      </c>
      <c r="I5" s="1" t="s">
        <v>66</v>
      </c>
      <c r="J5" s="1" t="s">
        <v>243</v>
      </c>
      <c r="K5" s="1" t="s">
        <v>245</v>
      </c>
      <c r="L5" s="1" t="s">
        <v>247</v>
      </c>
      <c r="M5" s="1" t="s">
        <v>70</v>
      </c>
      <c r="N5" s="1" t="s">
        <v>249</v>
      </c>
      <c r="O5" s="1" t="s">
        <v>251</v>
      </c>
      <c r="P5" s="1" t="s">
        <v>253</v>
      </c>
      <c r="Q5" s="1" t="s">
        <v>72</v>
      </c>
      <c r="R5" s="1" t="s">
        <v>255</v>
      </c>
      <c r="S5" s="1" t="s">
        <v>257</v>
      </c>
      <c r="T5" s="1" t="s">
        <v>259</v>
      </c>
      <c r="U5" s="1" t="s">
        <v>74</v>
      </c>
    </row>
    <row r="6" spans="1:21" ht="12.75" thickBot="1" thickTop="1">
      <c r="A6" s="10" t="s">
        <v>61</v>
      </c>
      <c r="B6" s="18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62</v>
      </c>
      <c r="B7" s="14" t="s">
        <v>231</v>
      </c>
      <c r="C7" s="14" t="s">
        <v>231</v>
      </c>
      <c r="D7" s="14" t="s">
        <v>231</v>
      </c>
      <c r="E7" s="16" t="s">
        <v>67</v>
      </c>
      <c r="F7" s="14" t="s">
        <v>231</v>
      </c>
      <c r="G7" s="14" t="s">
        <v>231</v>
      </c>
      <c r="H7" s="14" t="s">
        <v>231</v>
      </c>
      <c r="I7" s="16" t="s">
        <v>67</v>
      </c>
      <c r="J7" s="14" t="s">
        <v>231</v>
      </c>
      <c r="K7" s="14" t="s">
        <v>231</v>
      </c>
      <c r="L7" s="14" t="s">
        <v>231</v>
      </c>
      <c r="M7" s="16" t="s">
        <v>67</v>
      </c>
      <c r="N7" s="14" t="s">
        <v>231</v>
      </c>
      <c r="O7" s="14" t="s">
        <v>231</v>
      </c>
      <c r="P7" s="14" t="s">
        <v>231</v>
      </c>
      <c r="Q7" s="16" t="s">
        <v>67</v>
      </c>
      <c r="R7" s="14" t="s">
        <v>231</v>
      </c>
      <c r="S7" s="14" t="s">
        <v>231</v>
      </c>
      <c r="T7" s="14" t="s">
        <v>231</v>
      </c>
      <c r="U7" s="16" t="s">
        <v>67</v>
      </c>
    </row>
    <row r="8" spans="1:21" ht="11.25">
      <c r="A8" s="13" t="s">
        <v>63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64</v>
      </c>
      <c r="B9" s="1" t="s">
        <v>232</v>
      </c>
      <c r="C9" s="1" t="s">
        <v>234</v>
      </c>
      <c r="D9" s="1" t="s">
        <v>236</v>
      </c>
      <c r="E9" s="17" t="s">
        <v>68</v>
      </c>
      <c r="F9" s="1" t="s">
        <v>238</v>
      </c>
      <c r="G9" s="1" t="s">
        <v>240</v>
      </c>
      <c r="H9" s="1" t="s">
        <v>242</v>
      </c>
      <c r="I9" s="17" t="s">
        <v>69</v>
      </c>
      <c r="J9" s="1" t="s">
        <v>244</v>
      </c>
      <c r="K9" s="1" t="s">
        <v>246</v>
      </c>
      <c r="L9" s="1" t="s">
        <v>248</v>
      </c>
      <c r="M9" s="17" t="s">
        <v>71</v>
      </c>
      <c r="N9" s="1" t="s">
        <v>250</v>
      </c>
      <c r="O9" s="1" t="s">
        <v>252</v>
      </c>
      <c r="P9" s="1" t="s">
        <v>254</v>
      </c>
      <c r="Q9" s="17" t="s">
        <v>73</v>
      </c>
      <c r="R9" s="1" t="s">
        <v>256</v>
      </c>
      <c r="S9" s="1" t="s">
        <v>258</v>
      </c>
      <c r="T9" s="1" t="s">
        <v>260</v>
      </c>
      <c r="U9" s="17" t="s">
        <v>75</v>
      </c>
    </row>
    <row r="10" spans="1:21" ht="12" thickBot="1">
      <c r="A10" s="13" t="s">
        <v>65</v>
      </c>
      <c r="B10" s="1" t="s">
        <v>77</v>
      </c>
      <c r="C10" s="1" t="s">
        <v>77</v>
      </c>
      <c r="D10" s="1" t="s">
        <v>77</v>
      </c>
      <c r="E10" s="17" t="s">
        <v>77</v>
      </c>
      <c r="F10" s="1" t="s">
        <v>77</v>
      </c>
      <c r="G10" s="1" t="s">
        <v>77</v>
      </c>
      <c r="H10" s="1" t="s">
        <v>77</v>
      </c>
      <c r="I10" s="17" t="s">
        <v>77</v>
      </c>
      <c r="J10" s="1" t="s">
        <v>77</v>
      </c>
      <c r="K10" s="1" t="s">
        <v>77</v>
      </c>
      <c r="L10" s="1" t="s">
        <v>77</v>
      </c>
      <c r="M10" s="17" t="s">
        <v>77</v>
      </c>
      <c r="N10" s="1" t="s">
        <v>77</v>
      </c>
      <c r="O10" s="1" t="s">
        <v>77</v>
      </c>
      <c r="P10" s="1" t="s">
        <v>77</v>
      </c>
      <c r="Q10" s="17" t="s">
        <v>77</v>
      </c>
      <c r="R10" s="1" t="s">
        <v>77</v>
      </c>
      <c r="S10" s="1" t="s">
        <v>77</v>
      </c>
      <c r="T10" s="1" t="s">
        <v>77</v>
      </c>
      <c r="U10" s="17" t="s">
        <v>77</v>
      </c>
    </row>
    <row r="11" spans="1:21" ht="12" thickTop="1">
      <c r="A11" s="9" t="s">
        <v>76</v>
      </c>
      <c r="B11" s="27">
        <v>2479529</v>
      </c>
      <c r="C11" s="27">
        <v>1413452</v>
      </c>
      <c r="D11" s="27">
        <v>1062175</v>
      </c>
      <c r="E11" s="21">
        <v>746749</v>
      </c>
      <c r="F11" s="27">
        <v>961467</v>
      </c>
      <c r="G11" s="27">
        <v>978141</v>
      </c>
      <c r="H11" s="27">
        <v>993017</v>
      </c>
      <c r="I11" s="21">
        <v>1474995</v>
      </c>
      <c r="J11" s="27">
        <v>1056602</v>
      </c>
      <c r="K11" s="27">
        <v>1186108</v>
      </c>
      <c r="L11" s="27">
        <v>977085</v>
      </c>
      <c r="M11" s="21">
        <v>1374698</v>
      </c>
      <c r="N11" s="27">
        <v>252453</v>
      </c>
      <c r="O11" s="27">
        <v>423857</v>
      </c>
      <c r="P11" s="27">
        <v>1025436</v>
      </c>
      <c r="Q11" s="21">
        <v>951396</v>
      </c>
      <c r="R11" s="27">
        <v>1481746</v>
      </c>
      <c r="S11" s="27">
        <v>1686451</v>
      </c>
      <c r="T11" s="27">
        <v>2209000</v>
      </c>
      <c r="U11" s="21">
        <v>4532653</v>
      </c>
    </row>
    <row r="12" spans="1:21" ht="11.25">
      <c r="A12" s="2" t="s">
        <v>78</v>
      </c>
      <c r="B12" s="28">
        <v>220455</v>
      </c>
      <c r="C12" s="28">
        <v>243412</v>
      </c>
      <c r="D12" s="28">
        <v>226446</v>
      </c>
      <c r="E12" s="22">
        <v>247161</v>
      </c>
      <c r="F12" s="28">
        <v>277131</v>
      </c>
      <c r="G12" s="28">
        <v>279271</v>
      </c>
      <c r="H12" s="28">
        <v>248150</v>
      </c>
      <c r="I12" s="22">
        <v>215206</v>
      </c>
      <c r="J12" s="28">
        <v>282227</v>
      </c>
      <c r="K12" s="28">
        <v>335573</v>
      </c>
      <c r="L12" s="28">
        <v>572368</v>
      </c>
      <c r="M12" s="22">
        <v>388507</v>
      </c>
      <c r="N12" s="28">
        <v>517711</v>
      </c>
      <c r="O12" s="28">
        <v>615555</v>
      </c>
      <c r="P12" s="28">
        <v>414935</v>
      </c>
      <c r="Q12" s="22">
        <v>403186</v>
      </c>
      <c r="R12" s="28">
        <v>380076</v>
      </c>
      <c r="S12" s="28">
        <v>361876</v>
      </c>
      <c r="T12" s="28">
        <v>396449</v>
      </c>
      <c r="U12" s="22">
        <v>365011</v>
      </c>
    </row>
    <row r="13" spans="1:21" ht="11.25">
      <c r="A13" s="2" t="s">
        <v>80</v>
      </c>
      <c r="B13" s="28">
        <v>997913</v>
      </c>
      <c r="C13" s="28">
        <v>15700</v>
      </c>
      <c r="D13" s="28">
        <v>16400</v>
      </c>
      <c r="E13" s="22">
        <v>90284</v>
      </c>
      <c r="F13" s="28">
        <v>65000</v>
      </c>
      <c r="G13" s="28">
        <v>65000</v>
      </c>
      <c r="H13" s="28">
        <v>65001</v>
      </c>
      <c r="I13" s="22">
        <v>0</v>
      </c>
      <c r="J13" s="28">
        <v>0</v>
      </c>
      <c r="K13" s="28">
        <v>0</v>
      </c>
      <c r="L13" s="28">
        <v>0</v>
      </c>
      <c r="M13" s="22">
        <v>0</v>
      </c>
      <c r="N13" s="28">
        <v>1502341</v>
      </c>
      <c r="O13" s="28">
        <v>1502331</v>
      </c>
      <c r="P13" s="28">
        <v>1521286</v>
      </c>
      <c r="Q13" s="22">
        <v>1604399</v>
      </c>
      <c r="R13" s="28">
        <v>2415305</v>
      </c>
      <c r="S13" s="28">
        <v>4985339</v>
      </c>
      <c r="T13" s="28">
        <v>5982170</v>
      </c>
      <c r="U13" s="22">
        <v>5984387</v>
      </c>
    </row>
    <row r="14" spans="1:21" ht="11.25">
      <c r="A14" s="2" t="s">
        <v>81</v>
      </c>
      <c r="B14" s="28">
        <v>10552</v>
      </c>
      <c r="C14" s="28">
        <v>10665</v>
      </c>
      <c r="D14" s="28">
        <v>10796</v>
      </c>
      <c r="E14" s="22">
        <v>16111</v>
      </c>
      <c r="F14" s="28"/>
      <c r="G14" s="28"/>
      <c r="H14" s="28"/>
      <c r="I14" s="22">
        <v>11779</v>
      </c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</row>
    <row r="15" spans="1:21" ht="11.25">
      <c r="A15" s="2" t="s">
        <v>261</v>
      </c>
      <c r="B15" s="28"/>
      <c r="C15" s="28"/>
      <c r="D15" s="28"/>
      <c r="E15" s="22"/>
      <c r="F15" s="28">
        <v>46727</v>
      </c>
      <c r="G15" s="28">
        <v>49527</v>
      </c>
      <c r="H15" s="28">
        <v>49527</v>
      </c>
      <c r="I15" s="22">
        <v>52527</v>
      </c>
      <c r="J15" s="28">
        <v>52527</v>
      </c>
      <c r="K15" s="28">
        <v>111386</v>
      </c>
      <c r="L15" s="28">
        <v>225914</v>
      </c>
      <c r="M15" s="22">
        <v>238153</v>
      </c>
      <c r="N15" s="28">
        <v>244094</v>
      </c>
      <c r="O15" s="28">
        <v>249855</v>
      </c>
      <c r="P15" s="28">
        <v>253046</v>
      </c>
      <c r="Q15" s="22">
        <v>275282</v>
      </c>
      <c r="R15" s="28">
        <v>391721</v>
      </c>
      <c r="S15" s="28">
        <v>657021</v>
      </c>
      <c r="T15" s="28">
        <v>670764</v>
      </c>
      <c r="U15" s="22">
        <v>688910</v>
      </c>
    </row>
    <row r="16" spans="1:21" ht="11.25">
      <c r="A16" s="2" t="s">
        <v>262</v>
      </c>
      <c r="B16" s="28">
        <v>112874</v>
      </c>
      <c r="C16" s="28">
        <v>56545</v>
      </c>
      <c r="D16" s="28">
        <v>68140</v>
      </c>
      <c r="E16" s="22">
        <v>77396</v>
      </c>
      <c r="F16" s="28">
        <v>93213</v>
      </c>
      <c r="G16" s="28">
        <v>238185</v>
      </c>
      <c r="H16" s="28">
        <v>136539</v>
      </c>
      <c r="I16" s="22">
        <v>88341</v>
      </c>
      <c r="J16" s="28">
        <v>88637</v>
      </c>
      <c r="K16" s="28">
        <v>72747</v>
      </c>
      <c r="L16" s="28">
        <v>116450</v>
      </c>
      <c r="M16" s="22">
        <v>83751</v>
      </c>
      <c r="N16" s="28">
        <v>56889</v>
      </c>
      <c r="O16" s="28">
        <v>49275</v>
      </c>
      <c r="P16" s="28">
        <v>178776</v>
      </c>
      <c r="Q16" s="22">
        <v>193876</v>
      </c>
      <c r="R16" s="28">
        <v>91607</v>
      </c>
      <c r="S16" s="28">
        <v>88935</v>
      </c>
      <c r="T16" s="28">
        <v>652862</v>
      </c>
      <c r="U16" s="22">
        <v>242087</v>
      </c>
    </row>
    <row r="17" spans="1:21" ht="11.25">
      <c r="A17" s="2" t="s">
        <v>88</v>
      </c>
      <c r="B17" s="28">
        <v>-12366</v>
      </c>
      <c r="C17" s="28">
        <v>-16074</v>
      </c>
      <c r="D17" s="28">
        <v>-14876</v>
      </c>
      <c r="E17" s="22">
        <v>-22829</v>
      </c>
      <c r="F17" s="28">
        <v>-50077</v>
      </c>
      <c r="G17" s="28">
        <v>-49046</v>
      </c>
      <c r="H17" s="28">
        <v>-45065</v>
      </c>
      <c r="I17" s="22">
        <v>-51929</v>
      </c>
      <c r="J17" s="28">
        <v>-69036</v>
      </c>
      <c r="K17" s="28">
        <v>-70062</v>
      </c>
      <c r="L17" s="28">
        <v>-49036</v>
      </c>
      <c r="M17" s="22">
        <v>-37961</v>
      </c>
      <c r="N17" s="28">
        <v>-10084</v>
      </c>
      <c r="O17" s="28">
        <v>-11150</v>
      </c>
      <c r="P17" s="28">
        <v>-3843</v>
      </c>
      <c r="Q17" s="22">
        <v>-8807</v>
      </c>
      <c r="R17" s="28">
        <v>-5988</v>
      </c>
      <c r="S17" s="28">
        <v>-5155</v>
      </c>
      <c r="T17" s="28">
        <v>-5328</v>
      </c>
      <c r="U17" s="22">
        <v>-4026</v>
      </c>
    </row>
    <row r="18" spans="1:21" ht="11.25">
      <c r="A18" s="2" t="s">
        <v>89</v>
      </c>
      <c r="B18" s="28">
        <v>3808958</v>
      </c>
      <c r="C18" s="28">
        <v>1723702</v>
      </c>
      <c r="D18" s="28">
        <v>1369082</v>
      </c>
      <c r="E18" s="22">
        <v>1154874</v>
      </c>
      <c r="F18" s="28">
        <v>1393463</v>
      </c>
      <c r="G18" s="28">
        <v>1561079</v>
      </c>
      <c r="H18" s="28">
        <v>1447170</v>
      </c>
      <c r="I18" s="22">
        <v>1790921</v>
      </c>
      <c r="J18" s="28">
        <v>1410959</v>
      </c>
      <c r="K18" s="28">
        <v>1635753</v>
      </c>
      <c r="L18" s="28">
        <v>1842782</v>
      </c>
      <c r="M18" s="22">
        <v>2047149</v>
      </c>
      <c r="N18" s="28">
        <v>2563406</v>
      </c>
      <c r="O18" s="28">
        <v>2829724</v>
      </c>
      <c r="P18" s="28">
        <v>3389637</v>
      </c>
      <c r="Q18" s="22">
        <v>3420980</v>
      </c>
      <c r="R18" s="28">
        <v>4754469</v>
      </c>
      <c r="S18" s="28">
        <v>7774467</v>
      </c>
      <c r="T18" s="28">
        <v>9905917</v>
      </c>
      <c r="U18" s="22">
        <v>12241912</v>
      </c>
    </row>
    <row r="19" spans="1:21" ht="11.25">
      <c r="A19" s="3" t="s">
        <v>263</v>
      </c>
      <c r="B19" s="28">
        <v>58394</v>
      </c>
      <c r="C19" s="28">
        <v>50799</v>
      </c>
      <c r="D19" s="28">
        <v>847633</v>
      </c>
      <c r="E19" s="22">
        <v>855606</v>
      </c>
      <c r="F19" s="28">
        <v>653194</v>
      </c>
      <c r="G19" s="28">
        <v>660093</v>
      </c>
      <c r="H19" s="28"/>
      <c r="I19" s="22">
        <v>47053</v>
      </c>
      <c r="J19" s="28"/>
      <c r="K19" s="28"/>
      <c r="L19" s="28"/>
      <c r="M19" s="22">
        <v>84803</v>
      </c>
      <c r="N19" s="28"/>
      <c r="O19" s="28"/>
      <c r="P19" s="28"/>
      <c r="Q19" s="22">
        <v>107503</v>
      </c>
      <c r="R19" s="28"/>
      <c r="S19" s="28"/>
      <c r="T19" s="28"/>
      <c r="U19" s="22">
        <v>130491</v>
      </c>
    </row>
    <row r="20" spans="1:21" ht="11.25">
      <c r="A20" s="3" t="s">
        <v>264</v>
      </c>
      <c r="B20" s="28"/>
      <c r="C20" s="28"/>
      <c r="D20" s="28"/>
      <c r="E20" s="22"/>
      <c r="F20" s="28"/>
      <c r="G20" s="28"/>
      <c r="H20" s="28"/>
      <c r="I20" s="22">
        <v>89371</v>
      </c>
      <c r="J20" s="28"/>
      <c r="K20" s="28"/>
      <c r="L20" s="28"/>
      <c r="M20" s="22">
        <v>142555</v>
      </c>
      <c r="N20" s="28"/>
      <c r="O20" s="28"/>
      <c r="P20" s="28"/>
      <c r="Q20" s="22">
        <v>153042</v>
      </c>
      <c r="R20" s="28"/>
      <c r="S20" s="28"/>
      <c r="T20" s="28"/>
      <c r="U20" s="22">
        <v>207259</v>
      </c>
    </row>
    <row r="21" spans="1:21" ht="11.25">
      <c r="A21" s="3" t="s">
        <v>99</v>
      </c>
      <c r="B21" s="28">
        <v>1406</v>
      </c>
      <c r="C21" s="28">
        <v>1406</v>
      </c>
      <c r="D21" s="28">
        <v>1012806</v>
      </c>
      <c r="E21" s="22">
        <v>1012806</v>
      </c>
      <c r="F21" s="28"/>
      <c r="G21" s="28"/>
      <c r="H21" s="28"/>
      <c r="I21" s="22">
        <v>1406</v>
      </c>
      <c r="J21" s="28"/>
      <c r="K21" s="28"/>
      <c r="L21" s="28"/>
      <c r="M21" s="22">
        <v>70766</v>
      </c>
      <c r="N21" s="28"/>
      <c r="O21" s="28"/>
      <c r="P21" s="28"/>
      <c r="Q21" s="22">
        <v>71211</v>
      </c>
      <c r="R21" s="28"/>
      <c r="S21" s="28"/>
      <c r="T21" s="28"/>
      <c r="U21" s="22">
        <v>71211</v>
      </c>
    </row>
    <row r="22" spans="1:21" ht="11.25">
      <c r="A22" s="3" t="s">
        <v>101</v>
      </c>
      <c r="B22" s="28">
        <v>36821</v>
      </c>
      <c r="C22" s="28">
        <v>19928</v>
      </c>
      <c r="D22" s="28">
        <v>50207</v>
      </c>
      <c r="E22" s="22">
        <v>54281</v>
      </c>
      <c r="F22" s="28">
        <v>149539</v>
      </c>
      <c r="G22" s="28">
        <v>154177</v>
      </c>
      <c r="H22" s="28"/>
      <c r="I22" s="22">
        <v>14047</v>
      </c>
      <c r="J22" s="28"/>
      <c r="K22" s="28"/>
      <c r="L22" s="28"/>
      <c r="M22" s="22">
        <v>20671</v>
      </c>
      <c r="N22" s="28"/>
      <c r="O22" s="28"/>
      <c r="P22" s="28"/>
      <c r="Q22" s="22">
        <v>29443</v>
      </c>
      <c r="R22" s="28"/>
      <c r="S22" s="28"/>
      <c r="T22" s="28"/>
      <c r="U22" s="22">
        <v>38586</v>
      </c>
    </row>
    <row r="23" spans="1:21" ht="11.25">
      <c r="A23" s="3" t="s">
        <v>87</v>
      </c>
      <c r="B23" s="28"/>
      <c r="C23" s="28"/>
      <c r="D23" s="28"/>
      <c r="E23" s="22"/>
      <c r="F23" s="28"/>
      <c r="G23" s="28"/>
      <c r="H23" s="28"/>
      <c r="I23" s="22">
        <v>61503</v>
      </c>
      <c r="J23" s="28"/>
      <c r="K23" s="28"/>
      <c r="L23" s="28"/>
      <c r="M23" s="22">
        <v>62625</v>
      </c>
      <c r="N23" s="28"/>
      <c r="O23" s="28"/>
      <c r="P23" s="28"/>
      <c r="Q23" s="22">
        <v>66160</v>
      </c>
      <c r="R23" s="28"/>
      <c r="S23" s="28"/>
      <c r="T23" s="28"/>
      <c r="U23" s="22">
        <v>75136</v>
      </c>
    </row>
    <row r="24" spans="1:21" ht="11.25">
      <c r="A24" s="3" t="s">
        <v>102</v>
      </c>
      <c r="B24" s="28">
        <v>96622</v>
      </c>
      <c r="C24" s="28">
        <v>72134</v>
      </c>
      <c r="D24" s="28">
        <v>1910647</v>
      </c>
      <c r="E24" s="22">
        <v>1922693</v>
      </c>
      <c r="F24" s="28">
        <v>802733</v>
      </c>
      <c r="G24" s="28">
        <v>814271</v>
      </c>
      <c r="H24" s="28">
        <v>63906</v>
      </c>
      <c r="I24" s="22">
        <v>63417</v>
      </c>
      <c r="J24" s="28">
        <v>67351</v>
      </c>
      <c r="K24" s="28">
        <v>168388</v>
      </c>
      <c r="L24" s="28">
        <v>173098</v>
      </c>
      <c r="M24" s="22">
        <v>177803</v>
      </c>
      <c r="N24" s="28">
        <v>187154</v>
      </c>
      <c r="O24" s="28">
        <v>200773</v>
      </c>
      <c r="P24" s="28">
        <v>207437</v>
      </c>
      <c r="Q24" s="22">
        <v>210839</v>
      </c>
      <c r="R24" s="28">
        <v>158539</v>
      </c>
      <c r="S24" s="28">
        <v>228019</v>
      </c>
      <c r="T24" s="28">
        <v>236450</v>
      </c>
      <c r="U24" s="22">
        <v>257510</v>
      </c>
    </row>
    <row r="25" spans="1:21" ht="11.25">
      <c r="A25" s="3" t="s">
        <v>105</v>
      </c>
      <c r="B25" s="28">
        <v>32051</v>
      </c>
      <c r="C25" s="28">
        <v>23858</v>
      </c>
      <c r="D25" s="28">
        <v>27043</v>
      </c>
      <c r="E25" s="22">
        <v>30228</v>
      </c>
      <c r="F25" s="28">
        <v>24298</v>
      </c>
      <c r="G25" s="28">
        <v>27459</v>
      </c>
      <c r="H25" s="28">
        <v>31000</v>
      </c>
      <c r="I25" s="22">
        <v>34162</v>
      </c>
      <c r="J25" s="28"/>
      <c r="K25" s="28"/>
      <c r="L25" s="28"/>
      <c r="M25" s="22">
        <v>34742</v>
      </c>
      <c r="N25" s="28"/>
      <c r="O25" s="28"/>
      <c r="P25" s="28"/>
      <c r="Q25" s="22">
        <v>46023</v>
      </c>
      <c r="R25" s="28"/>
      <c r="S25" s="28"/>
      <c r="T25" s="28"/>
      <c r="U25" s="22">
        <v>68918</v>
      </c>
    </row>
    <row r="26" spans="1:21" ht="11.25">
      <c r="A26" s="3" t="s">
        <v>104</v>
      </c>
      <c r="B26" s="28">
        <v>211959</v>
      </c>
      <c r="C26" s="28">
        <v>40909</v>
      </c>
      <c r="D26" s="28">
        <v>81832</v>
      </c>
      <c r="E26" s="22">
        <v>122755</v>
      </c>
      <c r="F26" s="28">
        <v>163678</v>
      </c>
      <c r="G26" s="28">
        <v>204601</v>
      </c>
      <c r="H26" s="28">
        <v>245524</v>
      </c>
      <c r="I26" s="22">
        <v>286447</v>
      </c>
      <c r="J26" s="28">
        <v>327370</v>
      </c>
      <c r="K26" s="28">
        <v>368293</v>
      </c>
      <c r="L26" s="28">
        <v>409216</v>
      </c>
      <c r="M26" s="22">
        <v>450139</v>
      </c>
      <c r="N26" s="28">
        <v>491061</v>
      </c>
      <c r="O26" s="28">
        <v>532015</v>
      </c>
      <c r="P26" s="28">
        <v>573002</v>
      </c>
      <c r="Q26" s="22">
        <v>613990</v>
      </c>
      <c r="R26" s="28">
        <v>655011</v>
      </c>
      <c r="S26" s="28">
        <v>696032</v>
      </c>
      <c r="T26" s="28">
        <v>737053</v>
      </c>
      <c r="U26" s="22">
        <v>778074</v>
      </c>
    </row>
    <row r="27" spans="1:21" ht="11.25">
      <c r="A27" s="3" t="s">
        <v>87</v>
      </c>
      <c r="B27" s="28">
        <v>3313</v>
      </c>
      <c r="C27" s="28">
        <v>2885</v>
      </c>
      <c r="D27" s="28">
        <v>2932</v>
      </c>
      <c r="E27" s="22">
        <v>2980</v>
      </c>
      <c r="F27" s="28">
        <v>2287</v>
      </c>
      <c r="G27" s="28">
        <v>2316</v>
      </c>
      <c r="H27" s="28">
        <v>2345</v>
      </c>
      <c r="I27" s="22">
        <v>2374</v>
      </c>
      <c r="J27" s="28">
        <v>29028</v>
      </c>
      <c r="K27" s="28">
        <v>31783</v>
      </c>
      <c r="L27" s="28">
        <v>35188</v>
      </c>
      <c r="M27" s="22">
        <v>2403</v>
      </c>
      <c r="N27" s="28">
        <v>40617</v>
      </c>
      <c r="O27" s="28">
        <v>44124</v>
      </c>
      <c r="P27" s="28">
        <v>47923</v>
      </c>
      <c r="Q27" s="22">
        <v>2512</v>
      </c>
      <c r="R27" s="28">
        <v>49462</v>
      </c>
      <c r="S27" s="28">
        <v>72804</v>
      </c>
      <c r="T27" s="28">
        <v>72541</v>
      </c>
      <c r="U27" s="22">
        <v>2620</v>
      </c>
    </row>
    <row r="28" spans="1:21" ht="11.25">
      <c r="A28" s="3" t="s">
        <v>108</v>
      </c>
      <c r="B28" s="28">
        <v>247324</v>
      </c>
      <c r="C28" s="28">
        <v>67653</v>
      </c>
      <c r="D28" s="28">
        <v>111808</v>
      </c>
      <c r="E28" s="22">
        <v>155963</v>
      </c>
      <c r="F28" s="28">
        <v>190264</v>
      </c>
      <c r="G28" s="28">
        <v>234377</v>
      </c>
      <c r="H28" s="28">
        <v>278870</v>
      </c>
      <c r="I28" s="22">
        <v>322984</v>
      </c>
      <c r="J28" s="28">
        <v>356398</v>
      </c>
      <c r="K28" s="28">
        <v>400077</v>
      </c>
      <c r="L28" s="28">
        <v>444404</v>
      </c>
      <c r="M28" s="22">
        <v>487285</v>
      </c>
      <c r="N28" s="28">
        <v>531678</v>
      </c>
      <c r="O28" s="28">
        <v>576139</v>
      </c>
      <c r="P28" s="28">
        <v>620926</v>
      </c>
      <c r="Q28" s="22">
        <v>662526</v>
      </c>
      <c r="R28" s="28">
        <v>704473</v>
      </c>
      <c r="S28" s="28">
        <v>768837</v>
      </c>
      <c r="T28" s="28">
        <v>809594</v>
      </c>
      <c r="U28" s="22">
        <v>849613</v>
      </c>
    </row>
    <row r="29" spans="1:21" ht="11.25">
      <c r="A29" s="3" t="s">
        <v>109</v>
      </c>
      <c r="B29" s="28">
        <v>933575</v>
      </c>
      <c r="C29" s="28">
        <v>1609202</v>
      </c>
      <c r="D29" s="28">
        <v>1522981</v>
      </c>
      <c r="E29" s="22">
        <v>1395623</v>
      </c>
      <c r="F29" s="28">
        <v>1326021</v>
      </c>
      <c r="G29" s="28">
        <v>1383602</v>
      </c>
      <c r="H29" s="28">
        <v>1362491</v>
      </c>
      <c r="I29" s="22">
        <v>1382765</v>
      </c>
      <c r="J29" s="28">
        <v>1365063</v>
      </c>
      <c r="K29" s="28">
        <v>1387002</v>
      </c>
      <c r="L29" s="28">
        <v>1435367</v>
      </c>
      <c r="M29" s="22">
        <v>1587122</v>
      </c>
      <c r="N29" s="28">
        <v>1756953</v>
      </c>
      <c r="O29" s="28">
        <v>1796137</v>
      </c>
      <c r="P29" s="28">
        <v>1828886</v>
      </c>
      <c r="Q29" s="22">
        <v>1931392</v>
      </c>
      <c r="R29" s="28">
        <v>2303414</v>
      </c>
      <c r="S29" s="28"/>
      <c r="T29" s="28"/>
      <c r="U29" s="22">
        <v>1066286</v>
      </c>
    </row>
    <row r="30" spans="1:21" ht="11.25">
      <c r="A30" s="3" t="s">
        <v>110</v>
      </c>
      <c r="B30" s="28"/>
      <c r="C30" s="28"/>
      <c r="D30" s="28"/>
      <c r="E30" s="22">
        <v>3260</v>
      </c>
      <c r="F30" s="28">
        <v>3260</v>
      </c>
      <c r="G30" s="28">
        <v>3260</v>
      </c>
      <c r="H30" s="28">
        <v>3260</v>
      </c>
      <c r="I30" s="22">
        <v>3260</v>
      </c>
      <c r="J30" s="28">
        <v>3260</v>
      </c>
      <c r="K30" s="28">
        <v>3260</v>
      </c>
      <c r="L30" s="28">
        <v>3260</v>
      </c>
      <c r="M30" s="22">
        <v>54379</v>
      </c>
      <c r="N30" s="28">
        <v>51393</v>
      </c>
      <c r="O30" s="28">
        <v>45627</v>
      </c>
      <c r="P30" s="28">
        <v>52788</v>
      </c>
      <c r="Q30" s="22">
        <v>67973</v>
      </c>
      <c r="R30" s="28"/>
      <c r="S30" s="28">
        <v>1937146</v>
      </c>
      <c r="T30" s="28">
        <v>2151592</v>
      </c>
      <c r="U30" s="22">
        <v>2299921</v>
      </c>
    </row>
    <row r="31" spans="1:21" ht="11.25">
      <c r="A31" s="3" t="s">
        <v>87</v>
      </c>
      <c r="B31" s="28">
        <v>176380</v>
      </c>
      <c r="C31" s="28">
        <v>140080</v>
      </c>
      <c r="D31" s="28">
        <v>137248</v>
      </c>
      <c r="E31" s="22">
        <v>136906</v>
      </c>
      <c r="F31" s="28">
        <v>136906</v>
      </c>
      <c r="G31" s="28">
        <v>137256</v>
      </c>
      <c r="H31" s="28">
        <v>134951</v>
      </c>
      <c r="I31" s="22">
        <v>134951</v>
      </c>
      <c r="J31" s="28">
        <v>137932</v>
      </c>
      <c r="K31" s="28">
        <v>137962</v>
      </c>
      <c r="L31" s="28">
        <v>147962</v>
      </c>
      <c r="M31" s="22">
        <v>145139</v>
      </c>
      <c r="N31" s="28">
        <v>140189</v>
      </c>
      <c r="O31" s="28">
        <v>147996</v>
      </c>
      <c r="P31" s="28">
        <v>148526</v>
      </c>
      <c r="Q31" s="22">
        <v>149189</v>
      </c>
      <c r="R31" s="28">
        <v>320604</v>
      </c>
      <c r="S31" s="28">
        <v>709660</v>
      </c>
      <c r="T31" s="28">
        <v>1112711</v>
      </c>
      <c r="U31" s="22">
        <v>236606</v>
      </c>
    </row>
    <row r="32" spans="1:21" ht="11.25">
      <c r="A32" s="3" t="s">
        <v>113</v>
      </c>
      <c r="B32" s="28">
        <v>1109956</v>
      </c>
      <c r="C32" s="28">
        <v>1749282</v>
      </c>
      <c r="D32" s="28">
        <v>1660229</v>
      </c>
      <c r="E32" s="22">
        <v>1535790</v>
      </c>
      <c r="F32" s="28">
        <v>1466188</v>
      </c>
      <c r="G32" s="28">
        <v>1524120</v>
      </c>
      <c r="H32" s="28">
        <v>1500703</v>
      </c>
      <c r="I32" s="22">
        <v>1520977</v>
      </c>
      <c r="J32" s="28">
        <v>1506256</v>
      </c>
      <c r="K32" s="28">
        <v>1528225</v>
      </c>
      <c r="L32" s="28">
        <v>1586589</v>
      </c>
      <c r="M32" s="22">
        <v>1786640</v>
      </c>
      <c r="N32" s="28">
        <v>1948536</v>
      </c>
      <c r="O32" s="28">
        <v>1989760</v>
      </c>
      <c r="P32" s="28">
        <v>2030201</v>
      </c>
      <c r="Q32" s="22">
        <v>2148576</v>
      </c>
      <c r="R32" s="28">
        <v>2624019</v>
      </c>
      <c r="S32" s="28">
        <v>2646806</v>
      </c>
      <c r="T32" s="28">
        <v>3264303</v>
      </c>
      <c r="U32" s="22">
        <v>3753545</v>
      </c>
    </row>
    <row r="33" spans="1:21" ht="11.25">
      <c r="A33" s="2" t="s">
        <v>114</v>
      </c>
      <c r="B33" s="28">
        <v>1453903</v>
      </c>
      <c r="C33" s="28">
        <v>1889071</v>
      </c>
      <c r="D33" s="28">
        <v>3682685</v>
      </c>
      <c r="E33" s="22">
        <v>3614447</v>
      </c>
      <c r="F33" s="28">
        <v>2459187</v>
      </c>
      <c r="G33" s="28">
        <v>2572769</v>
      </c>
      <c r="H33" s="28">
        <v>1843481</v>
      </c>
      <c r="I33" s="22">
        <v>1907380</v>
      </c>
      <c r="J33" s="28">
        <v>1930006</v>
      </c>
      <c r="K33" s="28">
        <v>2096690</v>
      </c>
      <c r="L33" s="28">
        <v>2204093</v>
      </c>
      <c r="M33" s="22">
        <v>2451730</v>
      </c>
      <c r="N33" s="28">
        <v>2667369</v>
      </c>
      <c r="O33" s="28">
        <v>2766673</v>
      </c>
      <c r="P33" s="28">
        <v>2858566</v>
      </c>
      <c r="Q33" s="22">
        <v>3021941</v>
      </c>
      <c r="R33" s="28">
        <v>3487032</v>
      </c>
      <c r="S33" s="28">
        <v>3643663</v>
      </c>
      <c r="T33" s="28">
        <v>4310348</v>
      </c>
      <c r="U33" s="22">
        <v>4860670</v>
      </c>
    </row>
    <row r="34" spans="1:21" ht="12" thickBot="1">
      <c r="A34" s="5" t="s">
        <v>116</v>
      </c>
      <c r="B34" s="29">
        <v>5262861</v>
      </c>
      <c r="C34" s="29">
        <v>3612773</v>
      </c>
      <c r="D34" s="29">
        <v>5051767</v>
      </c>
      <c r="E34" s="23">
        <v>4769322</v>
      </c>
      <c r="F34" s="29">
        <v>3852650</v>
      </c>
      <c r="G34" s="29">
        <v>4133848</v>
      </c>
      <c r="H34" s="29">
        <v>3290651</v>
      </c>
      <c r="I34" s="23">
        <v>3698302</v>
      </c>
      <c r="J34" s="29">
        <v>3340965</v>
      </c>
      <c r="K34" s="29">
        <v>3732443</v>
      </c>
      <c r="L34" s="29">
        <v>4046875</v>
      </c>
      <c r="M34" s="23">
        <v>4498879</v>
      </c>
      <c r="N34" s="29">
        <v>5230776</v>
      </c>
      <c r="O34" s="29">
        <v>5596398</v>
      </c>
      <c r="P34" s="29">
        <v>6248203</v>
      </c>
      <c r="Q34" s="23">
        <v>6442921</v>
      </c>
      <c r="R34" s="29">
        <v>8241501</v>
      </c>
      <c r="S34" s="29">
        <v>11418131</v>
      </c>
      <c r="T34" s="29">
        <v>14216266</v>
      </c>
      <c r="U34" s="23">
        <v>17102582</v>
      </c>
    </row>
    <row r="35" spans="1:21" ht="12" thickTop="1">
      <c r="A35" s="2" t="s">
        <v>118</v>
      </c>
      <c r="B35" s="28">
        <v>30769</v>
      </c>
      <c r="C35" s="28">
        <v>50831</v>
      </c>
      <c r="D35" s="28">
        <v>28407</v>
      </c>
      <c r="E35" s="22">
        <v>67078</v>
      </c>
      <c r="F35" s="28">
        <v>32145</v>
      </c>
      <c r="G35" s="28">
        <v>41980</v>
      </c>
      <c r="H35" s="28">
        <v>51403</v>
      </c>
      <c r="I35" s="22">
        <v>63682</v>
      </c>
      <c r="J35" s="28">
        <v>49453</v>
      </c>
      <c r="K35" s="28">
        <v>91612</v>
      </c>
      <c r="L35" s="28">
        <v>88920</v>
      </c>
      <c r="M35" s="22">
        <v>78042</v>
      </c>
      <c r="N35" s="28">
        <v>57562</v>
      </c>
      <c r="O35" s="28">
        <v>80538</v>
      </c>
      <c r="P35" s="28">
        <v>24425</v>
      </c>
      <c r="Q35" s="22">
        <v>62274</v>
      </c>
      <c r="R35" s="28">
        <v>46310</v>
      </c>
      <c r="S35" s="28">
        <v>57317</v>
      </c>
      <c r="T35" s="28">
        <v>34968</v>
      </c>
      <c r="U35" s="22">
        <v>94828</v>
      </c>
    </row>
    <row r="36" spans="1:21" ht="11.25">
      <c r="A36" s="2" t="s">
        <v>120</v>
      </c>
      <c r="B36" s="28">
        <v>950000</v>
      </c>
      <c r="C36" s="28"/>
      <c r="D36" s="28">
        <v>600000</v>
      </c>
      <c r="E36" s="22">
        <v>600000</v>
      </c>
      <c r="F36" s="28">
        <v>600000</v>
      </c>
      <c r="G36" s="28">
        <v>600000</v>
      </c>
      <c r="H36" s="28">
        <v>600000</v>
      </c>
      <c r="I36" s="22">
        <v>600000</v>
      </c>
      <c r="J36" s="28">
        <v>600000</v>
      </c>
      <c r="K36" s="28">
        <v>600000</v>
      </c>
      <c r="L36" s="28">
        <v>672400</v>
      </c>
      <c r="M36" s="22">
        <v>672400</v>
      </c>
      <c r="N36" s="28">
        <v>1225000</v>
      </c>
      <c r="O36" s="28">
        <v>825600</v>
      </c>
      <c r="P36" s="28">
        <v>850000</v>
      </c>
      <c r="Q36" s="22">
        <v>850000</v>
      </c>
      <c r="R36" s="28">
        <v>930000</v>
      </c>
      <c r="S36" s="28">
        <v>2028000</v>
      </c>
      <c r="T36" s="28">
        <v>2878668</v>
      </c>
      <c r="U36" s="22">
        <v>1006667</v>
      </c>
    </row>
    <row r="37" spans="1:21" ht="11.25">
      <c r="A37" s="2" t="s">
        <v>122</v>
      </c>
      <c r="B37" s="28">
        <v>256800</v>
      </c>
      <c r="C37" s="28">
        <v>193600</v>
      </c>
      <c r="D37" s="28">
        <v>98811</v>
      </c>
      <c r="E37" s="22">
        <v>58703</v>
      </c>
      <c r="F37" s="28">
        <v>58595</v>
      </c>
      <c r="G37" s="28">
        <v>58488</v>
      </c>
      <c r="H37" s="28">
        <v>33600</v>
      </c>
      <c r="I37" s="22">
        <v>33600</v>
      </c>
      <c r="J37" s="28">
        <v>33600</v>
      </c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>
        <v>3500000</v>
      </c>
    </row>
    <row r="38" spans="1:21" ht="11.25">
      <c r="A38" s="2" t="s">
        <v>123</v>
      </c>
      <c r="B38" s="28">
        <v>60000</v>
      </c>
      <c r="C38" s="28">
        <v>60000</v>
      </c>
      <c r="D38" s="28">
        <v>72500</v>
      </c>
      <c r="E38" s="22">
        <v>92500</v>
      </c>
      <c r="F38" s="28">
        <v>130000</v>
      </c>
      <c r="G38" s="28">
        <v>250000</v>
      </c>
      <c r="H38" s="28">
        <v>275000</v>
      </c>
      <c r="I38" s="22">
        <v>395000</v>
      </c>
      <c r="J38" s="28">
        <v>375000</v>
      </c>
      <c r="K38" s="28">
        <v>475000</v>
      </c>
      <c r="L38" s="28">
        <v>535000</v>
      </c>
      <c r="M38" s="22">
        <v>535000</v>
      </c>
      <c r="N38" s="28">
        <v>730000</v>
      </c>
      <c r="O38" s="28">
        <v>760000</v>
      </c>
      <c r="P38" s="28">
        <v>790000</v>
      </c>
      <c r="Q38" s="22">
        <v>1370000</v>
      </c>
      <c r="R38" s="28">
        <v>1700000</v>
      </c>
      <c r="S38" s="28">
        <v>1750000</v>
      </c>
      <c r="T38" s="28">
        <v>1780000</v>
      </c>
      <c r="U38" s="22">
        <v>1480000</v>
      </c>
    </row>
    <row r="39" spans="1:21" ht="11.25">
      <c r="A39" s="2" t="s">
        <v>126</v>
      </c>
      <c r="B39" s="28">
        <v>4341</v>
      </c>
      <c r="C39" s="28">
        <v>11163</v>
      </c>
      <c r="D39" s="28">
        <v>773</v>
      </c>
      <c r="E39" s="22">
        <v>8766</v>
      </c>
      <c r="F39" s="28">
        <v>4265</v>
      </c>
      <c r="G39" s="28">
        <v>16628</v>
      </c>
      <c r="H39" s="28">
        <v>12959</v>
      </c>
      <c r="I39" s="22">
        <v>17799</v>
      </c>
      <c r="J39" s="28">
        <v>20072</v>
      </c>
      <c r="K39" s="28">
        <v>16158</v>
      </c>
      <c r="L39" s="28">
        <v>14306</v>
      </c>
      <c r="M39" s="22">
        <v>50614</v>
      </c>
      <c r="N39" s="28">
        <v>56645</v>
      </c>
      <c r="O39" s="28">
        <v>110365</v>
      </c>
      <c r="P39" s="28">
        <v>19659</v>
      </c>
      <c r="Q39" s="22">
        <v>25559</v>
      </c>
      <c r="R39" s="28">
        <v>9965</v>
      </c>
      <c r="S39" s="28">
        <v>32724</v>
      </c>
      <c r="T39" s="28">
        <v>28206</v>
      </c>
      <c r="U39" s="22">
        <v>173396</v>
      </c>
    </row>
    <row r="40" spans="1:21" ht="11.25">
      <c r="A40" s="2" t="s">
        <v>265</v>
      </c>
      <c r="B40" s="28">
        <v>47007</v>
      </c>
      <c r="C40" s="28"/>
      <c r="D40" s="28">
        <v>36433</v>
      </c>
      <c r="E40" s="22"/>
      <c r="F40" s="28">
        <v>45826</v>
      </c>
      <c r="G40" s="28">
        <v>13299</v>
      </c>
      <c r="H40" s="28">
        <v>51176</v>
      </c>
      <c r="I40" s="22"/>
      <c r="J40" s="28">
        <v>65445</v>
      </c>
      <c r="K40" s="28">
        <v>57034</v>
      </c>
      <c r="L40" s="28">
        <v>63240</v>
      </c>
      <c r="M40" s="22">
        <v>6307</v>
      </c>
      <c r="N40" s="28">
        <v>57884</v>
      </c>
      <c r="O40" s="28">
        <v>11539</v>
      </c>
      <c r="P40" s="28">
        <v>54520</v>
      </c>
      <c r="Q40" s="22"/>
      <c r="R40" s="28"/>
      <c r="S40" s="28"/>
      <c r="T40" s="28"/>
      <c r="U40" s="22"/>
    </row>
    <row r="41" spans="1:21" ht="11.25">
      <c r="A41" s="2" t="s">
        <v>132</v>
      </c>
      <c r="B41" s="28">
        <v>12346</v>
      </c>
      <c r="C41" s="28">
        <v>3912</v>
      </c>
      <c r="D41" s="28">
        <v>13406</v>
      </c>
      <c r="E41" s="22">
        <v>24577</v>
      </c>
      <c r="F41" s="28">
        <v>50987</v>
      </c>
      <c r="G41" s="28">
        <v>25598</v>
      </c>
      <c r="H41" s="28">
        <v>32459</v>
      </c>
      <c r="I41" s="22">
        <v>22159</v>
      </c>
      <c r="J41" s="28">
        <v>25922</v>
      </c>
      <c r="K41" s="28">
        <v>17653</v>
      </c>
      <c r="L41" s="28">
        <v>5216</v>
      </c>
      <c r="M41" s="22">
        <v>11194</v>
      </c>
      <c r="N41" s="28">
        <v>15390</v>
      </c>
      <c r="O41" s="28">
        <v>49742</v>
      </c>
      <c r="P41" s="28">
        <v>84199</v>
      </c>
      <c r="Q41" s="22">
        <v>110525</v>
      </c>
      <c r="R41" s="28">
        <v>74010</v>
      </c>
      <c r="S41" s="28"/>
      <c r="T41" s="28"/>
      <c r="U41" s="22"/>
    </row>
    <row r="42" spans="1:21" ht="11.25">
      <c r="A42" s="2" t="s">
        <v>87</v>
      </c>
      <c r="B42" s="28">
        <v>350420</v>
      </c>
      <c r="C42" s="28">
        <v>241281</v>
      </c>
      <c r="D42" s="28">
        <v>235103</v>
      </c>
      <c r="E42" s="22">
        <v>297237</v>
      </c>
      <c r="F42" s="28">
        <v>244343</v>
      </c>
      <c r="G42" s="28">
        <v>241153</v>
      </c>
      <c r="H42" s="28">
        <v>240615</v>
      </c>
      <c r="I42" s="22">
        <v>354484</v>
      </c>
      <c r="J42" s="28">
        <v>194480</v>
      </c>
      <c r="K42" s="28">
        <v>244827</v>
      </c>
      <c r="L42" s="28">
        <v>276869</v>
      </c>
      <c r="M42" s="22">
        <v>409522</v>
      </c>
      <c r="N42" s="28">
        <v>358692</v>
      </c>
      <c r="O42" s="28">
        <v>701218</v>
      </c>
      <c r="P42" s="28">
        <v>1030775</v>
      </c>
      <c r="Q42" s="22">
        <v>528397</v>
      </c>
      <c r="R42" s="28">
        <v>515327</v>
      </c>
      <c r="S42" s="28">
        <v>471211</v>
      </c>
      <c r="T42" s="28">
        <v>770020</v>
      </c>
      <c r="U42" s="22">
        <v>677092</v>
      </c>
    </row>
    <row r="43" spans="1:21" ht="11.25">
      <c r="A43" s="2" t="s">
        <v>134</v>
      </c>
      <c r="B43" s="28">
        <v>1711685</v>
      </c>
      <c r="C43" s="28">
        <v>560789</v>
      </c>
      <c r="D43" s="28">
        <v>1085436</v>
      </c>
      <c r="E43" s="22">
        <v>1148862</v>
      </c>
      <c r="F43" s="28">
        <v>1166164</v>
      </c>
      <c r="G43" s="28">
        <v>1247148</v>
      </c>
      <c r="H43" s="28">
        <v>1297214</v>
      </c>
      <c r="I43" s="22">
        <v>1486724</v>
      </c>
      <c r="J43" s="28">
        <v>1363974</v>
      </c>
      <c r="K43" s="28">
        <v>1502286</v>
      </c>
      <c r="L43" s="28">
        <v>1655953</v>
      </c>
      <c r="M43" s="22">
        <v>1763080</v>
      </c>
      <c r="N43" s="28">
        <v>2501175</v>
      </c>
      <c r="O43" s="28">
        <v>2539004</v>
      </c>
      <c r="P43" s="28">
        <v>2853581</v>
      </c>
      <c r="Q43" s="22">
        <v>2946756</v>
      </c>
      <c r="R43" s="28">
        <v>3275613</v>
      </c>
      <c r="S43" s="28">
        <v>4339254</v>
      </c>
      <c r="T43" s="28">
        <v>5491862</v>
      </c>
      <c r="U43" s="22">
        <v>6931984</v>
      </c>
    </row>
    <row r="44" spans="1:21" ht="11.25">
      <c r="A44" s="2" t="s">
        <v>135</v>
      </c>
      <c r="B44" s="28">
        <v>210000</v>
      </c>
      <c r="C44" s="28">
        <v>240000</v>
      </c>
      <c r="D44" s="28">
        <v>240000</v>
      </c>
      <c r="E44" s="22"/>
      <c r="F44" s="28"/>
      <c r="G44" s="28"/>
      <c r="H44" s="28">
        <v>12500</v>
      </c>
      <c r="I44" s="22">
        <v>92500</v>
      </c>
      <c r="J44" s="28">
        <v>150000</v>
      </c>
      <c r="K44" s="28">
        <v>250000</v>
      </c>
      <c r="L44" s="28">
        <v>287500</v>
      </c>
      <c r="M44" s="22">
        <v>487500</v>
      </c>
      <c r="N44" s="28">
        <v>595000</v>
      </c>
      <c r="O44" s="28">
        <v>795000</v>
      </c>
      <c r="P44" s="28">
        <v>945000</v>
      </c>
      <c r="Q44" s="22">
        <v>1195000</v>
      </c>
      <c r="R44" s="28">
        <v>1375000</v>
      </c>
      <c r="S44" s="28">
        <v>1705000</v>
      </c>
      <c r="T44" s="28">
        <v>1885000</v>
      </c>
      <c r="U44" s="22">
        <v>2565000</v>
      </c>
    </row>
    <row r="45" spans="1:21" ht="11.25">
      <c r="A45" s="2" t="s">
        <v>136</v>
      </c>
      <c r="B45" s="28">
        <v>726000</v>
      </c>
      <c r="C45" s="28">
        <v>637600</v>
      </c>
      <c r="D45" s="28">
        <v>900107</v>
      </c>
      <c r="E45" s="22">
        <v>754851</v>
      </c>
      <c r="F45" s="28">
        <v>769567</v>
      </c>
      <c r="G45" s="28">
        <v>784257</v>
      </c>
      <c r="H45" s="28">
        <v>49600</v>
      </c>
      <c r="I45" s="22">
        <v>58000</v>
      </c>
      <c r="J45" s="28">
        <v>66400</v>
      </c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</row>
    <row r="46" spans="1:21" ht="11.25">
      <c r="A46" s="2" t="s">
        <v>137</v>
      </c>
      <c r="B46" s="28">
        <v>21236</v>
      </c>
      <c r="C46" s="28">
        <v>37657</v>
      </c>
      <c r="D46" s="28">
        <v>38715</v>
      </c>
      <c r="E46" s="22">
        <v>60539</v>
      </c>
      <c r="F46" s="28">
        <v>63326</v>
      </c>
      <c r="G46" s="28">
        <v>66406</v>
      </c>
      <c r="H46" s="28">
        <v>66075</v>
      </c>
      <c r="I46" s="22">
        <v>70216</v>
      </c>
      <c r="J46" s="28">
        <v>72124</v>
      </c>
      <c r="K46" s="28">
        <v>132116</v>
      </c>
      <c r="L46" s="28">
        <v>197169</v>
      </c>
      <c r="M46" s="22">
        <v>214671</v>
      </c>
      <c r="N46" s="28">
        <v>221344</v>
      </c>
      <c r="O46" s="28">
        <v>225568</v>
      </c>
      <c r="P46" s="28">
        <v>249879</v>
      </c>
      <c r="Q46" s="22">
        <v>264479</v>
      </c>
      <c r="R46" s="28">
        <v>506165</v>
      </c>
      <c r="S46" s="28">
        <v>656162</v>
      </c>
      <c r="T46" s="28">
        <v>665897</v>
      </c>
      <c r="U46" s="22">
        <v>688194</v>
      </c>
    </row>
    <row r="47" spans="1:21" ht="11.25">
      <c r="A47" s="2" t="s">
        <v>0</v>
      </c>
      <c r="B47" s="28">
        <v>64929</v>
      </c>
      <c r="C47" s="28">
        <v>49741</v>
      </c>
      <c r="D47" s="28">
        <v>47984</v>
      </c>
      <c r="E47" s="22">
        <v>50590</v>
      </c>
      <c r="F47" s="28">
        <v>49229</v>
      </c>
      <c r="G47" s="28">
        <v>52576</v>
      </c>
      <c r="H47" s="28">
        <v>50222</v>
      </c>
      <c r="I47" s="22">
        <v>48061</v>
      </c>
      <c r="J47" s="28">
        <v>46505</v>
      </c>
      <c r="K47" s="28">
        <v>45466</v>
      </c>
      <c r="L47" s="28">
        <v>43829</v>
      </c>
      <c r="M47" s="22">
        <v>43860</v>
      </c>
      <c r="N47" s="28">
        <v>41867</v>
      </c>
      <c r="O47" s="28">
        <v>39241</v>
      </c>
      <c r="P47" s="28">
        <v>36497</v>
      </c>
      <c r="Q47" s="22">
        <v>34772</v>
      </c>
      <c r="R47" s="28">
        <v>34204</v>
      </c>
      <c r="S47" s="28">
        <v>38340</v>
      </c>
      <c r="T47" s="28">
        <v>35783</v>
      </c>
      <c r="U47" s="22">
        <v>45584</v>
      </c>
    </row>
    <row r="48" spans="1:21" ht="11.25">
      <c r="A48" s="2" t="s">
        <v>139</v>
      </c>
      <c r="B48" s="28"/>
      <c r="C48" s="28"/>
      <c r="D48" s="28"/>
      <c r="E48" s="22"/>
      <c r="F48" s="28"/>
      <c r="G48" s="28"/>
      <c r="H48" s="28"/>
      <c r="I48" s="22"/>
      <c r="J48" s="28">
        <v>96670</v>
      </c>
      <c r="K48" s="28">
        <v>96529</v>
      </c>
      <c r="L48" s="28">
        <v>93597</v>
      </c>
      <c r="M48" s="22">
        <v>90589</v>
      </c>
      <c r="N48" s="28">
        <v>118719</v>
      </c>
      <c r="O48" s="28">
        <v>115109</v>
      </c>
      <c r="P48" s="28">
        <v>112613</v>
      </c>
      <c r="Q48" s="22">
        <v>107052</v>
      </c>
      <c r="R48" s="28">
        <v>105370</v>
      </c>
      <c r="S48" s="28">
        <v>108958</v>
      </c>
      <c r="T48" s="28">
        <v>104641</v>
      </c>
      <c r="U48" s="22">
        <v>214262</v>
      </c>
    </row>
    <row r="49" spans="1:21" ht="11.25">
      <c r="A49" s="2" t="s">
        <v>140</v>
      </c>
      <c r="B49" s="28">
        <v>694879</v>
      </c>
      <c r="C49" s="28">
        <v>762933</v>
      </c>
      <c r="D49" s="28">
        <v>797105</v>
      </c>
      <c r="E49" s="22">
        <v>812753</v>
      </c>
      <c r="F49" s="28">
        <v>797291</v>
      </c>
      <c r="G49" s="28">
        <v>795849</v>
      </c>
      <c r="H49" s="28">
        <v>745121</v>
      </c>
      <c r="I49" s="22">
        <v>718216</v>
      </c>
      <c r="J49" s="28">
        <v>595131</v>
      </c>
      <c r="K49" s="28">
        <v>710147</v>
      </c>
      <c r="L49" s="28">
        <v>678770</v>
      </c>
      <c r="M49" s="22">
        <v>676677</v>
      </c>
      <c r="N49" s="28">
        <v>675518</v>
      </c>
      <c r="O49" s="28">
        <v>681791</v>
      </c>
      <c r="P49" s="28">
        <v>735282</v>
      </c>
      <c r="Q49" s="22">
        <v>707496</v>
      </c>
      <c r="R49" s="28">
        <v>620726</v>
      </c>
      <c r="S49" s="28">
        <v>660038</v>
      </c>
      <c r="T49" s="28">
        <v>674283</v>
      </c>
      <c r="U49" s="22">
        <v>707438</v>
      </c>
    </row>
    <row r="50" spans="1:21" ht="11.25">
      <c r="A50" s="2" t="s">
        <v>87</v>
      </c>
      <c r="B50" s="28">
        <v>7828</v>
      </c>
      <c r="C50" s="28"/>
      <c r="D50" s="28"/>
      <c r="E50" s="22"/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/>
      <c r="R50" s="28"/>
      <c r="S50" s="28"/>
      <c r="T50" s="28"/>
      <c r="U50" s="22"/>
    </row>
    <row r="51" spans="1:21" ht="11.25">
      <c r="A51" s="2" t="s">
        <v>142</v>
      </c>
      <c r="B51" s="28">
        <v>1724873</v>
      </c>
      <c r="C51" s="28">
        <v>1727932</v>
      </c>
      <c r="D51" s="28">
        <v>2023914</v>
      </c>
      <c r="E51" s="22">
        <v>1678735</v>
      </c>
      <c r="F51" s="28">
        <v>1679414</v>
      </c>
      <c r="G51" s="28">
        <v>1699089</v>
      </c>
      <c r="H51" s="28">
        <v>923519</v>
      </c>
      <c r="I51" s="22">
        <v>986995</v>
      </c>
      <c r="J51" s="28">
        <v>1026831</v>
      </c>
      <c r="K51" s="28">
        <v>1234259</v>
      </c>
      <c r="L51" s="28">
        <v>1300867</v>
      </c>
      <c r="M51" s="22">
        <v>1513300</v>
      </c>
      <c r="N51" s="28">
        <v>1652450</v>
      </c>
      <c r="O51" s="28">
        <v>1856710</v>
      </c>
      <c r="P51" s="28">
        <v>2079272</v>
      </c>
      <c r="Q51" s="22">
        <v>2308801</v>
      </c>
      <c r="R51" s="28">
        <v>2641467</v>
      </c>
      <c r="S51" s="28">
        <v>3168499</v>
      </c>
      <c r="T51" s="28">
        <v>3365605</v>
      </c>
      <c r="U51" s="22">
        <v>4220479</v>
      </c>
    </row>
    <row r="52" spans="1:21" ht="12" thickBot="1">
      <c r="A52" s="5" t="s">
        <v>144</v>
      </c>
      <c r="B52" s="29">
        <v>3436559</v>
      </c>
      <c r="C52" s="29">
        <v>2288721</v>
      </c>
      <c r="D52" s="29">
        <v>3109350</v>
      </c>
      <c r="E52" s="23">
        <v>2827597</v>
      </c>
      <c r="F52" s="29">
        <v>2845578</v>
      </c>
      <c r="G52" s="29">
        <v>2946238</v>
      </c>
      <c r="H52" s="29">
        <v>2220733</v>
      </c>
      <c r="I52" s="23">
        <v>2473719</v>
      </c>
      <c r="J52" s="29">
        <v>2390806</v>
      </c>
      <c r="K52" s="29">
        <v>2736545</v>
      </c>
      <c r="L52" s="29">
        <v>2956820</v>
      </c>
      <c r="M52" s="23">
        <v>3276380</v>
      </c>
      <c r="N52" s="29">
        <v>4153625</v>
      </c>
      <c r="O52" s="29">
        <v>4395715</v>
      </c>
      <c r="P52" s="29">
        <v>4932854</v>
      </c>
      <c r="Q52" s="23">
        <v>5255558</v>
      </c>
      <c r="R52" s="29">
        <v>5917080</v>
      </c>
      <c r="S52" s="29">
        <v>7507753</v>
      </c>
      <c r="T52" s="29">
        <v>8857468</v>
      </c>
      <c r="U52" s="23">
        <v>11152464</v>
      </c>
    </row>
    <row r="53" spans="1:21" ht="12" thickTop="1">
      <c r="A53" s="2" t="s">
        <v>146</v>
      </c>
      <c r="B53" s="28">
        <v>1030817</v>
      </c>
      <c r="C53" s="28">
        <v>1030817</v>
      </c>
      <c r="D53" s="28">
        <v>1030817</v>
      </c>
      <c r="E53" s="22">
        <v>1030817</v>
      </c>
      <c r="F53" s="28">
        <v>1030817</v>
      </c>
      <c r="G53" s="28">
        <v>1030817</v>
      </c>
      <c r="H53" s="28">
        <v>1030817</v>
      </c>
      <c r="I53" s="22">
        <v>1030817</v>
      </c>
      <c r="J53" s="28">
        <v>1030817</v>
      </c>
      <c r="K53" s="28">
        <v>1030817</v>
      </c>
      <c r="L53" s="28">
        <v>1030817</v>
      </c>
      <c r="M53" s="22">
        <v>1030817</v>
      </c>
      <c r="N53" s="28">
        <v>1030817</v>
      </c>
      <c r="O53" s="28">
        <v>1030817</v>
      </c>
      <c r="P53" s="28">
        <v>1030817</v>
      </c>
      <c r="Q53" s="22">
        <v>1030817</v>
      </c>
      <c r="R53" s="28">
        <v>1030817</v>
      </c>
      <c r="S53" s="28">
        <v>1030817</v>
      </c>
      <c r="T53" s="28">
        <v>1030817</v>
      </c>
      <c r="U53" s="22">
        <v>1030817</v>
      </c>
    </row>
    <row r="54" spans="1:21" ht="11.25">
      <c r="A54" s="2" t="s">
        <v>149</v>
      </c>
      <c r="B54" s="28">
        <v>334224</v>
      </c>
      <c r="C54" s="28">
        <v>334224</v>
      </c>
      <c r="D54" s="28">
        <v>334224</v>
      </c>
      <c r="E54" s="22">
        <v>334224</v>
      </c>
      <c r="F54" s="28">
        <v>334224</v>
      </c>
      <c r="G54" s="28">
        <v>334224</v>
      </c>
      <c r="H54" s="28">
        <v>334224</v>
      </c>
      <c r="I54" s="22">
        <v>334224</v>
      </c>
      <c r="J54" s="28">
        <v>334224</v>
      </c>
      <c r="K54" s="28">
        <v>334224</v>
      </c>
      <c r="L54" s="28">
        <v>334224</v>
      </c>
      <c r="M54" s="22">
        <v>605035</v>
      </c>
      <c r="N54" s="28">
        <v>605035</v>
      </c>
      <c r="O54" s="28">
        <v>605035</v>
      </c>
      <c r="P54" s="28">
        <v>605035</v>
      </c>
      <c r="Q54" s="22">
        <v>1104154</v>
      </c>
      <c r="R54" s="28">
        <v>1104154</v>
      </c>
      <c r="S54" s="28">
        <v>1104154</v>
      </c>
      <c r="T54" s="28">
        <v>1104154</v>
      </c>
      <c r="U54" s="22">
        <v>1104154</v>
      </c>
    </row>
    <row r="55" spans="1:21" ht="11.25">
      <c r="A55" s="2" t="s">
        <v>152</v>
      </c>
      <c r="B55" s="28">
        <v>330489</v>
      </c>
      <c r="C55" s="28">
        <v>201883</v>
      </c>
      <c r="D55" s="28">
        <v>35855</v>
      </c>
      <c r="E55" s="22">
        <v>258446</v>
      </c>
      <c r="F55" s="28">
        <v>73495</v>
      </c>
      <c r="G55" s="28">
        <v>200284</v>
      </c>
      <c r="H55" s="28">
        <v>94955</v>
      </c>
      <c r="I55" s="22">
        <v>235059</v>
      </c>
      <c r="J55" s="28">
        <v>-21464</v>
      </c>
      <c r="K55" s="28">
        <v>5610</v>
      </c>
      <c r="L55" s="28">
        <v>51756</v>
      </c>
      <c r="M55" s="22">
        <v>-200983</v>
      </c>
      <c r="N55" s="28">
        <v>-269091</v>
      </c>
      <c r="O55" s="28">
        <v>-163623</v>
      </c>
      <c r="P55" s="28">
        <v>-74485</v>
      </c>
      <c r="Q55" s="22">
        <v>-283431</v>
      </c>
      <c r="R55" s="28">
        <v>813777</v>
      </c>
      <c r="S55" s="28">
        <v>2303254</v>
      </c>
      <c r="T55" s="28">
        <v>3767644</v>
      </c>
      <c r="U55" s="22">
        <v>4147706</v>
      </c>
    </row>
    <row r="56" spans="1:21" ht="11.25">
      <c r="A56" s="2" t="s">
        <v>1</v>
      </c>
      <c r="B56" s="28"/>
      <c r="C56" s="28"/>
      <c r="D56" s="28"/>
      <c r="E56" s="22"/>
      <c r="F56" s="28"/>
      <c r="G56" s="28"/>
      <c r="H56" s="28"/>
      <c r="I56" s="22"/>
      <c r="J56" s="28"/>
      <c r="K56" s="28"/>
      <c r="L56" s="28"/>
      <c r="M56" s="22"/>
      <c r="N56" s="28"/>
      <c r="O56" s="28"/>
      <c r="P56" s="28"/>
      <c r="Q56" s="22">
        <v>-499119</v>
      </c>
      <c r="R56" s="28">
        <v>-499119</v>
      </c>
      <c r="S56" s="28">
        <v>-499119</v>
      </c>
      <c r="T56" s="28">
        <v>-499119</v>
      </c>
      <c r="U56" s="22">
        <v>-499119</v>
      </c>
    </row>
    <row r="57" spans="1:21" ht="11.25">
      <c r="A57" s="2" t="s">
        <v>153</v>
      </c>
      <c r="B57" s="28">
        <v>1695530</v>
      </c>
      <c r="C57" s="28">
        <v>1566924</v>
      </c>
      <c r="D57" s="28">
        <v>1400896</v>
      </c>
      <c r="E57" s="22">
        <v>1623487</v>
      </c>
      <c r="F57" s="28">
        <v>1438537</v>
      </c>
      <c r="G57" s="28">
        <v>1565326</v>
      </c>
      <c r="H57" s="28">
        <v>1459997</v>
      </c>
      <c r="I57" s="22">
        <v>1600100</v>
      </c>
      <c r="J57" s="28">
        <v>1343577</v>
      </c>
      <c r="K57" s="28">
        <v>1370652</v>
      </c>
      <c r="L57" s="28">
        <v>1416797</v>
      </c>
      <c r="M57" s="22">
        <v>1434868</v>
      </c>
      <c r="N57" s="28">
        <v>1366760</v>
      </c>
      <c r="O57" s="28">
        <v>1472229</v>
      </c>
      <c r="P57" s="28">
        <v>1561367</v>
      </c>
      <c r="Q57" s="22">
        <v>1352420</v>
      </c>
      <c r="R57" s="28">
        <v>2449629</v>
      </c>
      <c r="S57" s="28">
        <v>3939106</v>
      </c>
      <c r="T57" s="28">
        <v>5403497</v>
      </c>
      <c r="U57" s="22">
        <v>5783558</v>
      </c>
    </row>
    <row r="58" spans="1:21" ht="11.25">
      <c r="A58" s="2" t="s">
        <v>155</v>
      </c>
      <c r="B58" s="28">
        <v>-80652</v>
      </c>
      <c r="C58" s="28">
        <v>-241754</v>
      </c>
      <c r="D58" s="28">
        <v>-220939</v>
      </c>
      <c r="E58" s="22">
        <v>-360586</v>
      </c>
      <c r="F58" s="28">
        <v>-431464</v>
      </c>
      <c r="G58" s="28">
        <v>-377715</v>
      </c>
      <c r="H58" s="28">
        <v>-390079</v>
      </c>
      <c r="I58" s="22">
        <v>-375518</v>
      </c>
      <c r="J58" s="28">
        <v>-393417</v>
      </c>
      <c r="K58" s="28">
        <v>-374754</v>
      </c>
      <c r="L58" s="28">
        <v>-326742</v>
      </c>
      <c r="M58" s="22">
        <v>-212370</v>
      </c>
      <c r="N58" s="28">
        <v>-289609</v>
      </c>
      <c r="O58" s="28">
        <v>-271546</v>
      </c>
      <c r="P58" s="28">
        <v>-246017</v>
      </c>
      <c r="Q58" s="22">
        <v>-165057</v>
      </c>
      <c r="R58" s="28">
        <v>-125208</v>
      </c>
      <c r="S58" s="28">
        <v>-28728</v>
      </c>
      <c r="T58" s="28">
        <v>-44699</v>
      </c>
      <c r="U58" s="22">
        <v>166559</v>
      </c>
    </row>
    <row r="59" spans="1:21" ht="11.25">
      <c r="A59" s="2" t="s">
        <v>2</v>
      </c>
      <c r="B59" s="28">
        <v>-1164</v>
      </c>
      <c r="C59" s="28">
        <v>-1117</v>
      </c>
      <c r="D59" s="28">
        <v>-877</v>
      </c>
      <c r="E59" s="22"/>
      <c r="F59" s="28"/>
      <c r="G59" s="28"/>
      <c r="H59" s="28"/>
      <c r="I59" s="22"/>
      <c r="J59" s="28"/>
      <c r="K59" s="28"/>
      <c r="L59" s="28"/>
      <c r="M59" s="22"/>
      <c r="N59" s="28"/>
      <c r="O59" s="28"/>
      <c r="P59" s="28"/>
      <c r="Q59" s="22"/>
      <c r="R59" s="28"/>
      <c r="S59" s="28"/>
      <c r="T59" s="28"/>
      <c r="U59" s="22"/>
    </row>
    <row r="60" spans="1:21" ht="11.25">
      <c r="A60" s="2" t="s">
        <v>156</v>
      </c>
      <c r="B60" s="28">
        <v>-81817</v>
      </c>
      <c r="C60" s="28">
        <v>-242872</v>
      </c>
      <c r="D60" s="28">
        <v>-221817</v>
      </c>
      <c r="E60" s="22">
        <v>-360586</v>
      </c>
      <c r="F60" s="28">
        <v>-431464</v>
      </c>
      <c r="G60" s="28">
        <v>-377715</v>
      </c>
      <c r="H60" s="28">
        <v>-390079</v>
      </c>
      <c r="I60" s="22">
        <v>-375518</v>
      </c>
      <c r="J60" s="28">
        <v>-393417</v>
      </c>
      <c r="K60" s="28">
        <v>-374754</v>
      </c>
      <c r="L60" s="28">
        <v>-326742</v>
      </c>
      <c r="M60" s="22">
        <v>-212370</v>
      </c>
      <c r="N60" s="28">
        <v>-289609</v>
      </c>
      <c r="O60" s="28">
        <v>-271546</v>
      </c>
      <c r="P60" s="28">
        <v>-246017</v>
      </c>
      <c r="Q60" s="22">
        <v>-165057</v>
      </c>
      <c r="R60" s="28">
        <v>-125208</v>
      </c>
      <c r="S60" s="28">
        <v>-28728</v>
      </c>
      <c r="T60" s="28">
        <v>-44699</v>
      </c>
      <c r="U60" s="22">
        <v>166559</v>
      </c>
    </row>
    <row r="61" spans="1:21" ht="11.25">
      <c r="A61" s="6" t="s">
        <v>158</v>
      </c>
      <c r="B61" s="28">
        <v>3466</v>
      </c>
      <c r="C61" s="28"/>
      <c r="D61" s="28"/>
      <c r="E61" s="22"/>
      <c r="F61" s="28"/>
      <c r="G61" s="28"/>
      <c r="H61" s="28"/>
      <c r="I61" s="22"/>
      <c r="J61" s="28"/>
      <c r="K61" s="28"/>
      <c r="L61" s="28"/>
      <c r="M61" s="22"/>
      <c r="N61" s="28"/>
      <c r="O61" s="28"/>
      <c r="P61" s="28"/>
      <c r="Q61" s="22"/>
      <c r="R61" s="28"/>
      <c r="S61" s="28"/>
      <c r="T61" s="28"/>
      <c r="U61" s="22"/>
    </row>
    <row r="62" spans="1:21" ht="11.25">
      <c r="A62" s="6" t="s">
        <v>3</v>
      </c>
      <c r="B62" s="28">
        <v>209123</v>
      </c>
      <c r="C62" s="28"/>
      <c r="D62" s="28">
        <v>763338</v>
      </c>
      <c r="E62" s="22">
        <v>678822</v>
      </c>
      <c r="F62" s="28"/>
      <c r="G62" s="28"/>
      <c r="H62" s="28"/>
      <c r="I62" s="22"/>
      <c r="J62" s="28"/>
      <c r="K62" s="28"/>
      <c r="L62" s="28"/>
      <c r="M62" s="22"/>
      <c r="N62" s="28"/>
      <c r="O62" s="28"/>
      <c r="P62" s="28"/>
      <c r="Q62" s="22"/>
      <c r="R62" s="28"/>
      <c r="S62" s="28"/>
      <c r="T62" s="28"/>
      <c r="U62" s="22"/>
    </row>
    <row r="63" spans="1:21" ht="11.25">
      <c r="A63" s="6" t="s">
        <v>159</v>
      </c>
      <c r="B63" s="28">
        <v>1826302</v>
      </c>
      <c r="C63" s="28">
        <v>1324051</v>
      </c>
      <c r="D63" s="28">
        <v>1942417</v>
      </c>
      <c r="E63" s="22">
        <v>1941724</v>
      </c>
      <c r="F63" s="28">
        <v>1007072</v>
      </c>
      <c r="G63" s="28">
        <v>1187610</v>
      </c>
      <c r="H63" s="28">
        <v>1069917</v>
      </c>
      <c r="I63" s="22">
        <v>1224582</v>
      </c>
      <c r="J63" s="28">
        <v>950159</v>
      </c>
      <c r="K63" s="28">
        <v>995897</v>
      </c>
      <c r="L63" s="28">
        <v>1090054</v>
      </c>
      <c r="M63" s="22">
        <v>1222498</v>
      </c>
      <c r="N63" s="28">
        <v>1077151</v>
      </c>
      <c r="O63" s="28">
        <v>1200683</v>
      </c>
      <c r="P63" s="28">
        <v>1315349</v>
      </c>
      <c r="Q63" s="22">
        <v>1187363</v>
      </c>
      <c r="R63" s="28">
        <v>2324421</v>
      </c>
      <c r="S63" s="28">
        <v>3910377</v>
      </c>
      <c r="T63" s="28">
        <v>5358797</v>
      </c>
      <c r="U63" s="22">
        <v>5950117</v>
      </c>
    </row>
    <row r="64" spans="1:21" ht="12" thickBot="1">
      <c r="A64" s="7" t="s">
        <v>161</v>
      </c>
      <c r="B64" s="28">
        <v>5262861</v>
      </c>
      <c r="C64" s="28">
        <v>3612773</v>
      </c>
      <c r="D64" s="28">
        <v>5051767</v>
      </c>
      <c r="E64" s="22">
        <v>4769322</v>
      </c>
      <c r="F64" s="28">
        <v>3852650</v>
      </c>
      <c r="G64" s="28">
        <v>4133848</v>
      </c>
      <c r="H64" s="28">
        <v>3290651</v>
      </c>
      <c r="I64" s="22">
        <v>3698302</v>
      </c>
      <c r="J64" s="28">
        <v>3340965</v>
      </c>
      <c r="K64" s="28">
        <v>3732443</v>
      </c>
      <c r="L64" s="28">
        <v>4046875</v>
      </c>
      <c r="M64" s="22">
        <v>4498879</v>
      </c>
      <c r="N64" s="28">
        <v>5230776</v>
      </c>
      <c r="O64" s="28">
        <v>5596398</v>
      </c>
      <c r="P64" s="28">
        <v>6248203</v>
      </c>
      <c r="Q64" s="22">
        <v>6442921</v>
      </c>
      <c r="R64" s="28">
        <v>8241501</v>
      </c>
      <c r="S64" s="28">
        <v>11418131</v>
      </c>
      <c r="T64" s="28">
        <v>14216266</v>
      </c>
      <c r="U64" s="22">
        <v>17102582</v>
      </c>
    </row>
    <row r="65" spans="1:21" ht="12" thickTop="1">
      <c r="A65" s="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7" ht="11.25">
      <c r="A67" s="20" t="s">
        <v>166</v>
      </c>
    </row>
    <row r="68" ht="11.25">
      <c r="A68" s="20" t="s">
        <v>167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6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162</v>
      </c>
      <c r="B2" s="14">
        <v>8929</v>
      </c>
      <c r="C2" s="14"/>
      <c r="D2" s="14"/>
      <c r="E2" s="14"/>
      <c r="F2" s="14"/>
    </row>
    <row r="3" spans="1:6" ht="12" thickBot="1">
      <c r="A3" s="11" t="s">
        <v>163</v>
      </c>
      <c r="B3" s="1" t="s">
        <v>164</v>
      </c>
      <c r="C3" s="1"/>
      <c r="D3" s="1"/>
      <c r="E3" s="1"/>
      <c r="F3" s="1"/>
    </row>
    <row r="4" spans="1:6" ht="12" thickTop="1">
      <c r="A4" s="10" t="s">
        <v>59</v>
      </c>
      <c r="B4" s="15" t="str">
        <f>HYPERLINK("http://www.kabupro.jp/mark/20130328/S000D5AA.htm","有価証券報告書")</f>
        <v>有価証券報告書</v>
      </c>
      <c r="C4" s="15" t="str">
        <f>HYPERLINK("http://www.kabupro.jp/mark/20130328/S000D5AA.htm","有価証券報告書")</f>
        <v>有価証券報告書</v>
      </c>
      <c r="D4" s="15" t="str">
        <f>HYPERLINK("http://www.kabupro.jp/mark/20120328/S000ALRK.htm","有価証券報告書")</f>
        <v>有価証券報告書</v>
      </c>
      <c r="E4" s="15" t="str">
        <f>HYPERLINK("http://www.kabupro.jp/mark/20110325/S00081AX.htm","有価証券報告書")</f>
        <v>有価証券報告書</v>
      </c>
      <c r="F4" s="15" t="str">
        <f>HYPERLINK("http://www.kabupro.jp/mark/20100326/S0005FPP.htm","有価証券報告書")</f>
        <v>有価証券報告書</v>
      </c>
    </row>
    <row r="5" spans="1:6" ht="12" thickBot="1">
      <c r="A5" s="11" t="s">
        <v>60</v>
      </c>
      <c r="B5" s="1" t="s">
        <v>66</v>
      </c>
      <c r="C5" s="1" t="s">
        <v>66</v>
      </c>
      <c r="D5" s="1" t="s">
        <v>70</v>
      </c>
      <c r="E5" s="1" t="s">
        <v>72</v>
      </c>
      <c r="F5" s="1" t="s">
        <v>74</v>
      </c>
    </row>
    <row r="6" spans="1:6" ht="12.75" thickBot="1" thickTop="1">
      <c r="A6" s="10" t="s">
        <v>61</v>
      </c>
      <c r="B6" s="18" t="s">
        <v>229</v>
      </c>
      <c r="C6" s="19"/>
      <c r="D6" s="19"/>
      <c r="E6" s="19"/>
      <c r="F6" s="19"/>
    </row>
    <row r="7" spans="1:6" ht="12" thickTop="1">
      <c r="A7" s="12" t="s">
        <v>62</v>
      </c>
      <c r="B7" s="16" t="s">
        <v>67</v>
      </c>
      <c r="C7" s="16" t="s">
        <v>67</v>
      </c>
      <c r="D7" s="16" t="s">
        <v>67</v>
      </c>
      <c r="E7" s="16" t="s">
        <v>67</v>
      </c>
      <c r="F7" s="16" t="s">
        <v>67</v>
      </c>
    </row>
    <row r="8" spans="1:6" ht="11.25">
      <c r="A8" s="13" t="s">
        <v>63</v>
      </c>
      <c r="B8" s="17" t="s">
        <v>168</v>
      </c>
      <c r="C8" s="17" t="s">
        <v>169</v>
      </c>
      <c r="D8" s="17" t="s">
        <v>170</v>
      </c>
      <c r="E8" s="17" t="s">
        <v>171</v>
      </c>
      <c r="F8" s="17" t="s">
        <v>172</v>
      </c>
    </row>
    <row r="9" spans="1:6" ht="11.25">
      <c r="A9" s="13" t="s">
        <v>64</v>
      </c>
      <c r="B9" s="17" t="s">
        <v>68</v>
      </c>
      <c r="C9" s="17" t="s">
        <v>69</v>
      </c>
      <c r="D9" s="17" t="s">
        <v>71</v>
      </c>
      <c r="E9" s="17" t="s">
        <v>73</v>
      </c>
      <c r="F9" s="17" t="s">
        <v>75</v>
      </c>
    </row>
    <row r="10" spans="1:6" ht="12" thickBot="1">
      <c r="A10" s="13" t="s">
        <v>65</v>
      </c>
      <c r="B10" s="17" t="s">
        <v>77</v>
      </c>
      <c r="C10" s="17" t="s">
        <v>77</v>
      </c>
      <c r="D10" s="17" t="s">
        <v>77</v>
      </c>
      <c r="E10" s="17" t="s">
        <v>77</v>
      </c>
      <c r="F10" s="17" t="s">
        <v>77</v>
      </c>
    </row>
    <row r="11" spans="1:6" ht="12" thickTop="1">
      <c r="A11" s="26" t="s">
        <v>173</v>
      </c>
      <c r="B11" s="21">
        <v>1885990</v>
      </c>
      <c r="C11" s="21">
        <v>1962406</v>
      </c>
      <c r="D11" s="21">
        <v>2391856</v>
      </c>
      <c r="E11" s="21">
        <v>1982142</v>
      </c>
      <c r="F11" s="21">
        <v>3684894</v>
      </c>
    </row>
    <row r="12" spans="1:6" ht="11.25">
      <c r="A12" s="6" t="s">
        <v>174</v>
      </c>
      <c r="B12" s="22">
        <v>2621080</v>
      </c>
      <c r="C12" s="22">
        <v>4616845</v>
      </c>
      <c r="D12" s="22">
        <v>1634403</v>
      </c>
      <c r="E12" s="22">
        <v>2014629</v>
      </c>
      <c r="F12" s="22">
        <v>10755085</v>
      </c>
    </row>
    <row r="13" spans="1:6" ht="11.25">
      <c r="A13" s="6" t="s">
        <v>175</v>
      </c>
      <c r="B13" s="22">
        <v>4507070</v>
      </c>
      <c r="C13" s="22">
        <v>6579252</v>
      </c>
      <c r="D13" s="22">
        <v>4026260</v>
      </c>
      <c r="E13" s="22">
        <v>3996772</v>
      </c>
      <c r="F13" s="22">
        <v>14439980</v>
      </c>
    </row>
    <row r="14" spans="1:6" ht="11.25">
      <c r="A14" s="6" t="s">
        <v>176</v>
      </c>
      <c r="B14" s="22">
        <v>763065</v>
      </c>
      <c r="C14" s="22">
        <v>925951</v>
      </c>
      <c r="D14" s="22">
        <v>939637</v>
      </c>
      <c r="E14" s="22">
        <v>1035888</v>
      </c>
      <c r="F14" s="22">
        <v>1526091</v>
      </c>
    </row>
    <row r="15" spans="1:6" ht="11.25">
      <c r="A15" s="6" t="s">
        <v>177</v>
      </c>
      <c r="B15" s="22">
        <v>2538681</v>
      </c>
      <c r="C15" s="22">
        <v>4305658</v>
      </c>
      <c r="D15" s="22">
        <v>1734669</v>
      </c>
      <c r="E15" s="22">
        <v>4628971</v>
      </c>
      <c r="F15" s="22">
        <v>9203999</v>
      </c>
    </row>
    <row r="16" spans="1:6" ht="11.25">
      <c r="A16" s="6" t="s">
        <v>176</v>
      </c>
      <c r="B16" s="22">
        <v>3301747</v>
      </c>
      <c r="C16" s="22">
        <v>5231609</v>
      </c>
      <c r="D16" s="22">
        <v>2674307</v>
      </c>
      <c r="E16" s="22">
        <v>5664860</v>
      </c>
      <c r="F16" s="22">
        <v>10730090</v>
      </c>
    </row>
    <row r="17" spans="1:6" ht="11.25">
      <c r="A17" s="7" t="s">
        <v>178</v>
      </c>
      <c r="B17" s="22">
        <v>1205323</v>
      </c>
      <c r="C17" s="22">
        <v>1347642</v>
      </c>
      <c r="D17" s="22">
        <v>1351952</v>
      </c>
      <c r="E17" s="22">
        <v>-1668087</v>
      </c>
      <c r="F17" s="22">
        <v>3709889</v>
      </c>
    </row>
    <row r="18" spans="1:6" ht="11.25">
      <c r="A18" s="7" t="s">
        <v>180</v>
      </c>
      <c r="B18" s="22">
        <v>1098109</v>
      </c>
      <c r="C18" s="22">
        <v>1193136</v>
      </c>
      <c r="D18" s="22">
        <v>1353954</v>
      </c>
      <c r="E18" s="22">
        <v>1859782</v>
      </c>
      <c r="F18" s="22">
        <v>1972362</v>
      </c>
    </row>
    <row r="19" spans="1:6" ht="12" thickBot="1">
      <c r="A19" s="25" t="s">
        <v>181</v>
      </c>
      <c r="B19" s="23">
        <v>107213</v>
      </c>
      <c r="C19" s="23">
        <v>154506</v>
      </c>
      <c r="D19" s="23">
        <v>-2002</v>
      </c>
      <c r="E19" s="23">
        <v>-3527869</v>
      </c>
      <c r="F19" s="23">
        <v>1737527</v>
      </c>
    </row>
    <row r="20" spans="1:6" ht="12" thickTop="1">
      <c r="A20" s="6" t="s">
        <v>182</v>
      </c>
      <c r="B20" s="22">
        <v>204</v>
      </c>
      <c r="C20" s="22">
        <v>142</v>
      </c>
      <c r="D20" s="22">
        <v>260</v>
      </c>
      <c r="E20" s="22">
        <v>3340</v>
      </c>
      <c r="F20" s="22">
        <v>11558</v>
      </c>
    </row>
    <row r="21" spans="1:6" ht="11.25">
      <c r="A21" s="6" t="s">
        <v>184</v>
      </c>
      <c r="B21" s="22">
        <v>9382</v>
      </c>
      <c r="C21" s="22">
        <v>36855</v>
      </c>
      <c r="D21" s="22">
        <v>61079</v>
      </c>
      <c r="E21" s="22">
        <v>468454</v>
      </c>
      <c r="F21" s="22">
        <v>7213</v>
      </c>
    </row>
    <row r="22" spans="1:6" ht="11.25">
      <c r="A22" s="6" t="s">
        <v>185</v>
      </c>
      <c r="B22" s="22"/>
      <c r="C22" s="22"/>
      <c r="D22" s="22">
        <v>93200</v>
      </c>
      <c r="E22" s="22"/>
      <c r="F22" s="22"/>
    </row>
    <row r="23" spans="1:6" ht="11.25">
      <c r="A23" s="6" t="s">
        <v>186</v>
      </c>
      <c r="B23" s="22">
        <v>19113</v>
      </c>
      <c r="C23" s="22">
        <v>19061</v>
      </c>
      <c r="D23" s="22"/>
      <c r="E23" s="22"/>
      <c r="F23" s="22"/>
    </row>
    <row r="24" spans="1:6" ht="11.25">
      <c r="A24" s="6" t="s">
        <v>187</v>
      </c>
      <c r="B24" s="22"/>
      <c r="C24" s="22"/>
      <c r="D24" s="22"/>
      <c r="E24" s="22">
        <v>11681</v>
      </c>
      <c r="F24" s="22">
        <v>23646</v>
      </c>
    </row>
    <row r="25" spans="1:6" ht="11.25">
      <c r="A25" s="6" t="s">
        <v>188</v>
      </c>
      <c r="B25" s="22">
        <v>2914</v>
      </c>
      <c r="C25" s="22"/>
      <c r="D25" s="22"/>
      <c r="E25" s="22">
        <v>15549</v>
      </c>
      <c r="F25" s="22"/>
    </row>
    <row r="26" spans="1:6" ht="11.25">
      <c r="A26" s="6" t="s">
        <v>189</v>
      </c>
      <c r="B26" s="22">
        <v>2545</v>
      </c>
      <c r="C26" s="22">
        <v>3238</v>
      </c>
      <c r="D26" s="22">
        <v>1254</v>
      </c>
      <c r="E26" s="22">
        <v>3500</v>
      </c>
      <c r="F26" s="22">
        <v>9436</v>
      </c>
    </row>
    <row r="27" spans="1:6" ht="11.25">
      <c r="A27" s="6" t="s">
        <v>190</v>
      </c>
      <c r="B27" s="22">
        <v>34159</v>
      </c>
      <c r="C27" s="22">
        <v>59298</v>
      </c>
      <c r="D27" s="22">
        <v>155793</v>
      </c>
      <c r="E27" s="22">
        <v>502527</v>
      </c>
      <c r="F27" s="22">
        <v>51856</v>
      </c>
    </row>
    <row r="28" spans="1:6" ht="11.25">
      <c r="A28" s="6" t="s">
        <v>191</v>
      </c>
      <c r="B28" s="22">
        <v>31727</v>
      </c>
      <c r="C28" s="22">
        <v>25440</v>
      </c>
      <c r="D28" s="22">
        <v>37288</v>
      </c>
      <c r="E28" s="22">
        <v>92368</v>
      </c>
      <c r="F28" s="22">
        <v>119209</v>
      </c>
    </row>
    <row r="29" spans="1:6" ht="11.25">
      <c r="A29" s="6" t="s">
        <v>192</v>
      </c>
      <c r="B29" s="22">
        <v>2873</v>
      </c>
      <c r="C29" s="22">
        <v>8779</v>
      </c>
      <c r="D29" s="22">
        <v>18696</v>
      </c>
      <c r="E29" s="22">
        <v>37549</v>
      </c>
      <c r="F29" s="22">
        <v>48116</v>
      </c>
    </row>
    <row r="30" spans="1:6" ht="11.25">
      <c r="A30" s="6" t="s">
        <v>193</v>
      </c>
      <c r="B30" s="22">
        <v>1475</v>
      </c>
      <c r="C30" s="22">
        <v>4319</v>
      </c>
      <c r="D30" s="22">
        <v>9556</v>
      </c>
      <c r="E30" s="22">
        <v>19035</v>
      </c>
      <c r="F30" s="22">
        <v>23511</v>
      </c>
    </row>
    <row r="31" spans="1:6" ht="11.25">
      <c r="A31" s="6" t="s">
        <v>115</v>
      </c>
      <c r="B31" s="22"/>
      <c r="C31" s="22"/>
      <c r="D31" s="22"/>
      <c r="E31" s="22"/>
      <c r="F31" s="22">
        <v>27301</v>
      </c>
    </row>
    <row r="32" spans="1:6" ht="11.25">
      <c r="A32" s="6" t="s">
        <v>100</v>
      </c>
      <c r="B32" s="22">
        <v>2136</v>
      </c>
      <c r="C32" s="22">
        <v>2234</v>
      </c>
      <c r="D32" s="22">
        <v>3088</v>
      </c>
      <c r="E32" s="22">
        <v>15017</v>
      </c>
      <c r="F32" s="22">
        <v>3510</v>
      </c>
    </row>
    <row r="33" spans="1:6" ht="11.25">
      <c r="A33" s="6" t="s">
        <v>194</v>
      </c>
      <c r="B33" s="22">
        <v>38213</v>
      </c>
      <c r="C33" s="22">
        <v>40773</v>
      </c>
      <c r="D33" s="22">
        <v>68629</v>
      </c>
      <c r="E33" s="22">
        <v>163971</v>
      </c>
      <c r="F33" s="22">
        <v>221650</v>
      </c>
    </row>
    <row r="34" spans="1:6" ht="12" thickBot="1">
      <c r="A34" s="25" t="s">
        <v>195</v>
      </c>
      <c r="B34" s="23">
        <v>103159</v>
      </c>
      <c r="C34" s="23">
        <v>173030</v>
      </c>
      <c r="D34" s="23">
        <v>85161</v>
      </c>
      <c r="E34" s="23">
        <v>-3189313</v>
      </c>
      <c r="F34" s="23">
        <v>1567732</v>
      </c>
    </row>
    <row r="35" spans="1:6" ht="12" thickTop="1">
      <c r="A35" s="6" t="s">
        <v>196</v>
      </c>
      <c r="B35" s="22">
        <v>203</v>
      </c>
      <c r="C35" s="22"/>
      <c r="D35" s="22">
        <v>704</v>
      </c>
      <c r="E35" s="22">
        <v>177426</v>
      </c>
      <c r="F35" s="22"/>
    </row>
    <row r="36" spans="1:6" ht="11.25">
      <c r="A36" s="6" t="s">
        <v>197</v>
      </c>
      <c r="B36" s="22"/>
      <c r="C36" s="22">
        <v>90589</v>
      </c>
      <c r="D36" s="22">
        <v>31788</v>
      </c>
      <c r="E36" s="22"/>
      <c r="F36" s="22"/>
    </row>
    <row r="37" spans="1:6" ht="11.25">
      <c r="A37" s="6" t="s">
        <v>198</v>
      </c>
      <c r="B37" s="22"/>
      <c r="C37" s="22"/>
      <c r="D37" s="22">
        <v>45000</v>
      </c>
      <c r="E37" s="22"/>
      <c r="F37" s="22"/>
    </row>
    <row r="38" spans="1:6" ht="11.25">
      <c r="A38" s="6" t="s">
        <v>199</v>
      </c>
      <c r="B38" s="22"/>
      <c r="C38" s="22"/>
      <c r="D38" s="22">
        <v>38453</v>
      </c>
      <c r="E38" s="22"/>
      <c r="F38" s="22"/>
    </row>
    <row r="39" spans="1:6" ht="11.25">
      <c r="A39" s="6" t="s">
        <v>200</v>
      </c>
      <c r="B39" s="22"/>
      <c r="C39" s="22"/>
      <c r="D39" s="22"/>
      <c r="E39" s="22"/>
      <c r="F39" s="22">
        <v>105817</v>
      </c>
    </row>
    <row r="40" spans="1:6" ht="11.25">
      <c r="A40" s="6" t="s">
        <v>201</v>
      </c>
      <c r="B40" s="22"/>
      <c r="C40" s="22"/>
      <c r="D40" s="22">
        <v>5034</v>
      </c>
      <c r="E40" s="22"/>
      <c r="F40" s="22"/>
    </row>
    <row r="41" spans="1:6" ht="11.25">
      <c r="A41" s="6" t="s">
        <v>203</v>
      </c>
      <c r="B41" s="22">
        <v>1214</v>
      </c>
      <c r="C41" s="22">
        <v>6439</v>
      </c>
      <c r="D41" s="22"/>
      <c r="E41" s="22"/>
      <c r="F41" s="22"/>
    </row>
    <row r="42" spans="1:6" ht="11.25">
      <c r="A42" s="6" t="s">
        <v>204</v>
      </c>
      <c r="B42" s="22"/>
      <c r="C42" s="22">
        <v>21000</v>
      </c>
      <c r="D42" s="22"/>
      <c r="E42" s="22"/>
      <c r="F42" s="22"/>
    </row>
    <row r="43" spans="1:6" ht="11.25">
      <c r="A43" s="6" t="s">
        <v>205</v>
      </c>
      <c r="B43" s="22">
        <v>1417</v>
      </c>
      <c r="C43" s="22">
        <v>118029</v>
      </c>
      <c r="D43" s="22">
        <v>120980</v>
      </c>
      <c r="E43" s="22">
        <v>177426</v>
      </c>
      <c r="F43" s="22">
        <v>105817</v>
      </c>
    </row>
    <row r="44" spans="1:6" ht="11.25">
      <c r="A44" s="6" t="s">
        <v>206</v>
      </c>
      <c r="B44" s="22">
        <v>347</v>
      </c>
      <c r="C44" s="22">
        <v>4660</v>
      </c>
      <c r="D44" s="22">
        <v>53860</v>
      </c>
      <c r="E44" s="22">
        <v>33531</v>
      </c>
      <c r="F44" s="22"/>
    </row>
    <row r="45" spans="1:6" ht="11.25">
      <c r="A45" s="6" t="s">
        <v>207</v>
      </c>
      <c r="B45" s="22"/>
      <c r="C45" s="22">
        <v>1496</v>
      </c>
      <c r="D45" s="22">
        <v>22841</v>
      </c>
      <c r="E45" s="22">
        <v>781</v>
      </c>
      <c r="F45" s="22">
        <v>62040</v>
      </c>
    </row>
    <row r="46" spans="1:6" ht="11.25">
      <c r="A46" s="6" t="s">
        <v>208</v>
      </c>
      <c r="B46" s="22"/>
      <c r="C46" s="22">
        <v>30000</v>
      </c>
      <c r="D46" s="22"/>
      <c r="E46" s="22">
        <v>33502</v>
      </c>
      <c r="F46" s="22">
        <v>12675</v>
      </c>
    </row>
    <row r="47" spans="1:6" ht="11.25">
      <c r="A47" s="6" t="s">
        <v>209</v>
      </c>
      <c r="B47" s="22">
        <v>5999</v>
      </c>
      <c r="C47" s="22"/>
      <c r="D47" s="22"/>
      <c r="E47" s="22">
        <v>196047</v>
      </c>
      <c r="F47" s="22">
        <v>160781</v>
      </c>
    </row>
    <row r="48" spans="1:6" ht="11.25">
      <c r="A48" s="6" t="s">
        <v>210</v>
      </c>
      <c r="B48" s="22"/>
      <c r="C48" s="22">
        <v>23555</v>
      </c>
      <c r="D48" s="22">
        <v>10706</v>
      </c>
      <c r="E48" s="22"/>
      <c r="F48" s="22">
        <v>233</v>
      </c>
    </row>
    <row r="49" spans="1:6" ht="11.25">
      <c r="A49" s="6" t="s">
        <v>211</v>
      </c>
      <c r="B49" s="22"/>
      <c r="C49" s="22">
        <v>6</v>
      </c>
      <c r="D49" s="22">
        <v>388</v>
      </c>
      <c r="E49" s="22">
        <v>158</v>
      </c>
      <c r="F49" s="22">
        <v>12279</v>
      </c>
    </row>
    <row r="50" spans="1:6" ht="11.25">
      <c r="A50" s="6" t="s">
        <v>212</v>
      </c>
      <c r="B50" s="22"/>
      <c r="C50" s="22"/>
      <c r="D50" s="22"/>
      <c r="E50" s="22"/>
      <c r="F50" s="22">
        <v>60650</v>
      </c>
    </row>
    <row r="51" spans="1:6" ht="11.25">
      <c r="A51" s="6" t="s">
        <v>213</v>
      </c>
      <c r="B51" s="22"/>
      <c r="C51" s="22"/>
      <c r="D51" s="22"/>
      <c r="E51" s="22">
        <v>145189</v>
      </c>
      <c r="F51" s="22">
        <v>6353</v>
      </c>
    </row>
    <row r="52" spans="1:6" ht="11.25">
      <c r="A52" s="6" t="s">
        <v>214</v>
      </c>
      <c r="B52" s="22"/>
      <c r="C52" s="22"/>
      <c r="D52" s="22"/>
      <c r="E52" s="22">
        <v>132</v>
      </c>
      <c r="F52" s="22">
        <v>4096</v>
      </c>
    </row>
    <row r="53" spans="1:6" ht="11.25">
      <c r="A53" s="6" t="s">
        <v>215</v>
      </c>
      <c r="B53" s="22"/>
      <c r="C53" s="22"/>
      <c r="D53" s="22"/>
      <c r="E53" s="22"/>
      <c r="F53" s="22">
        <v>961130</v>
      </c>
    </row>
    <row r="54" spans="1:6" ht="11.25">
      <c r="A54" s="6" t="s">
        <v>217</v>
      </c>
      <c r="B54" s="22"/>
      <c r="C54" s="22">
        <v>12793</v>
      </c>
      <c r="D54" s="22"/>
      <c r="E54" s="22"/>
      <c r="F54" s="22"/>
    </row>
    <row r="55" spans="1:6" ht="11.25">
      <c r="A55" s="6" t="s">
        <v>218</v>
      </c>
      <c r="B55" s="22"/>
      <c r="C55" s="22"/>
      <c r="D55" s="22">
        <v>3483</v>
      </c>
      <c r="E55" s="22"/>
      <c r="F55" s="22"/>
    </row>
    <row r="56" spans="1:6" ht="11.25">
      <c r="A56" s="6" t="s">
        <v>219</v>
      </c>
      <c r="B56" s="22"/>
      <c r="C56" s="22"/>
      <c r="D56" s="22"/>
      <c r="E56" s="22">
        <v>43124</v>
      </c>
      <c r="F56" s="22"/>
    </row>
    <row r="57" spans="1:6" ht="11.25">
      <c r="A57" s="6" t="s">
        <v>220</v>
      </c>
      <c r="B57" s="22">
        <v>6347</v>
      </c>
      <c r="C57" s="22">
        <v>72512</v>
      </c>
      <c r="D57" s="22">
        <v>91280</v>
      </c>
      <c r="E57" s="22">
        <v>452468</v>
      </c>
      <c r="F57" s="22">
        <v>1280240</v>
      </c>
    </row>
    <row r="58" spans="1:6" ht="11.25">
      <c r="A58" s="7" t="s">
        <v>221</v>
      </c>
      <c r="B58" s="22">
        <v>98228</v>
      </c>
      <c r="C58" s="22">
        <v>218546</v>
      </c>
      <c r="D58" s="22">
        <v>114861</v>
      </c>
      <c r="E58" s="22">
        <v>-3464356</v>
      </c>
      <c r="F58" s="22">
        <v>393310</v>
      </c>
    </row>
    <row r="59" spans="1:6" ht="11.25">
      <c r="A59" s="7" t="s">
        <v>222</v>
      </c>
      <c r="B59" s="22">
        <v>-530</v>
      </c>
      <c r="C59" s="22">
        <v>-3854</v>
      </c>
      <c r="D59" s="22">
        <v>-1520</v>
      </c>
      <c r="E59" s="22">
        <v>-2203</v>
      </c>
      <c r="F59" s="22">
        <v>-3131</v>
      </c>
    </row>
    <row r="60" spans="1:6" ht="11.25">
      <c r="A60" s="7" t="s">
        <v>223</v>
      </c>
      <c r="B60" s="22">
        <v>98758</v>
      </c>
      <c r="C60" s="22">
        <v>222401</v>
      </c>
      <c r="D60" s="22">
        <v>116381</v>
      </c>
      <c r="E60" s="22">
        <v>-3462152</v>
      </c>
      <c r="F60" s="22">
        <v>396441</v>
      </c>
    </row>
    <row r="61" spans="1:6" ht="11.25">
      <c r="A61" s="7" t="s">
        <v>224</v>
      </c>
      <c r="B61" s="22">
        <v>-4895</v>
      </c>
      <c r="C61" s="22">
        <v>-11529</v>
      </c>
      <c r="D61" s="22">
        <v>350</v>
      </c>
      <c r="E61" s="22">
        <v>21659</v>
      </c>
      <c r="F61" s="22">
        <v>684088</v>
      </c>
    </row>
    <row r="62" spans="1:6" ht="11.25">
      <c r="A62" s="7" t="s">
        <v>225</v>
      </c>
      <c r="B62" s="22"/>
      <c r="C62" s="22"/>
      <c r="D62" s="22">
        <v>2244</v>
      </c>
      <c r="E62" s="22"/>
      <c r="F62" s="22"/>
    </row>
    <row r="63" spans="1:6" ht="11.25">
      <c r="A63" s="7" t="s">
        <v>226</v>
      </c>
      <c r="B63" s="22"/>
      <c r="C63" s="22"/>
      <c r="D63" s="22"/>
      <c r="E63" s="22">
        <v>538272</v>
      </c>
      <c r="F63" s="22">
        <v>-348269</v>
      </c>
    </row>
    <row r="64" spans="1:6" ht="11.25">
      <c r="A64" s="7" t="s">
        <v>227</v>
      </c>
      <c r="B64" s="22">
        <v>-4895</v>
      </c>
      <c r="C64" s="22">
        <v>-11529</v>
      </c>
      <c r="D64" s="22">
        <v>2594</v>
      </c>
      <c r="E64" s="22">
        <v>559931</v>
      </c>
      <c r="F64" s="22">
        <v>335818</v>
      </c>
    </row>
    <row r="65" spans="1:6" ht="12" thickBot="1">
      <c r="A65" s="7" t="s">
        <v>228</v>
      </c>
      <c r="B65" s="22">
        <v>103654</v>
      </c>
      <c r="C65" s="22">
        <v>233930</v>
      </c>
      <c r="D65" s="22">
        <v>113787</v>
      </c>
      <c r="E65" s="22">
        <v>-4022084</v>
      </c>
      <c r="F65" s="22">
        <v>60622</v>
      </c>
    </row>
    <row r="66" spans="1:6" ht="12" thickTop="1">
      <c r="A66" s="8"/>
      <c r="B66" s="24"/>
      <c r="C66" s="24"/>
      <c r="D66" s="24"/>
      <c r="E66" s="24"/>
      <c r="F66" s="24"/>
    </row>
    <row r="68" ht="11.25">
      <c r="A68" s="20" t="s">
        <v>166</v>
      </c>
    </row>
    <row r="69" ht="11.25">
      <c r="A69" s="20" t="s">
        <v>167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9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162</v>
      </c>
      <c r="B2" s="14">
        <v>8929</v>
      </c>
      <c r="C2" s="14"/>
      <c r="D2" s="14"/>
      <c r="E2" s="14"/>
      <c r="F2" s="14"/>
    </row>
    <row r="3" spans="1:6" ht="12" thickBot="1">
      <c r="A3" s="11" t="s">
        <v>163</v>
      </c>
      <c r="B3" s="1" t="s">
        <v>164</v>
      </c>
      <c r="C3" s="1"/>
      <c r="D3" s="1"/>
      <c r="E3" s="1"/>
      <c r="F3" s="1"/>
    </row>
    <row r="4" spans="1:6" ht="12" thickTop="1">
      <c r="A4" s="10" t="s">
        <v>59</v>
      </c>
      <c r="B4" s="15" t="str">
        <f>HYPERLINK("http://www.kabupro.jp/mark/20130328/S000D5AA.htm","有価証券報告書")</f>
        <v>有価証券報告書</v>
      </c>
      <c r="C4" s="15" t="str">
        <f>HYPERLINK("http://www.kabupro.jp/mark/20130328/S000D5AA.htm","有価証券報告書")</f>
        <v>有価証券報告書</v>
      </c>
      <c r="D4" s="15" t="str">
        <f>HYPERLINK("http://www.kabupro.jp/mark/20120328/S000ALRK.htm","有価証券報告書")</f>
        <v>有価証券報告書</v>
      </c>
      <c r="E4" s="15" t="str">
        <f>HYPERLINK("http://www.kabupro.jp/mark/20110325/S00081AX.htm","有価証券報告書")</f>
        <v>有価証券報告書</v>
      </c>
      <c r="F4" s="15" t="str">
        <f>HYPERLINK("http://www.kabupro.jp/mark/20100326/S0005FPP.htm","有価証券報告書")</f>
        <v>有価証券報告書</v>
      </c>
    </row>
    <row r="5" spans="1:6" ht="12" thickBot="1">
      <c r="A5" s="11" t="s">
        <v>60</v>
      </c>
      <c r="B5" s="1" t="s">
        <v>66</v>
      </c>
      <c r="C5" s="1" t="s">
        <v>66</v>
      </c>
      <c r="D5" s="1" t="s">
        <v>70</v>
      </c>
      <c r="E5" s="1" t="s">
        <v>72</v>
      </c>
      <c r="F5" s="1" t="s">
        <v>74</v>
      </c>
    </row>
    <row r="6" spans="1:6" ht="12.75" thickBot="1" thickTop="1">
      <c r="A6" s="10" t="s">
        <v>61</v>
      </c>
      <c r="B6" s="18" t="s">
        <v>165</v>
      </c>
      <c r="C6" s="19"/>
      <c r="D6" s="19"/>
      <c r="E6" s="19"/>
      <c r="F6" s="19"/>
    </row>
    <row r="7" spans="1:6" ht="12" thickTop="1">
      <c r="A7" s="12" t="s">
        <v>62</v>
      </c>
      <c r="B7" s="16" t="s">
        <v>67</v>
      </c>
      <c r="C7" s="16" t="s">
        <v>67</v>
      </c>
      <c r="D7" s="16" t="s">
        <v>67</v>
      </c>
      <c r="E7" s="16" t="s">
        <v>67</v>
      </c>
      <c r="F7" s="16" t="s">
        <v>67</v>
      </c>
    </row>
    <row r="8" spans="1:6" ht="11.25">
      <c r="A8" s="13" t="s">
        <v>63</v>
      </c>
      <c r="B8" s="17"/>
      <c r="C8" s="17"/>
      <c r="D8" s="17"/>
      <c r="E8" s="17"/>
      <c r="F8" s="17"/>
    </row>
    <row r="9" spans="1:6" ht="11.25">
      <c r="A9" s="13" t="s">
        <v>64</v>
      </c>
      <c r="B9" s="17" t="s">
        <v>68</v>
      </c>
      <c r="C9" s="17" t="s">
        <v>69</v>
      </c>
      <c r="D9" s="17" t="s">
        <v>71</v>
      </c>
      <c r="E9" s="17" t="s">
        <v>73</v>
      </c>
      <c r="F9" s="17" t="s">
        <v>75</v>
      </c>
    </row>
    <row r="10" spans="1:6" ht="12" thickBot="1">
      <c r="A10" s="13" t="s">
        <v>65</v>
      </c>
      <c r="B10" s="17" t="s">
        <v>77</v>
      </c>
      <c r="C10" s="17" t="s">
        <v>77</v>
      </c>
      <c r="D10" s="17" t="s">
        <v>77</v>
      </c>
      <c r="E10" s="17" t="s">
        <v>77</v>
      </c>
      <c r="F10" s="17" t="s">
        <v>77</v>
      </c>
    </row>
    <row r="11" spans="1:6" ht="12" thickTop="1">
      <c r="A11" s="9" t="s">
        <v>76</v>
      </c>
      <c r="B11" s="21">
        <v>482942</v>
      </c>
      <c r="C11" s="21">
        <v>1064334</v>
      </c>
      <c r="D11" s="21">
        <v>1159873</v>
      </c>
      <c r="E11" s="21">
        <v>695241</v>
      </c>
      <c r="F11" s="21">
        <v>3740592</v>
      </c>
    </row>
    <row r="12" spans="1:6" ht="11.25">
      <c r="A12" s="2" t="s">
        <v>79</v>
      </c>
      <c r="B12" s="22">
        <v>268020</v>
      </c>
      <c r="C12" s="22">
        <v>252884</v>
      </c>
      <c r="D12" s="22">
        <v>359729</v>
      </c>
      <c r="E12" s="22">
        <v>381247</v>
      </c>
      <c r="F12" s="22">
        <v>341187</v>
      </c>
    </row>
    <row r="13" spans="1:6" ht="11.25">
      <c r="A13" s="2" t="s">
        <v>80</v>
      </c>
      <c r="B13" s="22">
        <v>16600</v>
      </c>
      <c r="C13" s="22">
        <v>0</v>
      </c>
      <c r="D13" s="22">
        <v>0</v>
      </c>
      <c r="E13" s="22">
        <v>1583113</v>
      </c>
      <c r="F13" s="22">
        <v>5984387</v>
      </c>
    </row>
    <row r="14" spans="1:6" ht="11.25">
      <c r="A14" s="2" t="s">
        <v>81</v>
      </c>
      <c r="B14" s="22">
        <v>16111</v>
      </c>
      <c r="C14" s="22">
        <v>11779</v>
      </c>
      <c r="D14" s="22"/>
      <c r="E14" s="22"/>
      <c r="F14" s="22"/>
    </row>
    <row r="15" spans="1:6" ht="11.25">
      <c r="A15" s="2" t="s">
        <v>82</v>
      </c>
      <c r="B15" s="22"/>
      <c r="C15" s="22">
        <v>21731</v>
      </c>
      <c r="D15" s="22"/>
      <c r="E15" s="22"/>
      <c r="F15" s="22"/>
    </row>
    <row r="16" spans="1:6" ht="11.25">
      <c r="A16" s="2" t="s">
        <v>83</v>
      </c>
      <c r="B16" s="22">
        <v>14255</v>
      </c>
      <c r="C16" s="22">
        <v>15316</v>
      </c>
      <c r="D16" s="22">
        <v>12044</v>
      </c>
      <c r="E16" s="22">
        <v>19186</v>
      </c>
      <c r="F16" s="22">
        <v>42096</v>
      </c>
    </row>
    <row r="17" spans="1:6" ht="11.25">
      <c r="A17" s="2" t="s">
        <v>84</v>
      </c>
      <c r="B17" s="22"/>
      <c r="C17" s="22"/>
      <c r="D17" s="22"/>
      <c r="E17" s="22"/>
      <c r="F17" s="22">
        <v>430845</v>
      </c>
    </row>
    <row r="18" spans="1:6" ht="11.25">
      <c r="A18" s="2" t="s">
        <v>85</v>
      </c>
      <c r="B18" s="22"/>
      <c r="C18" s="22"/>
      <c r="D18" s="22"/>
      <c r="E18" s="22"/>
      <c r="F18" s="22">
        <v>100000</v>
      </c>
    </row>
    <row r="19" spans="1:6" ht="11.25">
      <c r="A19" s="2" t="s">
        <v>86</v>
      </c>
      <c r="B19" s="22"/>
      <c r="C19" s="22">
        <v>25430</v>
      </c>
      <c r="D19" s="22">
        <v>23961</v>
      </c>
      <c r="E19" s="22">
        <v>133856</v>
      </c>
      <c r="F19" s="22">
        <v>53314</v>
      </c>
    </row>
    <row r="20" spans="1:6" ht="11.25">
      <c r="A20" s="2" t="s">
        <v>87</v>
      </c>
      <c r="B20" s="22">
        <v>36362</v>
      </c>
      <c r="C20" s="22">
        <v>8730</v>
      </c>
      <c r="D20" s="22">
        <v>19190</v>
      </c>
      <c r="E20" s="22">
        <v>17752</v>
      </c>
      <c r="F20" s="22">
        <v>17797</v>
      </c>
    </row>
    <row r="21" spans="1:6" ht="11.25">
      <c r="A21" s="2" t="s">
        <v>88</v>
      </c>
      <c r="B21" s="22">
        <v>-16094</v>
      </c>
      <c r="C21" s="22">
        <v>-48931</v>
      </c>
      <c r="D21" s="22">
        <v>-37581</v>
      </c>
      <c r="E21" s="22">
        <v>-8413</v>
      </c>
      <c r="F21" s="22">
        <v>-3717</v>
      </c>
    </row>
    <row r="22" spans="1:6" ht="11.25">
      <c r="A22" s="2" t="s">
        <v>89</v>
      </c>
      <c r="B22" s="22">
        <v>818197</v>
      </c>
      <c r="C22" s="22">
        <v>1351276</v>
      </c>
      <c r="D22" s="22">
        <v>1537219</v>
      </c>
      <c r="E22" s="22">
        <v>2821984</v>
      </c>
      <c r="F22" s="22">
        <v>10706503</v>
      </c>
    </row>
    <row r="23" spans="1:6" ht="11.25">
      <c r="A23" s="3" t="s">
        <v>90</v>
      </c>
      <c r="B23" s="22">
        <v>660848</v>
      </c>
      <c r="C23" s="22">
        <v>75823</v>
      </c>
      <c r="D23" s="22">
        <v>129007</v>
      </c>
      <c r="E23" s="22">
        <v>139494</v>
      </c>
      <c r="F23" s="22">
        <v>198679</v>
      </c>
    </row>
    <row r="24" spans="1:6" ht="11.25">
      <c r="A24" s="4" t="s">
        <v>91</v>
      </c>
      <c r="B24" s="22">
        <v>-42248</v>
      </c>
      <c r="C24" s="22">
        <v>-35356</v>
      </c>
      <c r="D24" s="22">
        <v>-52245</v>
      </c>
      <c r="E24" s="22">
        <v>-41842</v>
      </c>
      <c r="F24" s="22">
        <v>-74094</v>
      </c>
    </row>
    <row r="25" spans="1:6" ht="11.25">
      <c r="A25" s="4" t="s">
        <v>92</v>
      </c>
      <c r="B25" s="22">
        <v>618600</v>
      </c>
      <c r="C25" s="22">
        <v>40467</v>
      </c>
      <c r="D25" s="22">
        <v>76761</v>
      </c>
      <c r="E25" s="22">
        <v>97651</v>
      </c>
      <c r="F25" s="22">
        <v>124585</v>
      </c>
    </row>
    <row r="26" spans="1:6" ht="11.25">
      <c r="A26" s="3" t="s">
        <v>93</v>
      </c>
      <c r="B26" s="22">
        <v>24740</v>
      </c>
      <c r="C26" s="22"/>
      <c r="D26" s="22"/>
      <c r="E26" s="22"/>
      <c r="F26" s="22"/>
    </row>
    <row r="27" spans="1:6" ht="11.25">
      <c r="A27" s="4" t="s">
        <v>91</v>
      </c>
      <c r="B27" s="22">
        <v>-2458</v>
      </c>
      <c r="C27" s="22"/>
      <c r="D27" s="22"/>
      <c r="E27" s="22"/>
      <c r="F27" s="22"/>
    </row>
    <row r="28" spans="1:6" ht="11.25">
      <c r="A28" s="4" t="s">
        <v>94</v>
      </c>
      <c r="B28" s="22">
        <v>22282</v>
      </c>
      <c r="C28" s="22"/>
      <c r="D28" s="22"/>
      <c r="E28" s="22"/>
      <c r="F28" s="22"/>
    </row>
    <row r="29" spans="1:6" ht="11.25">
      <c r="A29" s="3" t="s">
        <v>95</v>
      </c>
      <c r="B29" s="22"/>
      <c r="C29" s="22">
        <v>5131</v>
      </c>
      <c r="D29" s="22">
        <v>5131</v>
      </c>
      <c r="E29" s="22">
        <v>5131</v>
      </c>
      <c r="F29" s="22">
        <v>22024</v>
      </c>
    </row>
    <row r="30" spans="1:6" ht="11.25">
      <c r="A30" s="4" t="s">
        <v>91</v>
      </c>
      <c r="B30" s="22"/>
      <c r="C30" s="22">
        <v>-4220</v>
      </c>
      <c r="D30" s="22">
        <v>-3569</v>
      </c>
      <c r="E30" s="22">
        <v>-2451</v>
      </c>
      <c r="F30" s="22">
        <v>-4802</v>
      </c>
    </row>
    <row r="31" spans="1:6" ht="11.25">
      <c r="A31" s="4" t="s">
        <v>96</v>
      </c>
      <c r="B31" s="22"/>
      <c r="C31" s="22">
        <v>910</v>
      </c>
      <c r="D31" s="22">
        <v>1562</v>
      </c>
      <c r="E31" s="22">
        <v>2679</v>
      </c>
      <c r="F31" s="22">
        <v>17222</v>
      </c>
    </row>
    <row r="32" spans="1:6" ht="11.25">
      <c r="A32" s="3" t="s">
        <v>97</v>
      </c>
      <c r="B32" s="22">
        <v>100442</v>
      </c>
      <c r="C32" s="22">
        <v>58345</v>
      </c>
      <c r="D32" s="22">
        <v>59467</v>
      </c>
      <c r="E32" s="22">
        <v>63002</v>
      </c>
      <c r="F32" s="22">
        <v>68159</v>
      </c>
    </row>
    <row r="33" spans="1:6" ht="11.25">
      <c r="A33" s="4" t="s">
        <v>91</v>
      </c>
      <c r="B33" s="22">
        <v>-46779</v>
      </c>
      <c r="C33" s="22">
        <v>-45352</v>
      </c>
      <c r="D33" s="22">
        <v>-40160</v>
      </c>
      <c r="E33" s="22">
        <v>-35360</v>
      </c>
      <c r="F33" s="22">
        <v>-34772</v>
      </c>
    </row>
    <row r="34" spans="1:6" ht="11.25">
      <c r="A34" s="4" t="s">
        <v>98</v>
      </c>
      <c r="B34" s="22">
        <v>53662</v>
      </c>
      <c r="C34" s="22">
        <v>12992</v>
      </c>
      <c r="D34" s="22">
        <v>19306</v>
      </c>
      <c r="E34" s="22">
        <v>27642</v>
      </c>
      <c r="F34" s="22">
        <v>33386</v>
      </c>
    </row>
    <row r="35" spans="1:6" ht="11.25">
      <c r="A35" s="3" t="s">
        <v>99</v>
      </c>
      <c r="B35" s="22">
        <v>93044</v>
      </c>
      <c r="C35" s="22">
        <v>1406</v>
      </c>
      <c r="D35" s="22">
        <v>70766</v>
      </c>
      <c r="E35" s="22">
        <v>71211</v>
      </c>
      <c r="F35" s="22">
        <v>71211</v>
      </c>
    </row>
    <row r="36" spans="1:6" ht="11.25">
      <c r="A36" s="3" t="s">
        <v>103</v>
      </c>
      <c r="B36" s="22">
        <v>787590</v>
      </c>
      <c r="C36" s="22">
        <v>55776</v>
      </c>
      <c r="D36" s="22">
        <v>168397</v>
      </c>
      <c r="E36" s="22">
        <v>199184</v>
      </c>
      <c r="F36" s="22">
        <v>246405</v>
      </c>
    </row>
    <row r="37" spans="1:6" ht="11.25">
      <c r="A37" s="3" t="s">
        <v>104</v>
      </c>
      <c r="B37" s="22">
        <v>122755</v>
      </c>
      <c r="C37" s="22">
        <v>286447</v>
      </c>
      <c r="D37" s="22">
        <v>450139</v>
      </c>
      <c r="E37" s="22">
        <v>613826</v>
      </c>
      <c r="F37" s="22">
        <v>777513</v>
      </c>
    </row>
    <row r="38" spans="1:6" ht="11.25">
      <c r="A38" s="3" t="s">
        <v>105</v>
      </c>
      <c r="B38" s="22">
        <v>30069</v>
      </c>
      <c r="C38" s="22">
        <v>33943</v>
      </c>
      <c r="D38" s="22">
        <v>34030</v>
      </c>
      <c r="E38" s="22">
        <v>44575</v>
      </c>
      <c r="F38" s="22">
        <v>66241</v>
      </c>
    </row>
    <row r="39" spans="1:6" ht="11.25">
      <c r="A39" s="3" t="s">
        <v>106</v>
      </c>
      <c r="B39" s="22">
        <v>830</v>
      </c>
      <c r="C39" s="22">
        <v>141</v>
      </c>
      <c r="D39" s="22"/>
      <c r="E39" s="22"/>
      <c r="F39" s="22"/>
    </row>
    <row r="40" spans="1:6" ht="11.25">
      <c r="A40" s="3" t="s">
        <v>107</v>
      </c>
      <c r="B40" s="22"/>
      <c r="C40" s="22"/>
      <c r="D40" s="22">
        <v>967</v>
      </c>
      <c r="E40" s="22">
        <v>967</v>
      </c>
      <c r="F40" s="22">
        <v>967</v>
      </c>
    </row>
    <row r="41" spans="1:6" ht="11.25">
      <c r="A41" s="3" t="s">
        <v>100</v>
      </c>
      <c r="B41" s="22">
        <v>967</v>
      </c>
      <c r="C41" s="22">
        <v>967</v>
      </c>
      <c r="D41" s="22">
        <v>86</v>
      </c>
      <c r="E41" s="22">
        <v>110</v>
      </c>
      <c r="F41" s="22">
        <v>134</v>
      </c>
    </row>
    <row r="42" spans="1:6" ht="11.25">
      <c r="A42" s="3" t="s">
        <v>108</v>
      </c>
      <c r="B42" s="22">
        <v>154622</v>
      </c>
      <c r="C42" s="22">
        <v>321499</v>
      </c>
      <c r="D42" s="22">
        <v>485223</v>
      </c>
      <c r="E42" s="22">
        <v>659479</v>
      </c>
      <c r="F42" s="22">
        <v>844856</v>
      </c>
    </row>
    <row r="43" spans="1:6" ht="11.25">
      <c r="A43" s="3" t="s">
        <v>109</v>
      </c>
      <c r="B43" s="22">
        <v>1395623</v>
      </c>
      <c r="C43" s="22">
        <v>1382765</v>
      </c>
      <c r="D43" s="22">
        <v>1587122</v>
      </c>
      <c r="E43" s="22">
        <v>1931392</v>
      </c>
      <c r="F43" s="22">
        <v>736286</v>
      </c>
    </row>
    <row r="44" spans="1:6" ht="11.25">
      <c r="A44" s="3" t="s">
        <v>110</v>
      </c>
      <c r="B44" s="22">
        <v>135605</v>
      </c>
      <c r="C44" s="22">
        <v>141605</v>
      </c>
      <c r="D44" s="22">
        <v>183344</v>
      </c>
      <c r="E44" s="22">
        <v>207447</v>
      </c>
      <c r="F44" s="22">
        <v>2875207</v>
      </c>
    </row>
    <row r="45" spans="1:6" ht="11.25">
      <c r="A45" s="3" t="s">
        <v>111</v>
      </c>
      <c r="B45" s="22">
        <v>24404</v>
      </c>
      <c r="C45" s="22">
        <v>27225</v>
      </c>
      <c r="D45" s="22">
        <v>122696</v>
      </c>
      <c r="E45" s="22">
        <v>140970</v>
      </c>
      <c r="F45" s="22">
        <v>515152</v>
      </c>
    </row>
    <row r="46" spans="1:6" ht="11.25">
      <c r="A46" s="3" t="s">
        <v>112</v>
      </c>
      <c r="B46" s="22">
        <v>109957</v>
      </c>
      <c r="C46" s="22">
        <v>110825</v>
      </c>
      <c r="D46" s="22">
        <v>113805</v>
      </c>
      <c r="E46" s="22">
        <v>130679</v>
      </c>
      <c r="F46" s="22">
        <v>198909</v>
      </c>
    </row>
    <row r="47" spans="1:6" ht="11.25">
      <c r="A47" s="3" t="s">
        <v>100</v>
      </c>
      <c r="B47" s="22"/>
      <c r="C47" s="22"/>
      <c r="D47" s="22"/>
      <c r="E47" s="22"/>
      <c r="F47" s="22">
        <v>21806</v>
      </c>
    </row>
    <row r="48" spans="1:6" ht="11.25">
      <c r="A48" s="3" t="s">
        <v>113</v>
      </c>
      <c r="B48" s="22">
        <v>1665589</v>
      </c>
      <c r="C48" s="22">
        <v>1662422</v>
      </c>
      <c r="D48" s="22">
        <v>2006969</v>
      </c>
      <c r="E48" s="22">
        <v>2410490</v>
      </c>
      <c r="F48" s="22">
        <v>4347361</v>
      </c>
    </row>
    <row r="49" spans="1:6" ht="11.25">
      <c r="A49" s="2" t="s">
        <v>114</v>
      </c>
      <c r="B49" s="22">
        <v>2607802</v>
      </c>
      <c r="C49" s="22">
        <v>2039698</v>
      </c>
      <c r="D49" s="22">
        <v>2660590</v>
      </c>
      <c r="E49" s="22">
        <v>3269154</v>
      </c>
      <c r="F49" s="22">
        <v>5438623</v>
      </c>
    </row>
    <row r="50" spans="1:6" ht="12" thickBot="1">
      <c r="A50" s="5" t="s">
        <v>117</v>
      </c>
      <c r="B50" s="23">
        <v>3426000</v>
      </c>
      <c r="C50" s="23">
        <v>3390975</v>
      </c>
      <c r="D50" s="23">
        <v>4197809</v>
      </c>
      <c r="E50" s="23">
        <v>6091139</v>
      </c>
      <c r="F50" s="23">
        <v>16145127</v>
      </c>
    </row>
    <row r="51" spans="1:6" ht="12" thickTop="1">
      <c r="A51" s="2" t="s">
        <v>119</v>
      </c>
      <c r="B51" s="22">
        <v>67078</v>
      </c>
      <c r="C51" s="22">
        <v>63682</v>
      </c>
      <c r="D51" s="22">
        <v>112363</v>
      </c>
      <c r="E51" s="22">
        <v>66501</v>
      </c>
      <c r="F51" s="22">
        <v>104803</v>
      </c>
    </row>
    <row r="52" spans="1:6" ht="11.25">
      <c r="A52" s="2" t="s">
        <v>120</v>
      </c>
      <c r="B52" s="22">
        <v>600000</v>
      </c>
      <c r="C52" s="22">
        <v>600000</v>
      </c>
      <c r="D52" s="22">
        <v>672400</v>
      </c>
      <c r="E52" s="22">
        <v>850000</v>
      </c>
      <c r="F52" s="22">
        <v>1006667</v>
      </c>
    </row>
    <row r="53" spans="1:6" ht="11.25">
      <c r="A53" s="2" t="s">
        <v>121</v>
      </c>
      <c r="B53" s="22">
        <v>230000</v>
      </c>
      <c r="C53" s="22">
        <v>510000</v>
      </c>
      <c r="D53" s="22">
        <v>540000</v>
      </c>
      <c r="E53" s="22">
        <v>678800</v>
      </c>
      <c r="F53" s="22">
        <v>480000</v>
      </c>
    </row>
    <row r="54" spans="1:6" ht="11.25">
      <c r="A54" s="2" t="s">
        <v>122</v>
      </c>
      <c r="B54" s="22">
        <v>58703</v>
      </c>
      <c r="C54" s="22">
        <v>33600</v>
      </c>
      <c r="D54" s="22"/>
      <c r="E54" s="22"/>
      <c r="F54" s="22">
        <v>3500000</v>
      </c>
    </row>
    <row r="55" spans="1:6" ht="11.25">
      <c r="A55" s="2" t="s">
        <v>123</v>
      </c>
      <c r="B55" s="22">
        <v>92500</v>
      </c>
      <c r="C55" s="22">
        <v>395000</v>
      </c>
      <c r="D55" s="22">
        <v>535000</v>
      </c>
      <c r="E55" s="22">
        <v>1370000</v>
      </c>
      <c r="F55" s="22">
        <v>1480000</v>
      </c>
    </row>
    <row r="56" spans="1:6" ht="11.25">
      <c r="A56" s="2" t="s">
        <v>124</v>
      </c>
      <c r="B56" s="22">
        <v>150707</v>
      </c>
      <c r="C56" s="22">
        <v>192914</v>
      </c>
      <c r="D56" s="22">
        <v>170592</v>
      </c>
      <c r="E56" s="22">
        <v>216319</v>
      </c>
      <c r="F56" s="22">
        <v>244008</v>
      </c>
    </row>
    <row r="57" spans="1:6" ht="11.25">
      <c r="A57" s="2" t="s">
        <v>125</v>
      </c>
      <c r="B57" s="22">
        <v>30535</v>
      </c>
      <c r="C57" s="22">
        <v>29216</v>
      </c>
      <c r="D57" s="22">
        <v>43404</v>
      </c>
      <c r="E57" s="22"/>
      <c r="F57" s="22"/>
    </row>
    <row r="58" spans="1:6" ht="11.25">
      <c r="A58" s="2" t="s">
        <v>127</v>
      </c>
      <c r="B58" s="22">
        <v>3230</v>
      </c>
      <c r="C58" s="22">
        <v>6980</v>
      </c>
      <c r="D58" s="22">
        <v>1853</v>
      </c>
      <c r="E58" s="22">
        <v>161</v>
      </c>
      <c r="F58" s="22">
        <v>141133</v>
      </c>
    </row>
    <row r="59" spans="1:6" ht="11.25">
      <c r="A59" s="2" t="s">
        <v>128</v>
      </c>
      <c r="B59" s="22">
        <v>3609</v>
      </c>
      <c r="C59" s="22">
        <v>21398</v>
      </c>
      <c r="D59" s="22">
        <v>22159</v>
      </c>
      <c r="E59" s="22">
        <v>43052</v>
      </c>
      <c r="F59" s="22">
        <v>1785</v>
      </c>
    </row>
    <row r="60" spans="1:6" ht="11.25">
      <c r="A60" s="2" t="s">
        <v>129</v>
      </c>
      <c r="B60" s="22">
        <v>29946</v>
      </c>
      <c r="C60" s="22">
        <v>32659</v>
      </c>
      <c r="D60" s="22">
        <v>44909</v>
      </c>
      <c r="E60" s="22">
        <v>107992</v>
      </c>
      <c r="F60" s="22">
        <v>250057</v>
      </c>
    </row>
    <row r="61" spans="1:6" ht="11.25">
      <c r="A61" s="2" t="s">
        <v>130</v>
      </c>
      <c r="B61" s="22"/>
      <c r="C61" s="22"/>
      <c r="D61" s="22">
        <v>6307</v>
      </c>
      <c r="E61" s="22"/>
      <c r="F61" s="22"/>
    </row>
    <row r="62" spans="1:6" ht="11.25">
      <c r="A62" s="2" t="s">
        <v>131</v>
      </c>
      <c r="B62" s="22">
        <v>5542</v>
      </c>
      <c r="C62" s="22">
        <v>4441</v>
      </c>
      <c r="D62" s="22"/>
      <c r="E62" s="22"/>
      <c r="F62" s="22"/>
    </row>
    <row r="63" spans="1:6" ht="11.25">
      <c r="A63" s="2" t="s">
        <v>133</v>
      </c>
      <c r="B63" s="22"/>
      <c r="C63" s="22">
        <v>3629</v>
      </c>
      <c r="D63" s="22">
        <v>2060</v>
      </c>
      <c r="E63" s="22">
        <v>4586</v>
      </c>
      <c r="F63" s="22"/>
    </row>
    <row r="64" spans="1:6" ht="11.25">
      <c r="A64" s="2" t="s">
        <v>87</v>
      </c>
      <c r="B64" s="22">
        <v>1220</v>
      </c>
      <c r="C64" s="22"/>
      <c r="D64" s="22">
        <v>15716</v>
      </c>
      <c r="E64" s="22">
        <v>12177</v>
      </c>
      <c r="F64" s="22">
        <v>102710</v>
      </c>
    </row>
    <row r="65" spans="1:6" ht="11.25">
      <c r="A65" s="2" t="s">
        <v>134</v>
      </c>
      <c r="B65" s="22">
        <v>1273074</v>
      </c>
      <c r="C65" s="22">
        <v>1893522</v>
      </c>
      <c r="D65" s="22">
        <v>2166767</v>
      </c>
      <c r="E65" s="22">
        <v>3349592</v>
      </c>
      <c r="F65" s="22">
        <v>7311166</v>
      </c>
    </row>
    <row r="66" spans="1:6" ht="11.25">
      <c r="A66" s="2" t="s">
        <v>135</v>
      </c>
      <c r="B66" s="22"/>
      <c r="C66" s="22">
        <v>92500</v>
      </c>
      <c r="D66" s="22">
        <v>487500</v>
      </c>
      <c r="E66" s="22">
        <v>1195000</v>
      </c>
      <c r="F66" s="22">
        <v>2565000</v>
      </c>
    </row>
    <row r="67" spans="1:6" ht="11.25">
      <c r="A67" s="2" t="s">
        <v>136</v>
      </c>
      <c r="B67" s="22">
        <v>754851</v>
      </c>
      <c r="C67" s="22">
        <v>58000</v>
      </c>
      <c r="D67" s="22"/>
      <c r="E67" s="22"/>
      <c r="F67" s="22"/>
    </row>
    <row r="68" spans="1:6" ht="11.25">
      <c r="A68" s="2" t="s">
        <v>137</v>
      </c>
      <c r="B68" s="22">
        <v>42052</v>
      </c>
      <c r="C68" s="22">
        <v>46842</v>
      </c>
      <c r="D68" s="22">
        <v>83965</v>
      </c>
      <c r="E68" s="22">
        <v>109938</v>
      </c>
      <c r="F68" s="22">
        <v>156169</v>
      </c>
    </row>
    <row r="69" spans="1:6" ht="11.25">
      <c r="A69" s="2" t="s">
        <v>138</v>
      </c>
      <c r="B69" s="22">
        <v>50590</v>
      </c>
      <c r="C69" s="22">
        <v>48061</v>
      </c>
      <c r="D69" s="22">
        <v>43860</v>
      </c>
      <c r="E69" s="22">
        <v>34772</v>
      </c>
      <c r="F69" s="22">
        <v>45584</v>
      </c>
    </row>
    <row r="70" spans="1:6" ht="11.25">
      <c r="A70" s="2" t="s">
        <v>139</v>
      </c>
      <c r="B70" s="22"/>
      <c r="C70" s="22"/>
      <c r="D70" s="22">
        <v>90589</v>
      </c>
      <c r="E70" s="22">
        <v>107052</v>
      </c>
      <c r="F70" s="22">
        <v>214262</v>
      </c>
    </row>
    <row r="71" spans="1:6" ht="11.25">
      <c r="A71" s="2" t="s">
        <v>140</v>
      </c>
      <c r="B71" s="22">
        <v>25350</v>
      </c>
      <c r="C71" s="22">
        <v>21845</v>
      </c>
      <c r="D71" s="22">
        <v>112852</v>
      </c>
      <c r="E71" s="22">
        <v>148984</v>
      </c>
      <c r="F71" s="22">
        <v>164714</v>
      </c>
    </row>
    <row r="72" spans="1:6" ht="11.25">
      <c r="A72" s="2" t="s">
        <v>141</v>
      </c>
      <c r="B72" s="22"/>
      <c r="C72" s="22"/>
      <c r="D72" s="22"/>
      <c r="E72" s="22"/>
      <c r="F72" s="22">
        <v>16335</v>
      </c>
    </row>
    <row r="73" spans="1:6" ht="11.25">
      <c r="A73" s="2" t="s">
        <v>143</v>
      </c>
      <c r="B73" s="22">
        <v>872844</v>
      </c>
      <c r="C73" s="22">
        <v>267249</v>
      </c>
      <c r="D73" s="22">
        <v>818768</v>
      </c>
      <c r="E73" s="22">
        <v>1595748</v>
      </c>
      <c r="F73" s="22">
        <v>3162065</v>
      </c>
    </row>
    <row r="74" spans="1:6" ht="12" thickBot="1">
      <c r="A74" s="5" t="s">
        <v>145</v>
      </c>
      <c r="B74" s="23">
        <v>2145918</v>
      </c>
      <c r="C74" s="23">
        <v>2160772</v>
      </c>
      <c r="D74" s="23">
        <v>2985535</v>
      </c>
      <c r="E74" s="23">
        <v>4945340</v>
      </c>
      <c r="F74" s="23">
        <v>10473231</v>
      </c>
    </row>
    <row r="75" spans="1:6" ht="12" thickTop="1">
      <c r="A75" s="2" t="s">
        <v>146</v>
      </c>
      <c r="B75" s="22">
        <v>1030817</v>
      </c>
      <c r="C75" s="22">
        <v>1030817</v>
      </c>
      <c r="D75" s="22">
        <v>1030817</v>
      </c>
      <c r="E75" s="22">
        <v>1030817</v>
      </c>
      <c r="F75" s="22">
        <v>1030817</v>
      </c>
    </row>
    <row r="76" spans="1:6" ht="11.25">
      <c r="A76" s="3" t="s">
        <v>147</v>
      </c>
      <c r="B76" s="22">
        <v>113516</v>
      </c>
      <c r="C76" s="22">
        <v>113516</v>
      </c>
      <c r="D76" s="22">
        <v>108231</v>
      </c>
      <c r="E76" s="22">
        <v>1100266</v>
      </c>
      <c r="F76" s="22">
        <v>1100266</v>
      </c>
    </row>
    <row r="77" spans="1:6" ht="11.25">
      <c r="A77" s="3" t="s">
        <v>148</v>
      </c>
      <c r="B77" s="22">
        <v>220707</v>
      </c>
      <c r="C77" s="22">
        <v>220707</v>
      </c>
      <c r="D77" s="22">
        <v>496804</v>
      </c>
      <c r="E77" s="22">
        <v>3888</v>
      </c>
      <c r="F77" s="22">
        <v>3888</v>
      </c>
    </row>
    <row r="78" spans="1:6" ht="11.25">
      <c r="A78" s="3" t="s">
        <v>149</v>
      </c>
      <c r="B78" s="22">
        <v>334224</v>
      </c>
      <c r="C78" s="22">
        <v>334224</v>
      </c>
      <c r="D78" s="22">
        <v>605035</v>
      </c>
      <c r="E78" s="22">
        <v>1104154</v>
      </c>
      <c r="F78" s="22">
        <v>1104154</v>
      </c>
    </row>
    <row r="79" spans="1:6" ht="11.25">
      <c r="A79" s="3" t="s">
        <v>150</v>
      </c>
      <c r="B79" s="22">
        <v>13620</v>
      </c>
      <c r="C79" s="22">
        <v>6750</v>
      </c>
      <c r="D79" s="22">
        <v>6750</v>
      </c>
      <c r="E79" s="22">
        <v>6750</v>
      </c>
      <c r="F79" s="22">
        <v>6750</v>
      </c>
    </row>
    <row r="80" spans="1:6" ht="11.25">
      <c r="A80" s="4" t="s">
        <v>151</v>
      </c>
      <c r="B80" s="22">
        <v>262006</v>
      </c>
      <c r="C80" s="22">
        <v>233930</v>
      </c>
      <c r="D80" s="22">
        <v>-217958</v>
      </c>
      <c r="E80" s="22">
        <v>-2031746</v>
      </c>
      <c r="F80" s="22">
        <v>2148895</v>
      </c>
    </row>
    <row r="81" spans="1:6" ht="11.25">
      <c r="A81" s="3" t="s">
        <v>152</v>
      </c>
      <c r="B81" s="22">
        <v>275627</v>
      </c>
      <c r="C81" s="22">
        <v>240680</v>
      </c>
      <c r="D81" s="22">
        <v>-211208</v>
      </c>
      <c r="E81" s="22">
        <v>-324996</v>
      </c>
      <c r="F81" s="22">
        <v>3855645</v>
      </c>
    </row>
    <row r="82" spans="1:6" ht="11.25">
      <c r="A82" s="2" t="s">
        <v>154</v>
      </c>
      <c r="B82" s="22">
        <v>1640668</v>
      </c>
      <c r="C82" s="22">
        <v>1605721</v>
      </c>
      <c r="D82" s="22">
        <v>1424643</v>
      </c>
      <c r="E82" s="22">
        <v>1310856</v>
      </c>
      <c r="F82" s="22">
        <v>5491498</v>
      </c>
    </row>
    <row r="83" spans="1:6" ht="11.25">
      <c r="A83" s="2" t="s">
        <v>155</v>
      </c>
      <c r="B83" s="22">
        <v>-360586</v>
      </c>
      <c r="C83" s="22">
        <v>-375518</v>
      </c>
      <c r="D83" s="22">
        <v>-212370</v>
      </c>
      <c r="E83" s="22">
        <v>-165057</v>
      </c>
      <c r="F83" s="22">
        <v>180397</v>
      </c>
    </row>
    <row r="84" spans="1:6" ht="11.25">
      <c r="A84" s="2" t="s">
        <v>157</v>
      </c>
      <c r="B84" s="22">
        <v>-360586</v>
      </c>
      <c r="C84" s="22">
        <v>-375518</v>
      </c>
      <c r="D84" s="22">
        <v>-212370</v>
      </c>
      <c r="E84" s="22">
        <v>-165057</v>
      </c>
      <c r="F84" s="22">
        <v>180397</v>
      </c>
    </row>
    <row r="85" spans="1:6" ht="11.25">
      <c r="A85" s="6" t="s">
        <v>160</v>
      </c>
      <c r="B85" s="22">
        <v>1280082</v>
      </c>
      <c r="C85" s="22">
        <v>1230203</v>
      </c>
      <c r="D85" s="22">
        <v>1212273</v>
      </c>
      <c r="E85" s="22">
        <v>1145798</v>
      </c>
      <c r="F85" s="22">
        <v>5671895</v>
      </c>
    </row>
    <row r="86" spans="1:6" ht="12" thickBot="1">
      <c r="A86" s="7" t="s">
        <v>161</v>
      </c>
      <c r="B86" s="22">
        <v>3426000</v>
      </c>
      <c r="C86" s="22">
        <v>3390975</v>
      </c>
      <c r="D86" s="22">
        <v>4197809</v>
      </c>
      <c r="E86" s="22">
        <v>6091139</v>
      </c>
      <c r="F86" s="22">
        <v>16145127</v>
      </c>
    </row>
    <row r="87" spans="1:6" ht="12" thickTop="1">
      <c r="A87" s="8"/>
      <c r="B87" s="24"/>
      <c r="C87" s="24"/>
      <c r="D87" s="24"/>
      <c r="E87" s="24"/>
      <c r="F87" s="24"/>
    </row>
    <row r="89" ht="11.25">
      <c r="A89" s="20" t="s">
        <v>166</v>
      </c>
    </row>
    <row r="90" ht="11.25">
      <c r="A90" s="20" t="s">
        <v>167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2013-11-12T07:14:08Z</dcterms:created>
  <dcterms:modified xsi:type="dcterms:W3CDTF">2013-11-12T07:14:26Z</dcterms:modified>
  <cp:category/>
  <cp:version/>
  <cp:contentType/>
  <cp:contentStatus/>
</cp:coreProperties>
</file>