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<sst xmlns="http://schemas.openxmlformats.org/spreadsheetml/2006/main" count="698" uniqueCount="259">
  <si>
    <t>連結・貸借対照表</t>
  </si>
  <si>
    <t>累積四半期</t>
  </si>
  <si>
    <t>2013/10/01</t>
  </si>
  <si>
    <t>減価償却費</t>
  </si>
  <si>
    <t>負ののれん発生益</t>
  </si>
  <si>
    <t>のれん償却額</t>
  </si>
  <si>
    <t>株式報酬費用</t>
  </si>
  <si>
    <t>貸倒引当金の増減額（△は減少）</t>
  </si>
  <si>
    <t>賞与引当金の増減額（△は減少）</t>
  </si>
  <si>
    <t>役員退職慰労引当金の増減額（△は減少）</t>
  </si>
  <si>
    <t>退職給付引当金の増減額（△は減少）</t>
  </si>
  <si>
    <t>解約調整引当金の増減額（△は減少）</t>
  </si>
  <si>
    <t>受取利息及び受取配当金</t>
  </si>
  <si>
    <t>為替差損益（△は益）</t>
  </si>
  <si>
    <t>持分変動損益（△は益）</t>
  </si>
  <si>
    <t>持分法による投資損益（△は益）</t>
  </si>
  <si>
    <t>投資有価証券売却損益（△は益）</t>
  </si>
  <si>
    <t>投資事業組合運用損益（△は益）</t>
  </si>
  <si>
    <t>関係会社株式売却損益（△は益）</t>
  </si>
  <si>
    <t>固定資産売却損益（△は益）</t>
  </si>
  <si>
    <t>事業譲渡損益（△は益）</t>
  </si>
  <si>
    <t>売上債権の増減額（△は増加）</t>
  </si>
  <si>
    <t>たな卸資産の増減額（△は増加）</t>
  </si>
  <si>
    <t>未収入金の増減額（△は増加）</t>
  </si>
  <si>
    <t>営業貸付金の増減額（△は増加）</t>
  </si>
  <si>
    <t>仕入債務の増減額（△は減少）</t>
  </si>
  <si>
    <t>前払費用の増減額（△は増加）</t>
  </si>
  <si>
    <t>未払金の増減額（△は減少）</t>
  </si>
  <si>
    <t>前受収益の増減額（△は減少）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</si>
  <si>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</si>
  <si>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</si>
  <si>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</si>
  <si>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</si>
  <si>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</si>
  <si>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</si>
  <si>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</si>
  <si>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無形固定資産の取得による支出</t>
  </si>
  <si>
    <t>有形固定資産の売却による収入</t>
  </si>
  <si>
    <t>子会社株式の売却による収入</t>
  </si>
  <si>
    <t>子会社株式の取得による支出</t>
  </si>
  <si>
    <t>投資有価証券の取得による支出</t>
  </si>
  <si>
    <t>投資有価証券の売却による収入</t>
  </si>
  <si>
    <t>差入敷金保証金の支払による支出</t>
  </si>
  <si>
    <t>差入敷金保証金の戻入による収入</t>
  </si>
  <si>
    <t>連結の範囲の変更を伴う子会社株式の取得による収入</t>
  </si>
  <si>
    <t>連結の範囲の変更を伴う子会社株式の売却による支出</t>
  </si>
  <si>
    <t>関係会社株式の売却による収入</t>
  </si>
  <si>
    <t>事業譲渡による収入</t>
  </si>
  <si>
    <t>事業譲受による支出</t>
  </si>
  <si>
    <t>定期預金の預入による支出</t>
  </si>
  <si>
    <t>定期預金の払戻による収入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</si>
  <si>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</si>
  <si>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</si>
  <si>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</si>
  <si>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</si>
  <si>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</si>
  <si>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</si>
  <si>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</si>
  <si>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</si>
  <si>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株式の発行による収入</t>
  </si>
  <si>
    <t>ストックオプションの行使による収入</t>
  </si>
  <si>
    <t>自己株式の取得による支出</t>
  </si>
  <si>
    <t>配当金の支払額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</si>
  <si>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</si>
  <si>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</si>
  <si>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</si>
  <si>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</si>
  <si>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</si>
  <si>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</si>
  <si>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</si>
  <si>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2013/06/30</t>
  </si>
  <si>
    <t>持分法による投資利益</t>
  </si>
  <si>
    <t>為替差益</t>
  </si>
  <si>
    <t>持分変動利益</t>
  </si>
  <si>
    <t>固定資産売却益</t>
  </si>
  <si>
    <t>事業譲渡益</t>
  </si>
  <si>
    <t>持分変動損失</t>
  </si>
  <si>
    <t>関係会社株式売却損</t>
  </si>
  <si>
    <t>事務所移転費用</t>
  </si>
  <si>
    <t>リース解約損</t>
  </si>
  <si>
    <t>法人税等調整額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</si>
  <si>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</si>
  <si>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</si>
  <si>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</si>
  <si>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</si>
  <si>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</si>
  <si>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</si>
  <si>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</si>
  <si>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</si>
  <si>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</si>
  <si>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</si>
  <si>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2013/12/24</t>
  </si>
  <si>
    <t>通期</t>
  </si>
  <si>
    <t>2013/09/30</t>
  </si>
  <si>
    <t>2012/09/30</t>
  </si>
  <si>
    <t>2012/12/25</t>
  </si>
  <si>
    <t>2011/09/30</t>
  </si>
  <si>
    <t>2010/12/24</t>
  </si>
  <si>
    <t>2010/09/30</t>
  </si>
  <si>
    <t>2009/09/30</t>
  </si>
  <si>
    <t>2009/12/21</t>
  </si>
  <si>
    <t>2008/09/30</t>
  </si>
  <si>
    <t>現金及び預金</t>
  </si>
  <si>
    <t>千円</t>
  </si>
  <si>
    <t>売掛金</t>
  </si>
  <si>
    <t>貯蔵品</t>
  </si>
  <si>
    <t>前払費用</t>
  </si>
  <si>
    <t>関係会社短期貸付金</t>
  </si>
  <si>
    <t>未収収益</t>
  </si>
  <si>
    <t>未収入金</t>
  </si>
  <si>
    <t>関係会社未収入金</t>
  </si>
  <si>
    <t>関係会社預け金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</si>
  <si>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</si>
  <si>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</si>
  <si>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</si>
  <si>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</si>
  <si>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</si>
  <si>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</si>
  <si>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</si>
  <si>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</si>
  <si>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リース資産</t>
  </si>
  <si>
    <t>有形固定資産</t>
  </si>
  <si>
    <t>のれん</t>
  </si>
  <si>
    <t>商標権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</si>
  <si>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</si>
  <si>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</si>
  <si>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</si>
  <si>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</si>
  <si>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</si>
  <si>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</si>
  <si>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</si>
  <si>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破産更生債権等</t>
  </si>
  <si>
    <t>敷金及び保証金</t>
  </si>
  <si>
    <t>その他</t>
  </si>
  <si>
    <t>投資その他の資産</t>
  </si>
  <si>
    <t>固定資産</t>
  </si>
  <si>
    <t>資産</t>
  </si>
  <si>
    <t>買掛金</t>
  </si>
  <si>
    <t>短期借入金</t>
  </si>
  <si>
    <t>関係会社短期借入金</t>
  </si>
  <si>
    <t>1年内返済予定の長期借入金</t>
  </si>
  <si>
    <t>1年内返済予定の関係会社長期借入金</t>
  </si>
  <si>
    <t>1年内償還予定の社債</t>
  </si>
  <si>
    <t>リース債務</t>
  </si>
  <si>
    <t>未払金</t>
  </si>
  <si>
    <t>未払費用</t>
  </si>
  <si>
    <t>未払法人税等</t>
  </si>
  <si>
    <t>前受金</t>
  </si>
  <si>
    <t>預り金</t>
  </si>
  <si>
    <t>流動負債</t>
  </si>
  <si>
    <t>社債</t>
  </si>
  <si>
    <t>長期借入金</t>
  </si>
  <si>
    <t>関係会社長期借入金</t>
  </si>
  <si>
    <t>繰延税金負債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</si>
  <si>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</si>
  <si>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</si>
  <si>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</si>
  <si>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</si>
  <si>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</si>
  <si>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</si>
  <si>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</si>
  <si>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</si>
  <si>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</si>
  <si>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</si>
  <si>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</si>
  <si>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</si>
  <si>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</si>
  <si>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</si>
  <si>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</si>
  <si>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</si>
  <si>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</si>
  <si>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</si>
  <si>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</si>
  <si>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株式会社ウェブクルー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</si>
  <si>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</si>
  <si>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</si>
  <si>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</si>
  <si>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</si>
  <si>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</si>
  <si>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</si>
  <si>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</si>
  <si>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</si>
  <si>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</si>
  <si>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</si>
  <si>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</si>
  <si>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</si>
  <si>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</si>
  <si>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</si>
  <si>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</si>
  <si>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</si>
  <si>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投資有価証券売却益</t>
  </si>
  <si>
    <t>投資事業組合運用益</t>
  </si>
  <si>
    <t>営業外収益</t>
  </si>
  <si>
    <t>支払利息</t>
  </si>
  <si>
    <t>投資有価証券売却損</t>
  </si>
  <si>
    <t>投資事業組合運用損</t>
  </si>
  <si>
    <t>為替差損</t>
  </si>
  <si>
    <t>営業外費用</t>
  </si>
  <si>
    <t>経常利益</t>
  </si>
  <si>
    <t>関係会社株式売却益</t>
  </si>
  <si>
    <t>特別利益</t>
  </si>
  <si>
    <t>減損損失</t>
  </si>
  <si>
    <t>固定資産除却損</t>
  </si>
  <si>
    <t>関係会社株式評価損</t>
  </si>
  <si>
    <t>貸倒引当金繰入額</t>
  </si>
  <si>
    <t>貸倒損失</t>
  </si>
  <si>
    <t>特別損失</t>
  </si>
  <si>
    <t>税引前四半期純利益</t>
  </si>
  <si>
    <t>法人税、住民税及び事業税</t>
  </si>
  <si>
    <t>法人税等合計</t>
  </si>
  <si>
    <t>四半期純利益</t>
  </si>
  <si>
    <t>個別・損益計算書</t>
  </si>
  <si>
    <t>2014/08/11</t>
  </si>
  <si>
    <t>四半期</t>
  </si>
  <si>
    <t>2014/06/30</t>
  </si>
  <si>
    <t>2014/05/12</t>
  </si>
  <si>
    <t>2014/03/31</t>
  </si>
  <si>
    <t>2014/02/10</t>
  </si>
  <si>
    <t>2013/12/31</t>
  </si>
  <si>
    <t>2013/05/13</t>
  </si>
  <si>
    <t>2013/03/31</t>
  </si>
  <si>
    <t>2013/02/14</t>
  </si>
  <si>
    <t>2012/12/31</t>
  </si>
  <si>
    <t>2012/08/10</t>
  </si>
  <si>
    <t>2012/06/30</t>
  </si>
  <si>
    <t>2012/05/14</t>
  </si>
  <si>
    <t>2012/03/31</t>
  </si>
  <si>
    <t>2012/02/14</t>
  </si>
  <si>
    <t>2011/12/31</t>
  </si>
  <si>
    <t>2011/08/11</t>
  </si>
  <si>
    <t>2011/06/30</t>
  </si>
  <si>
    <t>2011/05/12</t>
  </si>
  <si>
    <t>2011/03/31</t>
  </si>
  <si>
    <t>2011/02/10</t>
  </si>
  <si>
    <t>2010/12/31</t>
  </si>
  <si>
    <t>2010/08/12</t>
  </si>
  <si>
    <t>2010/06/30</t>
  </si>
  <si>
    <t>2010/05/13</t>
  </si>
  <si>
    <t>2010/03/31</t>
  </si>
  <si>
    <t>2010/02/10</t>
  </si>
  <si>
    <t>2009/12/31</t>
  </si>
  <si>
    <t>2009/08/14</t>
  </si>
  <si>
    <t>2009/06/30</t>
  </si>
  <si>
    <t>2009/05/13</t>
  </si>
  <si>
    <t>2009/03/31</t>
  </si>
  <si>
    <t>2009/02/13</t>
  </si>
  <si>
    <t>2008/12/31</t>
  </si>
  <si>
    <t>商品</t>
  </si>
  <si>
    <t>原材料及び貯蔵品</t>
  </si>
  <si>
    <t>繰延税金資産</t>
  </si>
  <si>
    <t>建物及び構築物（純額）</t>
  </si>
  <si>
    <t>その他（純額）</t>
  </si>
  <si>
    <t>長期未収入金</t>
  </si>
  <si>
    <t>賞与引当金</t>
  </si>
  <si>
    <t>解約調整引当金</t>
  </si>
  <si>
    <t>資産除去債務</t>
  </si>
  <si>
    <t>新株式申込証拠金</t>
  </si>
  <si>
    <t>為替換算調整勘定</t>
  </si>
  <si>
    <t>少数株主持分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</si>
</sst>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171</v>
      </c>
      <c r="B2" s="14">
        <v>8767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84</v>
      </c>
      <c r="B4" s="15" t="str">
        <f>HYPERLINK("http://www.kabupro.jp/mark/20140811/S1002RI9.htm","四半期報告書")</f>
        <v>四半期報告書</v>
      </c>
      <c r="C4" s="15" t="str">
        <f>HYPERLINK("http://www.kabupro.jp/mark/20140512/S1001RC5.htm","四半期報告書")</f>
        <v>四半期報告書</v>
      </c>
      <c r="D4" s="15" t="str">
        <f>HYPERLINK("http://www.kabupro.jp/mark/20140210/S100144N.htm","四半期報告書")</f>
        <v>四半期報告書</v>
      </c>
      <c r="E4" s="15" t="str">
        <f>HYPERLINK("http://www.kabupro.jp/mark/20131224/S1000SSR.htm","有価証券報告書")</f>
        <v>有価証券報告書</v>
      </c>
      <c r="F4" s="15" t="str">
        <f>HYPERLINK("http://www.kabupro.jp/mark/20140811/S1002RI9.htm","四半期報告書")</f>
        <v>四半期報告書</v>
      </c>
      <c r="G4" s="15" t="str">
        <f>HYPERLINK("http://www.kabupro.jp/mark/20140512/S1001RC5.htm","四半期報告書")</f>
        <v>四半期報告書</v>
      </c>
      <c r="H4" s="15" t="str">
        <f>HYPERLINK("http://www.kabupro.jp/mark/20140210/S100144N.htm","四半期報告書")</f>
        <v>四半期報告書</v>
      </c>
      <c r="I4" s="15" t="str">
        <f>HYPERLINK("http://www.kabupro.jp/mark/20131224/S1000SSR.htm","有価証券報告書")</f>
        <v>有価証券報告書</v>
      </c>
      <c r="J4" s="15" t="str">
        <f>HYPERLINK("http://www.kabupro.jp/mark/20120810/S000BQ0T.htm","四半期報告書")</f>
        <v>四半期報告書</v>
      </c>
      <c r="K4" s="15" t="str">
        <f>HYPERLINK("http://www.kabupro.jp/mark/20130513/S000DD3E.htm","四半期報告書")</f>
        <v>四半期報告書</v>
      </c>
      <c r="L4" s="15" t="str">
        <f>HYPERLINK("http://www.kabupro.jp/mark/20130214/S000CVLR.htm","四半期報告書")</f>
        <v>四半期報告書</v>
      </c>
      <c r="M4" s="15" t="str">
        <f>HYPERLINK("http://www.kabupro.jp/mark/20121225/S000CJKR.htm","有価証券報告書")</f>
        <v>有価証券報告書</v>
      </c>
      <c r="N4" s="15" t="str">
        <f>HYPERLINK("http://www.kabupro.jp/mark/20120810/S000BQ0T.htm","四半期報告書")</f>
        <v>四半期報告書</v>
      </c>
      <c r="O4" s="15" t="str">
        <f>HYPERLINK("http://www.kabupro.jp/mark/20120514/S000AUBY.htm","四半期報告書")</f>
        <v>四半期報告書</v>
      </c>
      <c r="P4" s="15" t="str">
        <f>HYPERLINK("http://www.kabupro.jp/mark/20120214/S000AD78.htm","四半期報告書")</f>
        <v>四半期報告書</v>
      </c>
      <c r="Q4" s="15" t="str">
        <f>HYPERLINK("http://www.kabupro.jp/mark/20101224/S0007GSO.htm","有価証券報告書")</f>
        <v>有価証券報告書</v>
      </c>
      <c r="R4" s="15" t="str">
        <f>HYPERLINK("http://www.kabupro.jp/mark/20110811/S00095PY.htm","四半期報告書")</f>
        <v>四半期報告書</v>
      </c>
      <c r="S4" s="15" t="str">
        <f>HYPERLINK("http://www.kabupro.jp/mark/20110512/S00089YD.htm","四半期報告書")</f>
        <v>四半期報告書</v>
      </c>
      <c r="T4" s="15" t="str">
        <f>HYPERLINK("http://www.kabupro.jp/mark/20110210/S0007QYT.htm","四半期報告書")</f>
        <v>四半期報告書</v>
      </c>
      <c r="U4" s="15" t="str">
        <f>HYPERLINK("http://www.kabupro.jp/mark/20101224/S0007GSO.htm","有価証券報告書")</f>
        <v>有価証券報告書</v>
      </c>
      <c r="V4" s="15" t="str">
        <f>HYPERLINK("http://www.kabupro.jp/mark/20100812/S0006M3D.htm","四半期報告書")</f>
        <v>四半期報告書</v>
      </c>
      <c r="W4" s="15" t="str">
        <f>HYPERLINK("http://www.kabupro.jp/mark/20100513/S0005OWU.htm","四半期報告書")</f>
        <v>四半期報告書</v>
      </c>
      <c r="X4" s="15" t="str">
        <f>HYPERLINK("http://www.kabupro.jp/mark/20100210/S00055U7.htm","四半期報告書")</f>
        <v>四半期報告書</v>
      </c>
      <c r="Y4" s="15" t="str">
        <f>HYPERLINK("http://www.kabupro.jp/mark/20091221/S0004UFT.htm","有価証券報告書")</f>
        <v>有価証券報告書</v>
      </c>
    </row>
    <row r="5" spans="1:25" ht="14.25" thickBot="1">
      <c r="A5" s="11" t="s">
        <v>85</v>
      </c>
      <c r="B5" s="1" t="s">
        <v>212</v>
      </c>
      <c r="C5" s="1" t="s">
        <v>215</v>
      </c>
      <c r="D5" s="1" t="s">
        <v>217</v>
      </c>
      <c r="E5" s="1" t="s">
        <v>91</v>
      </c>
      <c r="F5" s="1" t="s">
        <v>212</v>
      </c>
      <c r="G5" s="1" t="s">
        <v>215</v>
      </c>
      <c r="H5" s="1" t="s">
        <v>217</v>
      </c>
      <c r="I5" s="1" t="s">
        <v>91</v>
      </c>
      <c r="J5" s="1" t="s">
        <v>223</v>
      </c>
      <c r="K5" s="1" t="s">
        <v>219</v>
      </c>
      <c r="L5" s="1" t="s">
        <v>221</v>
      </c>
      <c r="M5" s="1" t="s">
        <v>95</v>
      </c>
      <c r="N5" s="1" t="s">
        <v>223</v>
      </c>
      <c r="O5" s="1" t="s">
        <v>225</v>
      </c>
      <c r="P5" s="1" t="s">
        <v>227</v>
      </c>
      <c r="Q5" s="1" t="s">
        <v>97</v>
      </c>
      <c r="R5" s="1" t="s">
        <v>229</v>
      </c>
      <c r="S5" s="1" t="s">
        <v>231</v>
      </c>
      <c r="T5" s="1" t="s">
        <v>233</v>
      </c>
      <c r="U5" s="1" t="s">
        <v>97</v>
      </c>
      <c r="V5" s="1" t="s">
        <v>235</v>
      </c>
      <c r="W5" s="1" t="s">
        <v>237</v>
      </c>
      <c r="X5" s="1" t="s">
        <v>239</v>
      </c>
      <c r="Y5" s="1" t="s">
        <v>100</v>
      </c>
    </row>
    <row r="6" spans="1:25" ht="15" thickBot="1" thickTop="1">
      <c r="A6" s="10" t="s">
        <v>86</v>
      </c>
      <c r="B6" s="18" t="s">
        <v>83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87</v>
      </c>
      <c r="B7" s="14" t="s">
        <v>1</v>
      </c>
      <c r="C7" s="14" t="s">
        <v>1</v>
      </c>
      <c r="D7" s="14" t="s">
        <v>1</v>
      </c>
      <c r="E7" s="16" t="s">
        <v>92</v>
      </c>
      <c r="F7" s="14" t="s">
        <v>1</v>
      </c>
      <c r="G7" s="14" t="s">
        <v>1</v>
      </c>
      <c r="H7" s="14" t="s">
        <v>1</v>
      </c>
      <c r="I7" s="16" t="s">
        <v>92</v>
      </c>
      <c r="J7" s="14" t="s">
        <v>1</v>
      </c>
      <c r="K7" s="14" t="s">
        <v>1</v>
      </c>
      <c r="L7" s="14" t="s">
        <v>1</v>
      </c>
      <c r="M7" s="16" t="s">
        <v>92</v>
      </c>
      <c r="N7" s="14" t="s">
        <v>1</v>
      </c>
      <c r="O7" s="14" t="s">
        <v>1</v>
      </c>
      <c r="P7" s="14" t="s">
        <v>1</v>
      </c>
      <c r="Q7" s="16" t="s">
        <v>92</v>
      </c>
      <c r="R7" s="14" t="s">
        <v>1</v>
      </c>
      <c r="S7" s="14" t="s">
        <v>1</v>
      </c>
      <c r="T7" s="14" t="s">
        <v>1</v>
      </c>
      <c r="U7" s="16" t="s">
        <v>92</v>
      </c>
      <c r="V7" s="14" t="s">
        <v>1</v>
      </c>
      <c r="W7" s="14" t="s">
        <v>1</v>
      </c>
      <c r="X7" s="14" t="s">
        <v>1</v>
      </c>
      <c r="Y7" s="16" t="s">
        <v>92</v>
      </c>
    </row>
    <row r="8" spans="1:25" ht="13.5">
      <c r="A8" s="13" t="s">
        <v>88</v>
      </c>
      <c r="B8" s="1" t="s">
        <v>2</v>
      </c>
      <c r="C8" s="1" t="s">
        <v>2</v>
      </c>
      <c r="D8" s="1" t="s">
        <v>2</v>
      </c>
      <c r="E8" s="17" t="s">
        <v>177</v>
      </c>
      <c r="F8" s="1" t="s">
        <v>177</v>
      </c>
      <c r="G8" s="1" t="s">
        <v>177</v>
      </c>
      <c r="H8" s="1" t="s">
        <v>177</v>
      </c>
      <c r="I8" s="17" t="s">
        <v>178</v>
      </c>
      <c r="J8" s="1" t="s">
        <v>178</v>
      </c>
      <c r="K8" s="1" t="s">
        <v>178</v>
      </c>
      <c r="L8" s="1" t="s">
        <v>178</v>
      </c>
      <c r="M8" s="17" t="s">
        <v>179</v>
      </c>
      <c r="N8" s="1" t="s">
        <v>179</v>
      </c>
      <c r="O8" s="1" t="s">
        <v>179</v>
      </c>
      <c r="P8" s="1" t="s">
        <v>179</v>
      </c>
      <c r="Q8" s="17" t="s">
        <v>180</v>
      </c>
      <c r="R8" s="1" t="s">
        <v>180</v>
      </c>
      <c r="S8" s="1" t="s">
        <v>180</v>
      </c>
      <c r="T8" s="1" t="s">
        <v>180</v>
      </c>
      <c r="U8" s="17" t="s">
        <v>181</v>
      </c>
      <c r="V8" s="1" t="s">
        <v>181</v>
      </c>
      <c r="W8" s="1" t="s">
        <v>181</v>
      </c>
      <c r="X8" s="1" t="s">
        <v>181</v>
      </c>
      <c r="Y8" s="17" t="s">
        <v>182</v>
      </c>
    </row>
    <row r="9" spans="1:25" ht="13.5">
      <c r="A9" s="13" t="s">
        <v>89</v>
      </c>
      <c r="B9" s="1" t="s">
        <v>214</v>
      </c>
      <c r="C9" s="1" t="s">
        <v>216</v>
      </c>
      <c r="D9" s="1" t="s">
        <v>218</v>
      </c>
      <c r="E9" s="17" t="s">
        <v>93</v>
      </c>
      <c r="F9" s="1" t="s">
        <v>70</v>
      </c>
      <c r="G9" s="1" t="s">
        <v>220</v>
      </c>
      <c r="H9" s="1" t="s">
        <v>222</v>
      </c>
      <c r="I9" s="17" t="s">
        <v>94</v>
      </c>
      <c r="J9" s="1" t="s">
        <v>224</v>
      </c>
      <c r="K9" s="1" t="s">
        <v>226</v>
      </c>
      <c r="L9" s="1" t="s">
        <v>228</v>
      </c>
      <c r="M9" s="17" t="s">
        <v>96</v>
      </c>
      <c r="N9" s="1" t="s">
        <v>230</v>
      </c>
      <c r="O9" s="1" t="s">
        <v>232</v>
      </c>
      <c r="P9" s="1" t="s">
        <v>234</v>
      </c>
      <c r="Q9" s="17" t="s">
        <v>98</v>
      </c>
      <c r="R9" s="1" t="s">
        <v>236</v>
      </c>
      <c r="S9" s="1" t="s">
        <v>238</v>
      </c>
      <c r="T9" s="1" t="s">
        <v>240</v>
      </c>
      <c r="U9" s="17" t="s">
        <v>99</v>
      </c>
      <c r="V9" s="1" t="s">
        <v>242</v>
      </c>
      <c r="W9" s="1" t="s">
        <v>244</v>
      </c>
      <c r="X9" s="1" t="s">
        <v>246</v>
      </c>
      <c r="Y9" s="17" t="s">
        <v>101</v>
      </c>
    </row>
    <row r="10" spans="1:25" ht="14.25" thickBot="1">
      <c r="A10" s="13" t="s">
        <v>90</v>
      </c>
      <c r="B10" s="1" t="s">
        <v>103</v>
      </c>
      <c r="C10" s="1" t="s">
        <v>103</v>
      </c>
      <c r="D10" s="1" t="s">
        <v>103</v>
      </c>
      <c r="E10" s="17" t="s">
        <v>103</v>
      </c>
      <c r="F10" s="1" t="s">
        <v>103</v>
      </c>
      <c r="G10" s="1" t="s">
        <v>103</v>
      </c>
      <c r="H10" s="1" t="s">
        <v>103</v>
      </c>
      <c r="I10" s="17" t="s">
        <v>103</v>
      </c>
      <c r="J10" s="1" t="s">
        <v>103</v>
      </c>
      <c r="K10" s="1" t="s">
        <v>103</v>
      </c>
      <c r="L10" s="1" t="s">
        <v>103</v>
      </c>
      <c r="M10" s="17" t="s">
        <v>103</v>
      </c>
      <c r="N10" s="1" t="s">
        <v>103</v>
      </c>
      <c r="O10" s="1" t="s">
        <v>103</v>
      </c>
      <c r="P10" s="1" t="s">
        <v>103</v>
      </c>
      <c r="Q10" s="17" t="s">
        <v>103</v>
      </c>
      <c r="R10" s="1" t="s">
        <v>103</v>
      </c>
      <c r="S10" s="1" t="s">
        <v>103</v>
      </c>
      <c r="T10" s="1" t="s">
        <v>103</v>
      </c>
      <c r="U10" s="17" t="s">
        <v>103</v>
      </c>
      <c r="V10" s="1" t="s">
        <v>103</v>
      </c>
      <c r="W10" s="1" t="s">
        <v>103</v>
      </c>
      <c r="X10" s="1" t="s">
        <v>103</v>
      </c>
      <c r="Y10" s="17" t="s">
        <v>103</v>
      </c>
    </row>
    <row r="11" spans="1:25" ht="14.25" thickTop="1">
      <c r="A11" s="26" t="s">
        <v>183</v>
      </c>
      <c r="B11" s="27">
        <v>16039731</v>
      </c>
      <c r="C11" s="27">
        <v>10848514</v>
      </c>
      <c r="D11" s="27">
        <v>5324828</v>
      </c>
      <c r="E11" s="21">
        <v>19646258</v>
      </c>
      <c r="F11" s="27">
        <v>14304314</v>
      </c>
      <c r="G11" s="27">
        <v>9182337</v>
      </c>
      <c r="H11" s="27">
        <v>4086242</v>
      </c>
      <c r="I11" s="21">
        <v>16327000</v>
      </c>
      <c r="J11" s="27">
        <v>12226853</v>
      </c>
      <c r="K11" s="27">
        <v>7932600</v>
      </c>
      <c r="L11" s="27">
        <v>3507430</v>
      </c>
      <c r="M11" s="21">
        <v>11283675</v>
      </c>
      <c r="N11" s="27">
        <v>8076675</v>
      </c>
      <c r="O11" s="27">
        <v>5331491</v>
      </c>
      <c r="P11" s="27">
        <v>2612940</v>
      </c>
      <c r="Q11" s="21">
        <v>9179863</v>
      </c>
      <c r="R11" s="27">
        <v>6719482</v>
      </c>
      <c r="S11" s="27">
        <v>4275384</v>
      </c>
      <c r="T11" s="27">
        <v>1945898</v>
      </c>
      <c r="U11" s="21">
        <v>7690337</v>
      </c>
      <c r="V11" s="27">
        <v>5837106</v>
      </c>
      <c r="W11" s="27">
        <v>4083676</v>
      </c>
      <c r="X11" s="27">
        <v>1993600</v>
      </c>
      <c r="Y11" s="21">
        <v>6072422</v>
      </c>
    </row>
    <row r="12" spans="1:25" ht="13.5">
      <c r="A12" s="7" t="s">
        <v>184</v>
      </c>
      <c r="B12" s="28">
        <v>3878289</v>
      </c>
      <c r="C12" s="28">
        <v>2495816</v>
      </c>
      <c r="D12" s="28">
        <v>1048298</v>
      </c>
      <c r="E12" s="22">
        <v>3760302</v>
      </c>
      <c r="F12" s="28">
        <v>2706986</v>
      </c>
      <c r="G12" s="28">
        <v>1601598</v>
      </c>
      <c r="H12" s="28">
        <v>695485</v>
      </c>
      <c r="I12" s="22">
        <v>2807321</v>
      </c>
      <c r="J12" s="28">
        <v>2069020</v>
      </c>
      <c r="K12" s="28">
        <v>1118589</v>
      </c>
      <c r="L12" s="28">
        <v>356423</v>
      </c>
      <c r="M12" s="22">
        <v>1318517</v>
      </c>
      <c r="N12" s="28">
        <v>965118</v>
      </c>
      <c r="O12" s="28">
        <v>654832</v>
      </c>
      <c r="P12" s="28">
        <v>329998</v>
      </c>
      <c r="Q12" s="22">
        <v>1313526</v>
      </c>
      <c r="R12" s="28">
        <v>966302</v>
      </c>
      <c r="S12" s="28">
        <v>629034</v>
      </c>
      <c r="T12" s="28">
        <v>291565</v>
      </c>
      <c r="U12" s="22">
        <v>1641158</v>
      </c>
      <c r="V12" s="28">
        <v>1366100</v>
      </c>
      <c r="W12" s="28">
        <v>1080237</v>
      </c>
      <c r="X12" s="28">
        <v>686223</v>
      </c>
      <c r="Y12" s="22">
        <v>1713452</v>
      </c>
    </row>
    <row r="13" spans="1:25" ht="13.5">
      <c r="A13" s="7" t="s">
        <v>185</v>
      </c>
      <c r="B13" s="28">
        <v>12161442</v>
      </c>
      <c r="C13" s="28">
        <v>8352698</v>
      </c>
      <c r="D13" s="28">
        <v>4276529</v>
      </c>
      <c r="E13" s="22">
        <v>15885955</v>
      </c>
      <c r="F13" s="28">
        <v>11597327</v>
      </c>
      <c r="G13" s="28">
        <v>7580738</v>
      </c>
      <c r="H13" s="28">
        <v>3390756</v>
      </c>
      <c r="I13" s="22">
        <v>13519678</v>
      </c>
      <c r="J13" s="28">
        <v>10157832</v>
      </c>
      <c r="K13" s="28">
        <v>6814011</v>
      </c>
      <c r="L13" s="28">
        <v>3151007</v>
      </c>
      <c r="M13" s="22">
        <v>9965158</v>
      </c>
      <c r="N13" s="28">
        <v>7111556</v>
      </c>
      <c r="O13" s="28">
        <v>4676658</v>
      </c>
      <c r="P13" s="28">
        <v>2282942</v>
      </c>
      <c r="Q13" s="22">
        <v>7866336</v>
      </c>
      <c r="R13" s="28">
        <v>5753179</v>
      </c>
      <c r="S13" s="28">
        <v>3646349</v>
      </c>
      <c r="T13" s="28">
        <v>1654333</v>
      </c>
      <c r="U13" s="22">
        <v>6049179</v>
      </c>
      <c r="V13" s="28">
        <v>4471006</v>
      </c>
      <c r="W13" s="28">
        <v>3003439</v>
      </c>
      <c r="X13" s="28">
        <v>1307377</v>
      </c>
      <c r="Y13" s="22">
        <v>4358969</v>
      </c>
    </row>
    <row r="14" spans="1:25" ht="13.5">
      <c r="A14" s="7" t="s">
        <v>186</v>
      </c>
      <c r="B14" s="28">
        <v>10880154</v>
      </c>
      <c r="C14" s="28">
        <v>7310743</v>
      </c>
      <c r="D14" s="28">
        <v>3568122</v>
      </c>
      <c r="E14" s="22">
        <v>14162356</v>
      </c>
      <c r="F14" s="28">
        <v>10447135</v>
      </c>
      <c r="G14" s="28">
        <v>6825229</v>
      </c>
      <c r="H14" s="28">
        <v>3119421</v>
      </c>
      <c r="I14" s="22">
        <v>11742832</v>
      </c>
      <c r="J14" s="28">
        <v>8658806</v>
      </c>
      <c r="K14" s="28">
        <v>5814590</v>
      </c>
      <c r="L14" s="28">
        <v>2825992</v>
      </c>
      <c r="M14" s="22">
        <v>8799719</v>
      </c>
      <c r="N14" s="28">
        <v>6427629</v>
      </c>
      <c r="O14" s="28">
        <v>4263167</v>
      </c>
      <c r="P14" s="28">
        <v>2148384</v>
      </c>
      <c r="Q14" s="22">
        <v>7134241</v>
      </c>
      <c r="R14" s="28">
        <v>5216371</v>
      </c>
      <c r="S14" s="28">
        <v>3459163</v>
      </c>
      <c r="T14" s="28">
        <v>1673141</v>
      </c>
      <c r="U14" s="22">
        <v>5529073</v>
      </c>
      <c r="V14" s="28">
        <v>4049480</v>
      </c>
      <c r="W14" s="28">
        <v>2673761</v>
      </c>
      <c r="X14" s="28">
        <v>1290251</v>
      </c>
      <c r="Y14" s="22">
        <v>3873143</v>
      </c>
    </row>
    <row r="15" spans="1:25" ht="14.25" thickBot="1">
      <c r="A15" s="25" t="s">
        <v>187</v>
      </c>
      <c r="B15" s="29">
        <v>1281288</v>
      </c>
      <c r="C15" s="29">
        <v>1041954</v>
      </c>
      <c r="D15" s="29">
        <v>708407</v>
      </c>
      <c r="E15" s="23">
        <v>1723598</v>
      </c>
      <c r="F15" s="29">
        <v>1150192</v>
      </c>
      <c r="G15" s="29">
        <v>755509</v>
      </c>
      <c r="H15" s="29">
        <v>271335</v>
      </c>
      <c r="I15" s="23">
        <v>1776846</v>
      </c>
      <c r="J15" s="29">
        <v>1499025</v>
      </c>
      <c r="K15" s="29">
        <v>999421</v>
      </c>
      <c r="L15" s="29">
        <v>325014</v>
      </c>
      <c r="M15" s="23">
        <v>1165439</v>
      </c>
      <c r="N15" s="29">
        <v>683926</v>
      </c>
      <c r="O15" s="29">
        <v>413491</v>
      </c>
      <c r="P15" s="29">
        <v>134557</v>
      </c>
      <c r="Q15" s="23">
        <v>732095</v>
      </c>
      <c r="R15" s="29">
        <v>536807</v>
      </c>
      <c r="S15" s="29">
        <v>187186</v>
      </c>
      <c r="T15" s="29">
        <v>-18808</v>
      </c>
      <c r="U15" s="23">
        <v>520105</v>
      </c>
      <c r="V15" s="29">
        <v>421525</v>
      </c>
      <c r="W15" s="29">
        <v>329678</v>
      </c>
      <c r="X15" s="29">
        <v>17126</v>
      </c>
      <c r="Y15" s="23">
        <v>485826</v>
      </c>
    </row>
    <row r="16" spans="1:25" ht="14.25" thickTop="1">
      <c r="A16" s="6" t="s">
        <v>188</v>
      </c>
      <c r="B16" s="28">
        <v>5708</v>
      </c>
      <c r="C16" s="28">
        <v>3693</v>
      </c>
      <c r="D16" s="28">
        <v>1641</v>
      </c>
      <c r="E16" s="22"/>
      <c r="F16" s="28">
        <v>4099</v>
      </c>
      <c r="G16" s="28">
        <v>2949</v>
      </c>
      <c r="H16" s="28">
        <v>2567</v>
      </c>
      <c r="I16" s="22"/>
      <c r="J16" s="28">
        <v>5540</v>
      </c>
      <c r="K16" s="28">
        <v>4323</v>
      </c>
      <c r="L16" s="28">
        <v>1619</v>
      </c>
      <c r="M16" s="22"/>
      <c r="N16" s="28">
        <v>3525</v>
      </c>
      <c r="O16" s="28">
        <v>2585</v>
      </c>
      <c r="P16" s="28">
        <v>759</v>
      </c>
      <c r="Q16" s="22"/>
      <c r="R16" s="28">
        <v>12850</v>
      </c>
      <c r="S16" s="28">
        <v>2329</v>
      </c>
      <c r="T16" s="28">
        <v>864</v>
      </c>
      <c r="U16" s="22"/>
      <c r="V16" s="28">
        <v>25850</v>
      </c>
      <c r="W16" s="28">
        <v>17676</v>
      </c>
      <c r="X16" s="28">
        <v>9206</v>
      </c>
      <c r="Y16" s="22"/>
    </row>
    <row r="17" spans="1:25" ht="13.5">
      <c r="A17" s="6" t="s">
        <v>71</v>
      </c>
      <c r="B17" s="28"/>
      <c r="C17" s="28"/>
      <c r="D17" s="28"/>
      <c r="E17" s="22"/>
      <c r="F17" s="28"/>
      <c r="G17" s="28"/>
      <c r="H17" s="28"/>
      <c r="I17" s="22">
        <v>3168</v>
      </c>
      <c r="J17" s="28">
        <v>3168</v>
      </c>
      <c r="K17" s="28">
        <v>3168</v>
      </c>
      <c r="L17" s="28">
        <v>4255</v>
      </c>
      <c r="M17" s="22">
        <v>3045</v>
      </c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6" t="s">
        <v>72</v>
      </c>
      <c r="B18" s="28">
        <v>1957</v>
      </c>
      <c r="C18" s="28">
        <v>2699</v>
      </c>
      <c r="D18" s="28">
        <v>6345</v>
      </c>
      <c r="E18" s="22">
        <v>23403</v>
      </c>
      <c r="F18" s="28">
        <v>24843</v>
      </c>
      <c r="G18" s="28">
        <v>23762</v>
      </c>
      <c r="H18" s="28">
        <v>11753</v>
      </c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191</v>
      </c>
      <c r="B19" s="28"/>
      <c r="C19" s="28"/>
      <c r="D19" s="28"/>
      <c r="E19" s="22">
        <v>11456</v>
      </c>
      <c r="F19" s="28">
        <v>4054</v>
      </c>
      <c r="G19" s="28">
        <v>4054</v>
      </c>
      <c r="H19" s="28"/>
      <c r="I19" s="22">
        <v>7584</v>
      </c>
      <c r="J19" s="28"/>
      <c r="K19" s="28"/>
      <c r="L19" s="28"/>
      <c r="M19" s="22"/>
      <c r="N19" s="28"/>
      <c r="O19" s="28"/>
      <c r="P19" s="28"/>
      <c r="Q19" s="22">
        <v>2404</v>
      </c>
      <c r="R19" s="28"/>
      <c r="S19" s="28"/>
      <c r="T19" s="28"/>
      <c r="U19" s="22">
        <v>6719</v>
      </c>
      <c r="V19" s="28"/>
      <c r="W19" s="28"/>
      <c r="X19" s="28"/>
      <c r="Y19" s="22">
        <v>12898</v>
      </c>
    </row>
    <row r="20" spans="1:25" ht="13.5">
      <c r="A20" s="6" t="s">
        <v>112</v>
      </c>
      <c r="B20" s="28">
        <v>78375</v>
      </c>
      <c r="C20" s="28">
        <v>56560</v>
      </c>
      <c r="D20" s="28">
        <v>27058</v>
      </c>
      <c r="E20" s="22">
        <v>58023</v>
      </c>
      <c r="F20" s="28">
        <v>48781</v>
      </c>
      <c r="G20" s="28">
        <v>24642</v>
      </c>
      <c r="H20" s="28">
        <v>8985</v>
      </c>
      <c r="I20" s="22">
        <v>32875</v>
      </c>
      <c r="J20" s="28">
        <v>23268</v>
      </c>
      <c r="K20" s="28">
        <v>15595</v>
      </c>
      <c r="L20" s="28">
        <v>3704</v>
      </c>
      <c r="M20" s="22">
        <v>44031</v>
      </c>
      <c r="N20" s="28">
        <v>36405</v>
      </c>
      <c r="O20" s="28">
        <v>24899</v>
      </c>
      <c r="P20" s="28">
        <v>6803</v>
      </c>
      <c r="Q20" s="22">
        <v>45213</v>
      </c>
      <c r="R20" s="28">
        <v>20048</v>
      </c>
      <c r="S20" s="28">
        <v>20594</v>
      </c>
      <c r="T20" s="28">
        <v>1665</v>
      </c>
      <c r="U20" s="22">
        <v>6965</v>
      </c>
      <c r="V20" s="28">
        <v>7689</v>
      </c>
      <c r="W20" s="28">
        <v>6989</v>
      </c>
      <c r="X20" s="28">
        <v>1620</v>
      </c>
      <c r="Y20" s="22">
        <v>33194</v>
      </c>
    </row>
    <row r="21" spans="1:25" ht="13.5">
      <c r="A21" s="6" t="s">
        <v>192</v>
      </c>
      <c r="B21" s="28">
        <v>86041</v>
      </c>
      <c r="C21" s="28">
        <v>62952</v>
      </c>
      <c r="D21" s="28">
        <v>35044</v>
      </c>
      <c r="E21" s="22">
        <v>97907</v>
      </c>
      <c r="F21" s="28">
        <v>81778</v>
      </c>
      <c r="G21" s="28">
        <v>55409</v>
      </c>
      <c r="H21" s="28">
        <v>23306</v>
      </c>
      <c r="I21" s="22">
        <v>50467</v>
      </c>
      <c r="J21" s="28">
        <v>31977</v>
      </c>
      <c r="K21" s="28">
        <v>23087</v>
      </c>
      <c r="L21" s="28">
        <v>9580</v>
      </c>
      <c r="M21" s="22">
        <v>100663</v>
      </c>
      <c r="N21" s="28">
        <v>78424</v>
      </c>
      <c r="O21" s="28">
        <v>65977</v>
      </c>
      <c r="P21" s="28">
        <v>45006</v>
      </c>
      <c r="Q21" s="22">
        <v>149558</v>
      </c>
      <c r="R21" s="28">
        <v>82906</v>
      </c>
      <c r="S21" s="28">
        <v>33069</v>
      </c>
      <c r="T21" s="28">
        <v>10081</v>
      </c>
      <c r="U21" s="22">
        <v>55566</v>
      </c>
      <c r="V21" s="28">
        <v>48550</v>
      </c>
      <c r="W21" s="28">
        <v>39239</v>
      </c>
      <c r="X21" s="28">
        <v>12239</v>
      </c>
      <c r="Y21" s="22">
        <v>172332</v>
      </c>
    </row>
    <row r="22" spans="1:25" ht="13.5">
      <c r="A22" s="6" t="s">
        <v>193</v>
      </c>
      <c r="B22" s="28">
        <v>33014</v>
      </c>
      <c r="C22" s="28">
        <v>22933</v>
      </c>
      <c r="D22" s="28">
        <v>11780</v>
      </c>
      <c r="E22" s="22">
        <v>49780</v>
      </c>
      <c r="F22" s="28">
        <v>37049</v>
      </c>
      <c r="G22" s="28">
        <v>23344</v>
      </c>
      <c r="H22" s="28">
        <v>9567</v>
      </c>
      <c r="I22" s="22">
        <v>36351</v>
      </c>
      <c r="J22" s="28">
        <v>27359</v>
      </c>
      <c r="K22" s="28">
        <v>19167</v>
      </c>
      <c r="L22" s="28">
        <v>7562</v>
      </c>
      <c r="M22" s="22">
        <v>34573</v>
      </c>
      <c r="N22" s="28">
        <v>27239</v>
      </c>
      <c r="O22" s="28">
        <v>18930</v>
      </c>
      <c r="P22" s="28">
        <v>8483</v>
      </c>
      <c r="Q22" s="22">
        <v>23691</v>
      </c>
      <c r="R22" s="28">
        <v>10893</v>
      </c>
      <c r="S22" s="28">
        <v>7137</v>
      </c>
      <c r="T22" s="28">
        <v>3460</v>
      </c>
      <c r="U22" s="22">
        <v>13822</v>
      </c>
      <c r="V22" s="28">
        <v>10023</v>
      </c>
      <c r="W22" s="28">
        <v>8371</v>
      </c>
      <c r="X22" s="28">
        <v>5949</v>
      </c>
      <c r="Y22" s="22">
        <v>10507</v>
      </c>
    </row>
    <row r="23" spans="1:25" ht="13.5">
      <c r="A23" s="6" t="s">
        <v>194</v>
      </c>
      <c r="B23" s="28"/>
      <c r="C23" s="28"/>
      <c r="D23" s="28"/>
      <c r="E23" s="22">
        <v>440</v>
      </c>
      <c r="F23" s="28">
        <v>440</v>
      </c>
      <c r="G23" s="28">
        <v>440</v>
      </c>
      <c r="H23" s="28">
        <v>440</v>
      </c>
      <c r="I23" s="22">
        <v>21864</v>
      </c>
      <c r="J23" s="28">
        <v>21864</v>
      </c>
      <c r="K23" s="28">
        <v>21864</v>
      </c>
      <c r="L23" s="28">
        <v>21864</v>
      </c>
      <c r="M23" s="22">
        <v>79472</v>
      </c>
      <c r="N23" s="28">
        <v>68140</v>
      </c>
      <c r="O23" s="28">
        <v>68140</v>
      </c>
      <c r="P23" s="28">
        <v>42996</v>
      </c>
      <c r="Q23" s="22">
        <v>6575</v>
      </c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195</v>
      </c>
      <c r="B24" s="28">
        <v>634</v>
      </c>
      <c r="C24" s="28">
        <v>634</v>
      </c>
      <c r="D24" s="28"/>
      <c r="E24" s="22"/>
      <c r="F24" s="28"/>
      <c r="G24" s="28"/>
      <c r="H24" s="28"/>
      <c r="I24" s="22"/>
      <c r="J24" s="28"/>
      <c r="K24" s="28">
        <v>895</v>
      </c>
      <c r="L24" s="28"/>
      <c r="M24" s="22">
        <v>3592</v>
      </c>
      <c r="N24" s="28">
        <v>341</v>
      </c>
      <c r="O24" s="28">
        <v>341</v>
      </c>
      <c r="P24" s="28"/>
      <c r="Q24" s="22">
        <v>4907</v>
      </c>
      <c r="R24" s="28">
        <v>4470</v>
      </c>
      <c r="S24" s="28">
        <v>4470</v>
      </c>
      <c r="T24" s="28"/>
      <c r="U24" s="22">
        <v>27957</v>
      </c>
      <c r="V24" s="28">
        <v>40373</v>
      </c>
      <c r="W24" s="28">
        <v>40373</v>
      </c>
      <c r="X24" s="28"/>
      <c r="Y24" s="22">
        <v>1183</v>
      </c>
    </row>
    <row r="25" spans="1:25" ht="13.5">
      <c r="A25" s="6" t="s">
        <v>196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>
        <v>348</v>
      </c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112</v>
      </c>
      <c r="B26" s="28">
        <v>13744</v>
      </c>
      <c r="C26" s="28">
        <v>4922</v>
      </c>
      <c r="D26" s="28">
        <v>2979</v>
      </c>
      <c r="E26" s="22">
        <v>22235</v>
      </c>
      <c r="F26" s="28">
        <v>15988</v>
      </c>
      <c r="G26" s="28">
        <v>2849</v>
      </c>
      <c r="H26" s="28">
        <v>1020</v>
      </c>
      <c r="I26" s="22">
        <v>16698</v>
      </c>
      <c r="J26" s="28">
        <v>14961</v>
      </c>
      <c r="K26" s="28">
        <v>3513</v>
      </c>
      <c r="L26" s="28">
        <v>1173</v>
      </c>
      <c r="M26" s="22">
        <v>18156</v>
      </c>
      <c r="N26" s="28">
        <v>8927</v>
      </c>
      <c r="O26" s="28">
        <v>2913</v>
      </c>
      <c r="P26" s="28">
        <v>1027</v>
      </c>
      <c r="Q26" s="22">
        <v>2893</v>
      </c>
      <c r="R26" s="28">
        <v>7772</v>
      </c>
      <c r="S26" s="28">
        <v>7432</v>
      </c>
      <c r="T26" s="28">
        <v>1529</v>
      </c>
      <c r="U26" s="22">
        <v>11701</v>
      </c>
      <c r="V26" s="28">
        <v>13174</v>
      </c>
      <c r="W26" s="28">
        <v>13446</v>
      </c>
      <c r="X26" s="28">
        <v>976</v>
      </c>
      <c r="Y26" s="22">
        <v>10131</v>
      </c>
    </row>
    <row r="27" spans="1:25" ht="13.5">
      <c r="A27" s="6" t="s">
        <v>197</v>
      </c>
      <c r="B27" s="28">
        <v>47392</v>
      </c>
      <c r="C27" s="28">
        <v>28490</v>
      </c>
      <c r="D27" s="28">
        <v>14760</v>
      </c>
      <c r="E27" s="22">
        <v>72455</v>
      </c>
      <c r="F27" s="28">
        <v>53478</v>
      </c>
      <c r="G27" s="28">
        <v>26634</v>
      </c>
      <c r="H27" s="28">
        <v>11028</v>
      </c>
      <c r="I27" s="22">
        <v>74914</v>
      </c>
      <c r="J27" s="28">
        <v>64185</v>
      </c>
      <c r="K27" s="28">
        <v>45440</v>
      </c>
      <c r="L27" s="28">
        <v>30948</v>
      </c>
      <c r="M27" s="22">
        <v>135795</v>
      </c>
      <c r="N27" s="28">
        <v>106367</v>
      </c>
      <c r="O27" s="28">
        <v>90348</v>
      </c>
      <c r="P27" s="28">
        <v>52618</v>
      </c>
      <c r="Q27" s="22">
        <v>83138</v>
      </c>
      <c r="R27" s="28">
        <v>35545</v>
      </c>
      <c r="S27" s="28">
        <v>28690</v>
      </c>
      <c r="T27" s="28">
        <v>8697</v>
      </c>
      <c r="U27" s="22">
        <v>185416</v>
      </c>
      <c r="V27" s="28">
        <v>102472</v>
      </c>
      <c r="W27" s="28">
        <v>92684</v>
      </c>
      <c r="X27" s="28">
        <v>27428</v>
      </c>
      <c r="Y27" s="22">
        <v>190027</v>
      </c>
    </row>
    <row r="28" spans="1:25" ht="14.25" thickBot="1">
      <c r="A28" s="25" t="s">
        <v>198</v>
      </c>
      <c r="B28" s="29">
        <v>1319937</v>
      </c>
      <c r="C28" s="29">
        <v>1076416</v>
      </c>
      <c r="D28" s="29">
        <v>728692</v>
      </c>
      <c r="E28" s="23">
        <v>1749049</v>
      </c>
      <c r="F28" s="29">
        <v>1178492</v>
      </c>
      <c r="G28" s="29">
        <v>784284</v>
      </c>
      <c r="H28" s="29">
        <v>283612</v>
      </c>
      <c r="I28" s="23">
        <v>1752399</v>
      </c>
      <c r="J28" s="29">
        <v>1466817</v>
      </c>
      <c r="K28" s="29">
        <v>977068</v>
      </c>
      <c r="L28" s="29">
        <v>303646</v>
      </c>
      <c r="M28" s="23">
        <v>1130307</v>
      </c>
      <c r="N28" s="29">
        <v>655983</v>
      </c>
      <c r="O28" s="29">
        <v>389120</v>
      </c>
      <c r="P28" s="29">
        <v>126945</v>
      </c>
      <c r="Q28" s="23">
        <v>798515</v>
      </c>
      <c r="R28" s="29">
        <v>584169</v>
      </c>
      <c r="S28" s="29">
        <v>191564</v>
      </c>
      <c r="T28" s="29">
        <v>-17425</v>
      </c>
      <c r="U28" s="23">
        <v>390255</v>
      </c>
      <c r="V28" s="29">
        <v>367604</v>
      </c>
      <c r="W28" s="29">
        <v>276233</v>
      </c>
      <c r="X28" s="29">
        <v>1937</v>
      </c>
      <c r="Y28" s="23">
        <v>468131</v>
      </c>
    </row>
    <row r="29" spans="1:25" ht="14.25" thickTop="1">
      <c r="A29" s="6" t="s">
        <v>73</v>
      </c>
      <c r="B29" s="28">
        <v>56586</v>
      </c>
      <c r="C29" s="28">
        <v>6611</v>
      </c>
      <c r="D29" s="28">
        <v>5394</v>
      </c>
      <c r="E29" s="22"/>
      <c r="F29" s="28"/>
      <c r="G29" s="28"/>
      <c r="H29" s="28"/>
      <c r="I29" s="22">
        <v>27522</v>
      </c>
      <c r="J29" s="28">
        <v>27522</v>
      </c>
      <c r="K29" s="28">
        <v>27522</v>
      </c>
      <c r="L29" s="28"/>
      <c r="M29" s="22"/>
      <c r="N29" s="28"/>
      <c r="O29" s="28"/>
      <c r="P29" s="28"/>
      <c r="Q29" s="22"/>
      <c r="R29" s="28"/>
      <c r="S29" s="28"/>
      <c r="T29" s="28"/>
      <c r="U29" s="22">
        <v>128</v>
      </c>
      <c r="V29" s="28">
        <v>128</v>
      </c>
      <c r="W29" s="28">
        <v>128</v>
      </c>
      <c r="X29" s="28">
        <v>485</v>
      </c>
      <c r="Y29" s="22"/>
    </row>
    <row r="30" spans="1:25" ht="13.5">
      <c r="A30" s="6" t="s">
        <v>74</v>
      </c>
      <c r="B30" s="28">
        <v>349</v>
      </c>
      <c r="C30" s="28">
        <v>349</v>
      </c>
      <c r="D30" s="28">
        <v>349</v>
      </c>
      <c r="E30" s="22"/>
      <c r="F30" s="28"/>
      <c r="G30" s="28"/>
      <c r="H30" s="28"/>
      <c r="I30" s="22"/>
      <c r="J30" s="28"/>
      <c r="K30" s="28"/>
      <c r="L30" s="28"/>
      <c r="M30" s="22">
        <v>77330</v>
      </c>
      <c r="N30" s="28">
        <v>77330</v>
      </c>
      <c r="O30" s="28">
        <v>77330</v>
      </c>
      <c r="P30" s="28">
        <v>77333</v>
      </c>
      <c r="Q30" s="22">
        <v>1068</v>
      </c>
      <c r="R30" s="28">
        <v>99</v>
      </c>
      <c r="S30" s="28">
        <v>29</v>
      </c>
      <c r="T30" s="28">
        <v>36</v>
      </c>
      <c r="U30" s="22"/>
      <c r="V30" s="28"/>
      <c r="W30" s="28"/>
      <c r="X30" s="28"/>
      <c r="Y30" s="22"/>
    </row>
    <row r="31" spans="1:25" ht="13.5">
      <c r="A31" s="6" t="s">
        <v>190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1189</v>
      </c>
      <c r="R31" s="28">
        <v>1189</v>
      </c>
      <c r="S31" s="28"/>
      <c r="T31" s="28"/>
      <c r="U31" s="22"/>
      <c r="V31" s="28"/>
      <c r="W31" s="28"/>
      <c r="X31" s="28"/>
      <c r="Y31" s="22"/>
    </row>
    <row r="32" spans="1:25" ht="13.5">
      <c r="A32" s="6" t="s">
        <v>199</v>
      </c>
      <c r="B32" s="28"/>
      <c r="C32" s="28"/>
      <c r="D32" s="28"/>
      <c r="E32" s="22"/>
      <c r="F32" s="28"/>
      <c r="G32" s="28"/>
      <c r="H32" s="28"/>
      <c r="I32" s="22"/>
      <c r="J32" s="28">
        <v>4439</v>
      </c>
      <c r="K32" s="28">
        <v>4439</v>
      </c>
      <c r="L32" s="28">
        <v>3688</v>
      </c>
      <c r="M32" s="22"/>
      <c r="N32" s="28"/>
      <c r="O32" s="28"/>
      <c r="P32" s="28"/>
      <c r="Q32" s="22">
        <v>13224</v>
      </c>
      <c r="R32" s="28">
        <v>13224</v>
      </c>
      <c r="S32" s="28"/>
      <c r="T32" s="28"/>
      <c r="U32" s="22"/>
      <c r="V32" s="28"/>
      <c r="W32" s="28"/>
      <c r="X32" s="28"/>
      <c r="Y32" s="22">
        <v>10240</v>
      </c>
    </row>
    <row r="33" spans="1:25" ht="13.5">
      <c r="A33" s="6" t="s">
        <v>75</v>
      </c>
      <c r="B33" s="28">
        <v>30000</v>
      </c>
      <c r="C33" s="28"/>
      <c r="D33" s="28"/>
      <c r="E33" s="22">
        <v>20554</v>
      </c>
      <c r="F33" s="28">
        <v>22245</v>
      </c>
      <c r="G33" s="28">
        <v>23788</v>
      </c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112</v>
      </c>
      <c r="B34" s="28">
        <v>0</v>
      </c>
      <c r="C34" s="28"/>
      <c r="D34" s="28"/>
      <c r="E34" s="22">
        <v>2191</v>
      </c>
      <c r="F34" s="28"/>
      <c r="G34" s="28"/>
      <c r="H34" s="28"/>
      <c r="I34" s="22">
        <v>13859</v>
      </c>
      <c r="J34" s="28"/>
      <c r="K34" s="28"/>
      <c r="L34" s="28"/>
      <c r="M34" s="22">
        <v>427</v>
      </c>
      <c r="N34" s="28"/>
      <c r="O34" s="28">
        <v>78</v>
      </c>
      <c r="P34" s="28">
        <v>78</v>
      </c>
      <c r="Q34" s="22"/>
      <c r="R34" s="28"/>
      <c r="S34" s="28"/>
      <c r="T34" s="28"/>
      <c r="U34" s="22"/>
      <c r="V34" s="28"/>
      <c r="W34" s="28"/>
      <c r="X34" s="28"/>
      <c r="Y34" s="22">
        <v>910</v>
      </c>
    </row>
    <row r="35" spans="1:25" ht="13.5">
      <c r="A35" s="6" t="s">
        <v>200</v>
      </c>
      <c r="B35" s="28">
        <v>86936</v>
      </c>
      <c r="C35" s="28">
        <v>6961</v>
      </c>
      <c r="D35" s="28">
        <v>5744</v>
      </c>
      <c r="E35" s="22">
        <v>22746</v>
      </c>
      <c r="F35" s="28">
        <v>22245</v>
      </c>
      <c r="G35" s="28">
        <v>23788</v>
      </c>
      <c r="H35" s="28"/>
      <c r="I35" s="22">
        <v>148956</v>
      </c>
      <c r="J35" s="28">
        <v>139535</v>
      </c>
      <c r="K35" s="28">
        <v>139535</v>
      </c>
      <c r="L35" s="28">
        <v>3688</v>
      </c>
      <c r="M35" s="22">
        <v>77758</v>
      </c>
      <c r="N35" s="28">
        <v>77330</v>
      </c>
      <c r="O35" s="28">
        <v>77408</v>
      </c>
      <c r="P35" s="28">
        <v>77411</v>
      </c>
      <c r="Q35" s="22">
        <v>16282</v>
      </c>
      <c r="R35" s="28">
        <v>15314</v>
      </c>
      <c r="S35" s="28">
        <v>29</v>
      </c>
      <c r="T35" s="28">
        <v>36</v>
      </c>
      <c r="U35" s="22">
        <v>128</v>
      </c>
      <c r="V35" s="28">
        <v>128</v>
      </c>
      <c r="W35" s="28">
        <v>128</v>
      </c>
      <c r="X35" s="28">
        <v>485</v>
      </c>
      <c r="Y35" s="22">
        <v>25446</v>
      </c>
    </row>
    <row r="36" spans="1:25" ht="13.5">
      <c r="A36" s="6" t="s">
        <v>76</v>
      </c>
      <c r="B36" s="28">
        <v>36689</v>
      </c>
      <c r="C36" s="28">
        <v>45822</v>
      </c>
      <c r="D36" s="28"/>
      <c r="E36" s="22">
        <v>44291</v>
      </c>
      <c r="F36" s="28">
        <v>9125</v>
      </c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202</v>
      </c>
      <c r="B37" s="28">
        <v>69495</v>
      </c>
      <c r="C37" s="28"/>
      <c r="D37" s="28">
        <v>7064</v>
      </c>
      <c r="E37" s="22">
        <v>22890</v>
      </c>
      <c r="F37" s="28">
        <v>13890</v>
      </c>
      <c r="G37" s="28"/>
      <c r="H37" s="28">
        <v>1723</v>
      </c>
      <c r="I37" s="22">
        <v>20220</v>
      </c>
      <c r="J37" s="28">
        <v>6975</v>
      </c>
      <c r="K37" s="28"/>
      <c r="L37" s="28">
        <v>643</v>
      </c>
      <c r="M37" s="22">
        <v>11164</v>
      </c>
      <c r="N37" s="28">
        <v>10723</v>
      </c>
      <c r="O37" s="28">
        <v>7332</v>
      </c>
      <c r="P37" s="28">
        <v>6862</v>
      </c>
      <c r="Q37" s="22">
        <v>5925</v>
      </c>
      <c r="R37" s="28">
        <v>5925</v>
      </c>
      <c r="S37" s="28">
        <v>2572</v>
      </c>
      <c r="T37" s="28"/>
      <c r="U37" s="22">
        <v>52041</v>
      </c>
      <c r="V37" s="28">
        <v>7653</v>
      </c>
      <c r="W37" s="28">
        <v>3544</v>
      </c>
      <c r="X37" s="28"/>
      <c r="Y37" s="22">
        <v>14790</v>
      </c>
    </row>
    <row r="38" spans="1:25" ht="13.5">
      <c r="A38" s="6" t="s">
        <v>194</v>
      </c>
      <c r="B38" s="28">
        <v>130921</v>
      </c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>
        <v>276</v>
      </c>
      <c r="T38" s="28"/>
      <c r="U38" s="22">
        <v>13164</v>
      </c>
      <c r="V38" s="28">
        <v>13164</v>
      </c>
      <c r="W38" s="28">
        <v>13164</v>
      </c>
      <c r="X38" s="28"/>
      <c r="Y38" s="22"/>
    </row>
    <row r="39" spans="1:25" ht="13.5">
      <c r="A39" s="6" t="s">
        <v>77</v>
      </c>
      <c r="B39" s="28">
        <v>70923</v>
      </c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204</v>
      </c>
      <c r="B40" s="28"/>
      <c r="C40" s="28"/>
      <c r="D40" s="28"/>
      <c r="E40" s="22">
        <v>26336</v>
      </c>
      <c r="F40" s="28">
        <v>29595</v>
      </c>
      <c r="G40" s="28">
        <v>29595</v>
      </c>
      <c r="H40" s="28"/>
      <c r="I40" s="22">
        <v>19023</v>
      </c>
      <c r="J40" s="28"/>
      <c r="K40" s="28"/>
      <c r="L40" s="28"/>
      <c r="M40" s="22">
        <v>386806</v>
      </c>
      <c r="N40" s="28"/>
      <c r="O40" s="28"/>
      <c r="P40" s="28"/>
      <c r="Q40" s="22"/>
      <c r="R40" s="28"/>
      <c r="S40" s="28"/>
      <c r="T40" s="28"/>
      <c r="U40" s="22">
        <v>479133</v>
      </c>
      <c r="V40" s="28">
        <v>300871</v>
      </c>
      <c r="W40" s="28">
        <v>300674</v>
      </c>
      <c r="X40" s="28"/>
      <c r="Y40" s="22">
        <v>614758</v>
      </c>
    </row>
    <row r="41" spans="1:25" ht="13.5">
      <c r="A41" s="6" t="s">
        <v>78</v>
      </c>
      <c r="B41" s="28">
        <v>38830</v>
      </c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16477</v>
      </c>
      <c r="V41" s="28"/>
      <c r="W41" s="28"/>
      <c r="X41" s="28"/>
      <c r="Y41" s="22"/>
    </row>
    <row r="42" spans="1:25" ht="13.5">
      <c r="A42" s="6" t="s">
        <v>79</v>
      </c>
      <c r="B42" s="28">
        <v>8618</v>
      </c>
      <c r="C42" s="28">
        <v>7519</v>
      </c>
      <c r="D42" s="28">
        <v>7519</v>
      </c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112</v>
      </c>
      <c r="B43" s="28"/>
      <c r="C43" s="28"/>
      <c r="D43" s="28"/>
      <c r="E43" s="22">
        <v>11000</v>
      </c>
      <c r="F43" s="28">
        <v>10976</v>
      </c>
      <c r="G43" s="28"/>
      <c r="H43" s="28">
        <v>0</v>
      </c>
      <c r="I43" s="22">
        <v>1393</v>
      </c>
      <c r="J43" s="28">
        <v>2948</v>
      </c>
      <c r="K43" s="28">
        <v>2833</v>
      </c>
      <c r="L43" s="28"/>
      <c r="M43" s="22">
        <v>21606</v>
      </c>
      <c r="N43" s="28">
        <v>2175</v>
      </c>
      <c r="O43" s="28">
        <v>1071</v>
      </c>
      <c r="P43" s="28">
        <v>969</v>
      </c>
      <c r="Q43" s="22">
        <v>870</v>
      </c>
      <c r="R43" s="28">
        <v>123</v>
      </c>
      <c r="S43" s="28"/>
      <c r="T43" s="28">
        <v>89</v>
      </c>
      <c r="U43" s="22"/>
      <c r="V43" s="28">
        <v>4578</v>
      </c>
      <c r="W43" s="28">
        <v>4578</v>
      </c>
      <c r="X43" s="28">
        <v>1119</v>
      </c>
      <c r="Y43" s="22">
        <v>14549</v>
      </c>
    </row>
    <row r="44" spans="1:25" ht="13.5">
      <c r="A44" s="6" t="s">
        <v>206</v>
      </c>
      <c r="B44" s="28">
        <v>355479</v>
      </c>
      <c r="C44" s="28">
        <v>67736</v>
      </c>
      <c r="D44" s="28">
        <v>14584</v>
      </c>
      <c r="E44" s="22">
        <v>123239</v>
      </c>
      <c r="F44" s="28">
        <v>63587</v>
      </c>
      <c r="G44" s="28">
        <v>40147</v>
      </c>
      <c r="H44" s="28">
        <v>1723</v>
      </c>
      <c r="I44" s="22">
        <v>67203</v>
      </c>
      <c r="J44" s="28">
        <v>11434</v>
      </c>
      <c r="K44" s="28">
        <v>8019</v>
      </c>
      <c r="L44" s="28">
        <v>643</v>
      </c>
      <c r="M44" s="22">
        <v>484243</v>
      </c>
      <c r="N44" s="28">
        <v>37962</v>
      </c>
      <c r="O44" s="28">
        <v>33467</v>
      </c>
      <c r="P44" s="28">
        <v>32895</v>
      </c>
      <c r="Q44" s="22">
        <v>65323</v>
      </c>
      <c r="R44" s="28">
        <v>26657</v>
      </c>
      <c r="S44" s="28">
        <v>8456</v>
      </c>
      <c r="T44" s="28">
        <v>5697</v>
      </c>
      <c r="U44" s="22">
        <v>635939</v>
      </c>
      <c r="V44" s="28">
        <v>331027</v>
      </c>
      <c r="W44" s="28">
        <v>327756</v>
      </c>
      <c r="X44" s="28">
        <v>8408</v>
      </c>
      <c r="Y44" s="22">
        <v>839215</v>
      </c>
    </row>
    <row r="45" spans="1:25" ht="13.5">
      <c r="A45" s="7" t="s">
        <v>207</v>
      </c>
      <c r="B45" s="28">
        <v>1051393</v>
      </c>
      <c r="C45" s="28">
        <v>1015641</v>
      </c>
      <c r="D45" s="28">
        <v>719852</v>
      </c>
      <c r="E45" s="22">
        <v>1648556</v>
      </c>
      <c r="F45" s="28">
        <v>1137150</v>
      </c>
      <c r="G45" s="28">
        <v>767924</v>
      </c>
      <c r="H45" s="28">
        <v>281889</v>
      </c>
      <c r="I45" s="22">
        <v>1834151</v>
      </c>
      <c r="J45" s="28">
        <v>1594919</v>
      </c>
      <c r="K45" s="28">
        <v>1108584</v>
      </c>
      <c r="L45" s="28">
        <v>306691</v>
      </c>
      <c r="M45" s="22">
        <v>723822</v>
      </c>
      <c r="N45" s="28">
        <v>695351</v>
      </c>
      <c r="O45" s="28">
        <v>433061</v>
      </c>
      <c r="P45" s="28">
        <v>171462</v>
      </c>
      <c r="Q45" s="22">
        <v>749474</v>
      </c>
      <c r="R45" s="28">
        <v>572826</v>
      </c>
      <c r="S45" s="28">
        <v>183138</v>
      </c>
      <c r="T45" s="28">
        <v>-23086</v>
      </c>
      <c r="U45" s="22">
        <v>-245555</v>
      </c>
      <c r="V45" s="28">
        <v>36705</v>
      </c>
      <c r="W45" s="28">
        <v>-51395</v>
      </c>
      <c r="X45" s="28">
        <v>-5985</v>
      </c>
      <c r="Y45" s="22">
        <v>-345636</v>
      </c>
    </row>
    <row r="46" spans="1:25" ht="13.5">
      <c r="A46" s="7" t="s">
        <v>208</v>
      </c>
      <c r="B46" s="28">
        <v>471870</v>
      </c>
      <c r="C46" s="28">
        <v>389033</v>
      </c>
      <c r="D46" s="28">
        <v>267270</v>
      </c>
      <c r="E46" s="22">
        <v>764653</v>
      </c>
      <c r="F46" s="28">
        <v>587240</v>
      </c>
      <c r="G46" s="28">
        <v>392370</v>
      </c>
      <c r="H46" s="28">
        <v>130102</v>
      </c>
      <c r="I46" s="22">
        <v>907522</v>
      </c>
      <c r="J46" s="28">
        <v>764214</v>
      </c>
      <c r="K46" s="28">
        <v>490929</v>
      </c>
      <c r="L46" s="28">
        <v>156291</v>
      </c>
      <c r="M46" s="22">
        <v>637251</v>
      </c>
      <c r="N46" s="28">
        <v>387380</v>
      </c>
      <c r="O46" s="28">
        <v>264494</v>
      </c>
      <c r="P46" s="28">
        <v>96934</v>
      </c>
      <c r="Q46" s="22">
        <v>492564</v>
      </c>
      <c r="R46" s="28">
        <v>333006</v>
      </c>
      <c r="S46" s="28">
        <v>129645</v>
      </c>
      <c r="T46" s="28">
        <v>11483</v>
      </c>
      <c r="U46" s="22">
        <v>180524</v>
      </c>
      <c r="V46" s="28">
        <v>117458</v>
      </c>
      <c r="W46" s="28">
        <v>62984</v>
      </c>
      <c r="X46" s="28">
        <v>14677</v>
      </c>
      <c r="Y46" s="22">
        <v>66248</v>
      </c>
    </row>
    <row r="47" spans="1:25" ht="13.5">
      <c r="A47" s="7" t="s">
        <v>80</v>
      </c>
      <c r="B47" s="28">
        <v>54477</v>
      </c>
      <c r="C47" s="28">
        <v>24993</v>
      </c>
      <c r="D47" s="28">
        <v>22379</v>
      </c>
      <c r="E47" s="22">
        <v>-44493</v>
      </c>
      <c r="F47" s="28">
        <v>-32442</v>
      </c>
      <c r="G47" s="28">
        <v>11890</v>
      </c>
      <c r="H47" s="28">
        <v>32906</v>
      </c>
      <c r="I47" s="22">
        <v>-26213</v>
      </c>
      <c r="J47" s="28">
        <v>-32412</v>
      </c>
      <c r="K47" s="28">
        <v>-18478</v>
      </c>
      <c r="L47" s="28">
        <v>2602</v>
      </c>
      <c r="M47" s="22">
        <v>-6974</v>
      </c>
      <c r="N47" s="28">
        <v>34105</v>
      </c>
      <c r="O47" s="28">
        <v>27580</v>
      </c>
      <c r="P47" s="28">
        <v>41738</v>
      </c>
      <c r="Q47" s="22">
        <v>-165855</v>
      </c>
      <c r="R47" s="28">
        <v>-31885</v>
      </c>
      <c r="S47" s="28">
        <v>-18967</v>
      </c>
      <c r="T47" s="28">
        <v>-5983</v>
      </c>
      <c r="U47" s="22">
        <v>-40788</v>
      </c>
      <c r="V47" s="28">
        <v>-29309</v>
      </c>
      <c r="W47" s="28">
        <v>-17869</v>
      </c>
      <c r="X47" s="28"/>
      <c r="Y47" s="22">
        <v>5379</v>
      </c>
    </row>
    <row r="48" spans="1:25" ht="13.5">
      <c r="A48" s="7" t="s">
        <v>209</v>
      </c>
      <c r="B48" s="28">
        <v>526347</v>
      </c>
      <c r="C48" s="28">
        <v>414026</v>
      </c>
      <c r="D48" s="28">
        <v>289650</v>
      </c>
      <c r="E48" s="22">
        <v>720159</v>
      </c>
      <c r="F48" s="28">
        <v>554798</v>
      </c>
      <c r="G48" s="28">
        <v>404260</v>
      </c>
      <c r="H48" s="28">
        <v>163009</v>
      </c>
      <c r="I48" s="22">
        <v>881308</v>
      </c>
      <c r="J48" s="28">
        <v>731802</v>
      </c>
      <c r="K48" s="28">
        <v>472450</v>
      </c>
      <c r="L48" s="28">
        <v>158894</v>
      </c>
      <c r="M48" s="22">
        <v>630277</v>
      </c>
      <c r="N48" s="28">
        <v>421486</v>
      </c>
      <c r="O48" s="28">
        <v>292075</v>
      </c>
      <c r="P48" s="28">
        <v>138673</v>
      </c>
      <c r="Q48" s="22">
        <v>326709</v>
      </c>
      <c r="R48" s="28">
        <v>301121</v>
      </c>
      <c r="S48" s="28">
        <v>110678</v>
      </c>
      <c r="T48" s="28">
        <v>5499</v>
      </c>
      <c r="U48" s="22">
        <v>139735</v>
      </c>
      <c r="V48" s="28">
        <v>88148</v>
      </c>
      <c r="W48" s="28">
        <v>45114</v>
      </c>
      <c r="X48" s="28">
        <v>14677</v>
      </c>
      <c r="Y48" s="22">
        <v>71628</v>
      </c>
    </row>
    <row r="49" spans="1:25" ht="13.5">
      <c r="A49" s="7" t="s">
        <v>81</v>
      </c>
      <c r="B49" s="28">
        <v>525045</v>
      </c>
      <c r="C49" s="28">
        <v>601615</v>
      </c>
      <c r="D49" s="28">
        <v>430202</v>
      </c>
      <c r="E49" s="22">
        <v>928396</v>
      </c>
      <c r="F49" s="28">
        <v>582352</v>
      </c>
      <c r="G49" s="28">
        <v>363664</v>
      </c>
      <c r="H49" s="28">
        <v>118879</v>
      </c>
      <c r="I49" s="22">
        <v>952842</v>
      </c>
      <c r="J49" s="28">
        <v>863117</v>
      </c>
      <c r="K49" s="28">
        <v>636133</v>
      </c>
      <c r="L49" s="28">
        <v>147797</v>
      </c>
      <c r="M49" s="22">
        <v>93545</v>
      </c>
      <c r="N49" s="28">
        <v>273865</v>
      </c>
      <c r="O49" s="28">
        <v>140985</v>
      </c>
      <c r="P49" s="28">
        <v>32788</v>
      </c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7" t="s">
        <v>82</v>
      </c>
      <c r="B50" s="28">
        <v>8598</v>
      </c>
      <c r="C50" s="28">
        <v>59560</v>
      </c>
      <c r="D50" s="28">
        <v>40290</v>
      </c>
      <c r="E50" s="22">
        <v>-21145</v>
      </c>
      <c r="F50" s="28">
        <v>3566</v>
      </c>
      <c r="G50" s="28">
        <v>1496</v>
      </c>
      <c r="H50" s="28">
        <v>-3095</v>
      </c>
      <c r="I50" s="22">
        <v>5569</v>
      </c>
      <c r="J50" s="28">
        <v>5414</v>
      </c>
      <c r="K50" s="28">
        <v>2672</v>
      </c>
      <c r="L50" s="28">
        <v>22</v>
      </c>
      <c r="M50" s="22">
        <v>87133</v>
      </c>
      <c r="N50" s="28">
        <v>49637</v>
      </c>
      <c r="O50" s="28">
        <v>27152</v>
      </c>
      <c r="P50" s="28">
        <v>8397</v>
      </c>
      <c r="Q50" s="22">
        <v>101267</v>
      </c>
      <c r="R50" s="28">
        <v>69106</v>
      </c>
      <c r="S50" s="28">
        <v>21753</v>
      </c>
      <c r="T50" s="28">
        <v>-4266</v>
      </c>
      <c r="U50" s="22">
        <v>26232</v>
      </c>
      <c r="V50" s="28">
        <v>18385</v>
      </c>
      <c r="W50" s="28">
        <v>13105</v>
      </c>
      <c r="X50" s="28">
        <v>-6492</v>
      </c>
      <c r="Y50" s="22">
        <v>28477</v>
      </c>
    </row>
    <row r="51" spans="1:25" ht="14.25" thickBot="1">
      <c r="A51" s="7" t="s">
        <v>210</v>
      </c>
      <c r="B51" s="28">
        <v>516446</v>
      </c>
      <c r="C51" s="28">
        <v>542054</v>
      </c>
      <c r="D51" s="28">
        <v>389911</v>
      </c>
      <c r="E51" s="22">
        <v>949542</v>
      </c>
      <c r="F51" s="28">
        <v>578786</v>
      </c>
      <c r="G51" s="28">
        <v>362168</v>
      </c>
      <c r="H51" s="28">
        <v>121975</v>
      </c>
      <c r="I51" s="22">
        <v>947273</v>
      </c>
      <c r="J51" s="28">
        <v>857702</v>
      </c>
      <c r="K51" s="28">
        <v>633461</v>
      </c>
      <c r="L51" s="28">
        <v>147774</v>
      </c>
      <c r="M51" s="22">
        <v>6411</v>
      </c>
      <c r="N51" s="28">
        <v>224228</v>
      </c>
      <c r="O51" s="28">
        <v>113832</v>
      </c>
      <c r="P51" s="28">
        <v>24391</v>
      </c>
      <c r="Q51" s="22">
        <v>321497</v>
      </c>
      <c r="R51" s="28">
        <v>202597</v>
      </c>
      <c r="S51" s="28">
        <v>50706</v>
      </c>
      <c r="T51" s="28">
        <v>-24320</v>
      </c>
      <c r="U51" s="22">
        <v>-411524</v>
      </c>
      <c r="V51" s="28">
        <v>-69828</v>
      </c>
      <c r="W51" s="28">
        <v>-109614</v>
      </c>
      <c r="X51" s="28">
        <v>-14170</v>
      </c>
      <c r="Y51" s="22">
        <v>-445743</v>
      </c>
    </row>
    <row r="52" spans="1:25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4" ht="13.5">
      <c r="A54" s="20" t="s">
        <v>175</v>
      </c>
    </row>
    <row r="55" ht="13.5">
      <c r="A55" s="20" t="s">
        <v>176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8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171</v>
      </c>
      <c r="B2" s="14">
        <v>8767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84</v>
      </c>
      <c r="B4" s="15" t="str">
        <f>HYPERLINK("http://www.kabupro.jp/mark/20140512/S1001RC5.htm","四半期報告書")</f>
        <v>四半期報告書</v>
      </c>
      <c r="C4" s="15" t="str">
        <f>HYPERLINK("http://www.kabupro.jp/mark/20131224/S1000SSR.htm","有価証券報告書")</f>
        <v>有価証券報告書</v>
      </c>
      <c r="D4" s="15" t="str">
        <f>HYPERLINK("http://www.kabupro.jp/mark/20140512/S1001RC5.htm","四半期報告書")</f>
        <v>四半期報告書</v>
      </c>
      <c r="E4" s="15" t="str">
        <f>HYPERLINK("http://www.kabupro.jp/mark/20131224/S1000SSR.htm","有価証券報告書")</f>
        <v>有価証券報告書</v>
      </c>
      <c r="F4" s="15" t="str">
        <f>HYPERLINK("http://www.kabupro.jp/mark/20130513/S000DD3E.htm","四半期報告書")</f>
        <v>四半期報告書</v>
      </c>
      <c r="G4" s="15" t="str">
        <f>HYPERLINK("http://www.kabupro.jp/mark/20121225/S000CJKR.htm","有価証券報告書")</f>
        <v>有価証券報告書</v>
      </c>
      <c r="H4" s="15" t="str">
        <f>HYPERLINK("http://www.kabupro.jp/mark/20110811/S00095PY.htm","四半期報告書")</f>
        <v>四半期報告書</v>
      </c>
      <c r="I4" s="15" t="str">
        <f>HYPERLINK("http://www.kabupro.jp/mark/20120514/S000AUBY.htm","四半期報告書")</f>
        <v>四半期報告書</v>
      </c>
      <c r="J4" s="15" t="str">
        <f>HYPERLINK("http://www.kabupro.jp/mark/20110210/S0007QYT.htm","四半期報告書")</f>
        <v>四半期報告書</v>
      </c>
      <c r="K4" s="15" t="str">
        <f>HYPERLINK("http://www.kabupro.jp/mark/20101224/S0007GSO.htm","有価証券報告書")</f>
        <v>有価証券報告書</v>
      </c>
      <c r="L4" s="15" t="str">
        <f>HYPERLINK("http://www.kabupro.jp/mark/20110811/S00095PY.htm","四半期報告書")</f>
        <v>四半期報告書</v>
      </c>
      <c r="M4" s="15" t="str">
        <f>HYPERLINK("http://www.kabupro.jp/mark/20110512/S00089YD.htm","四半期報告書")</f>
        <v>四半期報告書</v>
      </c>
      <c r="N4" s="15" t="str">
        <f>HYPERLINK("http://www.kabupro.jp/mark/20110210/S0007QYT.htm","四半期報告書")</f>
        <v>四半期報告書</v>
      </c>
      <c r="O4" s="15" t="str">
        <f>HYPERLINK("http://www.kabupro.jp/mark/20101224/S0007GSO.htm","有価証券報告書")</f>
        <v>有価証券報告書</v>
      </c>
      <c r="P4" s="15" t="str">
        <f>HYPERLINK("http://www.kabupro.jp/mark/20100812/S0006M3D.htm","四半期報告書")</f>
        <v>四半期報告書</v>
      </c>
      <c r="Q4" s="15" t="str">
        <f>HYPERLINK("http://www.kabupro.jp/mark/20100513/S0005OWU.htm","四半期報告書")</f>
        <v>四半期報告書</v>
      </c>
      <c r="R4" s="15" t="str">
        <f>HYPERLINK("http://www.kabupro.jp/mark/20100210/S00055U7.htm","四半期報告書")</f>
        <v>四半期報告書</v>
      </c>
      <c r="S4" s="15" t="str">
        <f>HYPERLINK("http://www.kabupro.jp/mark/20091221/S0004UFT.htm","有価証券報告書")</f>
        <v>有価証券報告書</v>
      </c>
    </row>
    <row r="5" spans="1:19" ht="14.25" thickBot="1">
      <c r="A5" s="11" t="s">
        <v>85</v>
      </c>
      <c r="B5" s="1" t="s">
        <v>215</v>
      </c>
      <c r="C5" s="1" t="s">
        <v>91</v>
      </c>
      <c r="D5" s="1" t="s">
        <v>215</v>
      </c>
      <c r="E5" s="1" t="s">
        <v>91</v>
      </c>
      <c r="F5" s="1" t="s">
        <v>219</v>
      </c>
      <c r="G5" s="1" t="s">
        <v>95</v>
      </c>
      <c r="H5" s="1" t="s">
        <v>229</v>
      </c>
      <c r="I5" s="1" t="s">
        <v>225</v>
      </c>
      <c r="J5" s="1" t="s">
        <v>233</v>
      </c>
      <c r="K5" s="1" t="s">
        <v>97</v>
      </c>
      <c r="L5" s="1" t="s">
        <v>229</v>
      </c>
      <c r="M5" s="1" t="s">
        <v>231</v>
      </c>
      <c r="N5" s="1" t="s">
        <v>233</v>
      </c>
      <c r="O5" s="1" t="s">
        <v>97</v>
      </c>
      <c r="P5" s="1" t="s">
        <v>235</v>
      </c>
      <c r="Q5" s="1" t="s">
        <v>237</v>
      </c>
      <c r="R5" s="1" t="s">
        <v>239</v>
      </c>
      <c r="S5" s="1" t="s">
        <v>100</v>
      </c>
    </row>
    <row r="6" spans="1:19" ht="15" thickBot="1" thickTop="1">
      <c r="A6" s="10" t="s">
        <v>86</v>
      </c>
      <c r="B6" s="18" t="s">
        <v>69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87</v>
      </c>
      <c r="B7" s="14" t="s">
        <v>1</v>
      </c>
      <c r="C7" s="16" t="s">
        <v>92</v>
      </c>
      <c r="D7" s="14" t="s">
        <v>1</v>
      </c>
      <c r="E7" s="16" t="s">
        <v>92</v>
      </c>
      <c r="F7" s="14" t="s">
        <v>1</v>
      </c>
      <c r="G7" s="16" t="s">
        <v>92</v>
      </c>
      <c r="H7" s="14" t="s">
        <v>1</v>
      </c>
      <c r="I7" s="14" t="s">
        <v>1</v>
      </c>
      <c r="J7" s="14" t="s">
        <v>1</v>
      </c>
      <c r="K7" s="16" t="s">
        <v>92</v>
      </c>
      <c r="L7" s="14" t="s">
        <v>1</v>
      </c>
      <c r="M7" s="14" t="s">
        <v>1</v>
      </c>
      <c r="N7" s="14" t="s">
        <v>1</v>
      </c>
      <c r="O7" s="16" t="s">
        <v>92</v>
      </c>
      <c r="P7" s="14" t="s">
        <v>1</v>
      </c>
      <c r="Q7" s="14" t="s">
        <v>1</v>
      </c>
      <c r="R7" s="14" t="s">
        <v>1</v>
      </c>
      <c r="S7" s="16" t="s">
        <v>92</v>
      </c>
    </row>
    <row r="8" spans="1:19" ht="13.5">
      <c r="A8" s="13" t="s">
        <v>88</v>
      </c>
      <c r="B8" s="1" t="s">
        <v>2</v>
      </c>
      <c r="C8" s="17" t="s">
        <v>177</v>
      </c>
      <c r="D8" s="1" t="s">
        <v>177</v>
      </c>
      <c r="E8" s="17" t="s">
        <v>178</v>
      </c>
      <c r="F8" s="1" t="s">
        <v>178</v>
      </c>
      <c r="G8" s="17" t="s">
        <v>179</v>
      </c>
      <c r="H8" s="1" t="s">
        <v>179</v>
      </c>
      <c r="I8" s="1" t="s">
        <v>179</v>
      </c>
      <c r="J8" s="1" t="s">
        <v>179</v>
      </c>
      <c r="K8" s="17" t="s">
        <v>180</v>
      </c>
      <c r="L8" s="1" t="s">
        <v>180</v>
      </c>
      <c r="M8" s="1" t="s">
        <v>180</v>
      </c>
      <c r="N8" s="1" t="s">
        <v>180</v>
      </c>
      <c r="O8" s="17" t="s">
        <v>181</v>
      </c>
      <c r="P8" s="1" t="s">
        <v>181</v>
      </c>
      <c r="Q8" s="1" t="s">
        <v>181</v>
      </c>
      <c r="R8" s="1" t="s">
        <v>181</v>
      </c>
      <c r="S8" s="17" t="s">
        <v>182</v>
      </c>
    </row>
    <row r="9" spans="1:19" ht="13.5">
      <c r="A9" s="13" t="s">
        <v>89</v>
      </c>
      <c r="B9" s="1" t="s">
        <v>216</v>
      </c>
      <c r="C9" s="17" t="s">
        <v>93</v>
      </c>
      <c r="D9" s="1" t="s">
        <v>220</v>
      </c>
      <c r="E9" s="17" t="s">
        <v>94</v>
      </c>
      <c r="F9" s="1" t="s">
        <v>226</v>
      </c>
      <c r="G9" s="17" t="s">
        <v>96</v>
      </c>
      <c r="H9" s="1" t="s">
        <v>230</v>
      </c>
      <c r="I9" s="1" t="s">
        <v>232</v>
      </c>
      <c r="J9" s="1" t="s">
        <v>234</v>
      </c>
      <c r="K9" s="17" t="s">
        <v>98</v>
      </c>
      <c r="L9" s="1" t="s">
        <v>236</v>
      </c>
      <c r="M9" s="1" t="s">
        <v>238</v>
      </c>
      <c r="N9" s="1" t="s">
        <v>240</v>
      </c>
      <c r="O9" s="17" t="s">
        <v>99</v>
      </c>
      <c r="P9" s="1" t="s">
        <v>242</v>
      </c>
      <c r="Q9" s="1" t="s">
        <v>244</v>
      </c>
      <c r="R9" s="1" t="s">
        <v>246</v>
      </c>
      <c r="S9" s="17" t="s">
        <v>101</v>
      </c>
    </row>
    <row r="10" spans="1:19" ht="14.25" thickBot="1">
      <c r="A10" s="13" t="s">
        <v>90</v>
      </c>
      <c r="B10" s="1" t="s">
        <v>103</v>
      </c>
      <c r="C10" s="17" t="s">
        <v>103</v>
      </c>
      <c r="D10" s="1" t="s">
        <v>103</v>
      </c>
      <c r="E10" s="17" t="s">
        <v>103</v>
      </c>
      <c r="F10" s="1" t="s">
        <v>103</v>
      </c>
      <c r="G10" s="17" t="s">
        <v>103</v>
      </c>
      <c r="H10" s="1" t="s">
        <v>103</v>
      </c>
      <c r="I10" s="1" t="s">
        <v>103</v>
      </c>
      <c r="J10" s="1" t="s">
        <v>103</v>
      </c>
      <c r="K10" s="17" t="s">
        <v>103</v>
      </c>
      <c r="L10" s="1" t="s">
        <v>103</v>
      </c>
      <c r="M10" s="1" t="s">
        <v>103</v>
      </c>
      <c r="N10" s="1" t="s">
        <v>103</v>
      </c>
      <c r="O10" s="17" t="s">
        <v>103</v>
      </c>
      <c r="P10" s="1" t="s">
        <v>103</v>
      </c>
      <c r="Q10" s="1" t="s">
        <v>103</v>
      </c>
      <c r="R10" s="1" t="s">
        <v>103</v>
      </c>
      <c r="S10" s="17" t="s">
        <v>103</v>
      </c>
    </row>
    <row r="11" spans="1:19" ht="14.25" thickTop="1">
      <c r="A11" s="30" t="s">
        <v>207</v>
      </c>
      <c r="B11" s="27">
        <v>1015641</v>
      </c>
      <c r="C11" s="21">
        <v>1648556</v>
      </c>
      <c r="D11" s="27">
        <v>767924</v>
      </c>
      <c r="E11" s="21">
        <v>1834151</v>
      </c>
      <c r="F11" s="27">
        <v>1108584</v>
      </c>
      <c r="G11" s="21">
        <v>723822</v>
      </c>
      <c r="H11" s="27">
        <v>695351</v>
      </c>
      <c r="I11" s="27">
        <v>433061</v>
      </c>
      <c r="J11" s="27">
        <v>171462</v>
      </c>
      <c r="K11" s="21">
        <v>749474</v>
      </c>
      <c r="L11" s="27">
        <v>572826</v>
      </c>
      <c r="M11" s="27">
        <v>183138</v>
      </c>
      <c r="N11" s="27">
        <v>-23086</v>
      </c>
      <c r="O11" s="21">
        <v>-245555</v>
      </c>
      <c r="P11" s="27">
        <v>36705</v>
      </c>
      <c r="Q11" s="27">
        <v>-51395</v>
      </c>
      <c r="R11" s="27">
        <v>-5985</v>
      </c>
      <c r="S11" s="21">
        <v>-345636</v>
      </c>
    </row>
    <row r="12" spans="1:19" ht="13.5">
      <c r="A12" s="6" t="s">
        <v>3</v>
      </c>
      <c r="B12" s="28">
        <v>152033</v>
      </c>
      <c r="C12" s="22">
        <v>323435</v>
      </c>
      <c r="D12" s="28">
        <v>156721</v>
      </c>
      <c r="E12" s="22">
        <v>295964</v>
      </c>
      <c r="F12" s="28">
        <v>137959</v>
      </c>
      <c r="G12" s="22">
        <v>289813</v>
      </c>
      <c r="H12" s="28">
        <v>211441</v>
      </c>
      <c r="I12" s="28">
        <v>135557</v>
      </c>
      <c r="J12" s="28">
        <v>65613</v>
      </c>
      <c r="K12" s="22">
        <v>250777</v>
      </c>
      <c r="L12" s="28">
        <v>181874</v>
      </c>
      <c r="M12" s="28">
        <v>117028</v>
      </c>
      <c r="N12" s="28">
        <v>53108</v>
      </c>
      <c r="O12" s="22">
        <v>193230</v>
      </c>
      <c r="P12" s="28">
        <v>139335</v>
      </c>
      <c r="Q12" s="28">
        <v>91140</v>
      </c>
      <c r="R12" s="28">
        <v>45868</v>
      </c>
      <c r="S12" s="22">
        <v>103488</v>
      </c>
    </row>
    <row r="13" spans="1:19" ht="13.5">
      <c r="A13" s="6" t="s">
        <v>4</v>
      </c>
      <c r="B13" s="28"/>
      <c r="C13" s="22"/>
      <c r="D13" s="28"/>
      <c r="E13" s="22">
        <v>-107573</v>
      </c>
      <c r="F13" s="28">
        <v>-107573</v>
      </c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5</v>
      </c>
      <c r="B14" s="28">
        <v>120659</v>
      </c>
      <c r="C14" s="22">
        <v>266597</v>
      </c>
      <c r="D14" s="28">
        <v>130923</v>
      </c>
      <c r="E14" s="22">
        <v>240532</v>
      </c>
      <c r="F14" s="28">
        <v>120071</v>
      </c>
      <c r="G14" s="22">
        <v>205535</v>
      </c>
      <c r="H14" s="28">
        <v>154262</v>
      </c>
      <c r="I14" s="28">
        <v>102989</v>
      </c>
      <c r="J14" s="28">
        <v>51715</v>
      </c>
      <c r="K14" s="22">
        <v>32903</v>
      </c>
      <c r="L14" s="28">
        <v>24332</v>
      </c>
      <c r="M14" s="28">
        <v>13042</v>
      </c>
      <c r="N14" s="28">
        <v>8081</v>
      </c>
      <c r="O14" s="22">
        <v>32344</v>
      </c>
      <c r="P14" s="28">
        <v>23730</v>
      </c>
      <c r="Q14" s="28">
        <v>14865</v>
      </c>
      <c r="R14" s="28">
        <v>7432</v>
      </c>
      <c r="S14" s="22">
        <v>6097</v>
      </c>
    </row>
    <row r="15" spans="1:19" ht="13.5">
      <c r="A15" s="6" t="s">
        <v>6</v>
      </c>
      <c r="B15" s="28">
        <v>14079</v>
      </c>
      <c r="C15" s="22">
        <v>14974</v>
      </c>
      <c r="D15" s="28">
        <v>7487</v>
      </c>
      <c r="E15" s="22">
        <v>18384</v>
      </c>
      <c r="F15" s="28">
        <v>12807</v>
      </c>
      <c r="G15" s="22">
        <v>23942</v>
      </c>
      <c r="H15" s="28">
        <v>21126</v>
      </c>
      <c r="I15" s="28">
        <v>14084</v>
      </c>
      <c r="J15" s="28">
        <v>7042</v>
      </c>
      <c r="K15" s="22">
        <v>76386</v>
      </c>
      <c r="L15" s="28">
        <v>21126</v>
      </c>
      <c r="M15" s="28">
        <v>14084</v>
      </c>
      <c r="N15" s="28">
        <v>7042</v>
      </c>
      <c r="O15" s="22">
        <v>28168</v>
      </c>
      <c r="P15" s="28">
        <v>21126</v>
      </c>
      <c r="Q15" s="28">
        <v>14084</v>
      </c>
      <c r="R15" s="28">
        <v>7042</v>
      </c>
      <c r="S15" s="22">
        <v>21126</v>
      </c>
    </row>
    <row r="16" spans="1:19" ht="13.5">
      <c r="A16" s="6" t="s">
        <v>7</v>
      </c>
      <c r="B16" s="28">
        <v>-5207</v>
      </c>
      <c r="C16" s="22">
        <v>33311</v>
      </c>
      <c r="D16" s="28">
        <v>35834</v>
      </c>
      <c r="E16" s="22">
        <v>21489</v>
      </c>
      <c r="F16" s="28">
        <v>7447</v>
      </c>
      <c r="G16" s="22">
        <v>404991</v>
      </c>
      <c r="H16" s="28">
        <v>8238</v>
      </c>
      <c r="I16" s="28">
        <v>7995</v>
      </c>
      <c r="J16" s="28">
        <v>4604</v>
      </c>
      <c r="K16" s="22">
        <v>7914</v>
      </c>
      <c r="L16" s="28">
        <v>4726</v>
      </c>
      <c r="M16" s="28">
        <v>2474</v>
      </c>
      <c r="N16" s="28">
        <v>2141</v>
      </c>
      <c r="O16" s="22">
        <v>483186</v>
      </c>
      <c r="P16" s="28">
        <v>300871</v>
      </c>
      <c r="Q16" s="28">
        <v>300674</v>
      </c>
      <c r="R16" s="28">
        <v>12737</v>
      </c>
      <c r="S16" s="22">
        <v>619724</v>
      </c>
    </row>
    <row r="17" spans="1:19" ht="13.5">
      <c r="A17" s="6" t="s">
        <v>8</v>
      </c>
      <c r="B17" s="28">
        <v>-73000</v>
      </c>
      <c r="C17" s="22">
        <v>85802</v>
      </c>
      <c r="D17" s="28">
        <v>-14328</v>
      </c>
      <c r="E17" s="22">
        <v>22565</v>
      </c>
      <c r="F17" s="28">
        <v>41576</v>
      </c>
      <c r="G17" s="22">
        <v>46925</v>
      </c>
      <c r="H17" s="28">
        <v>24329</v>
      </c>
      <c r="I17" s="28">
        <v>36502</v>
      </c>
      <c r="J17" s="28">
        <v>48559</v>
      </c>
      <c r="K17" s="22">
        <v>35885</v>
      </c>
      <c r="L17" s="28">
        <v>18931</v>
      </c>
      <c r="M17" s="28">
        <v>31341</v>
      </c>
      <c r="N17" s="28">
        <v>23211</v>
      </c>
      <c r="O17" s="22">
        <v>10875</v>
      </c>
      <c r="P17" s="28">
        <v>7414</v>
      </c>
      <c r="Q17" s="28">
        <v>2125</v>
      </c>
      <c r="R17" s="28">
        <v>9191</v>
      </c>
      <c r="S17" s="22"/>
    </row>
    <row r="18" spans="1:19" ht="13.5">
      <c r="A18" s="6" t="s">
        <v>9</v>
      </c>
      <c r="B18" s="28">
        <v>10711</v>
      </c>
      <c r="C18" s="22">
        <v>16523</v>
      </c>
      <c r="D18" s="28">
        <v>10918</v>
      </c>
      <c r="E18" s="22">
        <v>7463</v>
      </c>
      <c r="F18" s="28">
        <v>2620</v>
      </c>
      <c r="G18" s="22">
        <v>17071</v>
      </c>
      <c r="H18" s="28">
        <v>14519</v>
      </c>
      <c r="I18" s="28">
        <v>13766</v>
      </c>
      <c r="J18" s="28">
        <v>9756</v>
      </c>
      <c r="K18" s="22">
        <v>10160</v>
      </c>
      <c r="L18" s="28">
        <v>8079</v>
      </c>
      <c r="M18" s="28">
        <v>6093</v>
      </c>
      <c r="N18" s="28">
        <v>4186</v>
      </c>
      <c r="O18" s="22"/>
      <c r="P18" s="28">
        <v>8219</v>
      </c>
      <c r="Q18" s="28">
        <v>8018</v>
      </c>
      <c r="R18" s="28">
        <v>4014</v>
      </c>
      <c r="S18" s="22"/>
    </row>
    <row r="19" spans="1:19" ht="13.5">
      <c r="A19" s="6" t="s">
        <v>10</v>
      </c>
      <c r="B19" s="28">
        <v>19632</v>
      </c>
      <c r="C19" s="22">
        <v>43179</v>
      </c>
      <c r="D19" s="28">
        <v>22310</v>
      </c>
      <c r="E19" s="22">
        <v>32920</v>
      </c>
      <c r="F19" s="28">
        <v>19850</v>
      </c>
      <c r="G19" s="22">
        <v>29937</v>
      </c>
      <c r="H19" s="28">
        <v>23806</v>
      </c>
      <c r="I19" s="28">
        <v>15144</v>
      </c>
      <c r="J19" s="28">
        <v>7886</v>
      </c>
      <c r="K19" s="22">
        <v>48553</v>
      </c>
      <c r="L19" s="28">
        <v>11886</v>
      </c>
      <c r="M19" s="28">
        <v>8077</v>
      </c>
      <c r="N19" s="28">
        <v>4345</v>
      </c>
      <c r="O19" s="22">
        <v>7658</v>
      </c>
      <c r="P19" s="28">
        <v>5136</v>
      </c>
      <c r="Q19" s="28">
        <v>954</v>
      </c>
      <c r="R19" s="28">
        <v>1943</v>
      </c>
      <c r="S19" s="22">
        <v>7260</v>
      </c>
    </row>
    <row r="20" spans="1:19" ht="13.5">
      <c r="A20" s="6" t="s">
        <v>11</v>
      </c>
      <c r="B20" s="28">
        <v>-3386</v>
      </c>
      <c r="C20" s="22">
        <v>-11562</v>
      </c>
      <c r="D20" s="28">
        <v>-11567</v>
      </c>
      <c r="E20" s="22">
        <v>-23759</v>
      </c>
      <c r="F20" s="28">
        <v>-99</v>
      </c>
      <c r="G20" s="22">
        <v>23986</v>
      </c>
      <c r="H20" s="28"/>
      <c r="I20" s="28">
        <v>8824</v>
      </c>
      <c r="J20" s="28">
        <v>4092</v>
      </c>
      <c r="K20" s="22">
        <v>25058</v>
      </c>
      <c r="L20" s="28"/>
      <c r="M20" s="28">
        <v>15011</v>
      </c>
      <c r="N20" s="28">
        <v>7535</v>
      </c>
      <c r="O20" s="22">
        <v>32395</v>
      </c>
      <c r="P20" s="28"/>
      <c r="Q20" s="28"/>
      <c r="R20" s="28"/>
      <c r="S20" s="22"/>
    </row>
    <row r="21" spans="1:19" ht="13.5">
      <c r="A21" s="6" t="s">
        <v>12</v>
      </c>
      <c r="B21" s="28">
        <v>-3693</v>
      </c>
      <c r="C21" s="22">
        <v>-5023</v>
      </c>
      <c r="D21" s="28">
        <v>-2949</v>
      </c>
      <c r="E21" s="22">
        <v>-6838</v>
      </c>
      <c r="F21" s="28">
        <v>-4323</v>
      </c>
      <c r="G21" s="22">
        <v>-4173</v>
      </c>
      <c r="H21" s="28">
        <v>-3525</v>
      </c>
      <c r="I21" s="28">
        <v>-2585</v>
      </c>
      <c r="J21" s="28">
        <v>-759</v>
      </c>
      <c r="K21" s="22">
        <v>-27666</v>
      </c>
      <c r="L21" s="28">
        <v>-16934</v>
      </c>
      <c r="M21" s="28">
        <v>-2414</v>
      </c>
      <c r="N21" s="28">
        <v>-905</v>
      </c>
      <c r="O21" s="22">
        <v>-22998</v>
      </c>
      <c r="P21" s="28">
        <v>-25953</v>
      </c>
      <c r="Q21" s="28">
        <v>-17739</v>
      </c>
      <c r="R21" s="28">
        <v>-9234</v>
      </c>
      <c r="S21" s="22">
        <v>-69833</v>
      </c>
    </row>
    <row r="22" spans="1:19" ht="13.5">
      <c r="A22" s="6" t="s">
        <v>193</v>
      </c>
      <c r="B22" s="28">
        <v>22933</v>
      </c>
      <c r="C22" s="22">
        <v>49780</v>
      </c>
      <c r="D22" s="28">
        <v>23344</v>
      </c>
      <c r="E22" s="22">
        <v>36351</v>
      </c>
      <c r="F22" s="28">
        <v>19167</v>
      </c>
      <c r="G22" s="22">
        <v>34573</v>
      </c>
      <c r="H22" s="28">
        <v>27239</v>
      </c>
      <c r="I22" s="28">
        <v>18930</v>
      </c>
      <c r="J22" s="28">
        <v>8483</v>
      </c>
      <c r="K22" s="22">
        <v>23691</v>
      </c>
      <c r="L22" s="28">
        <v>10893</v>
      </c>
      <c r="M22" s="28">
        <v>7137</v>
      </c>
      <c r="N22" s="28">
        <v>5269</v>
      </c>
      <c r="O22" s="22">
        <v>27524</v>
      </c>
      <c r="P22" s="28">
        <v>28527</v>
      </c>
      <c r="Q22" s="28">
        <v>17294</v>
      </c>
      <c r="R22" s="28">
        <v>5949</v>
      </c>
      <c r="S22" s="22">
        <v>10507</v>
      </c>
    </row>
    <row r="23" spans="1:19" ht="13.5">
      <c r="A23" s="6" t="s">
        <v>13</v>
      </c>
      <c r="B23" s="28">
        <v>-2699</v>
      </c>
      <c r="C23" s="22">
        <v>-23403</v>
      </c>
      <c r="D23" s="28">
        <v>-23762</v>
      </c>
      <c r="E23" s="22">
        <v>3116</v>
      </c>
      <c r="F23" s="28">
        <v>-2638</v>
      </c>
      <c r="G23" s="22">
        <v>3810</v>
      </c>
      <c r="H23" s="28">
        <v>-374</v>
      </c>
      <c r="I23" s="28">
        <v>667</v>
      </c>
      <c r="J23" s="28">
        <v>-1155</v>
      </c>
      <c r="K23" s="22">
        <v>-3325</v>
      </c>
      <c r="L23" s="28">
        <v>-670</v>
      </c>
      <c r="M23" s="28">
        <v>1234</v>
      </c>
      <c r="N23" s="28">
        <v>1201</v>
      </c>
      <c r="O23" s="22"/>
      <c r="P23" s="28"/>
      <c r="Q23" s="28"/>
      <c r="R23" s="28">
        <v>968</v>
      </c>
      <c r="S23" s="22"/>
    </row>
    <row r="24" spans="1:19" ht="13.5">
      <c r="A24" s="6" t="s">
        <v>14</v>
      </c>
      <c r="B24" s="28">
        <v>39210</v>
      </c>
      <c r="C24" s="22">
        <v>44291</v>
      </c>
      <c r="D24" s="28"/>
      <c r="E24" s="22">
        <v>-27522</v>
      </c>
      <c r="F24" s="28">
        <v>-27522</v>
      </c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>
        <v>-485</v>
      </c>
      <c r="S24" s="22"/>
    </row>
    <row r="25" spans="1:19" ht="13.5">
      <c r="A25" s="6" t="s">
        <v>15</v>
      </c>
      <c r="B25" s="28"/>
      <c r="C25" s="22"/>
      <c r="D25" s="28"/>
      <c r="E25" s="22">
        <v>-3168</v>
      </c>
      <c r="F25" s="28">
        <v>-3168</v>
      </c>
      <c r="G25" s="22">
        <v>-3045</v>
      </c>
      <c r="H25" s="28">
        <v>1717</v>
      </c>
      <c r="I25" s="28">
        <v>21</v>
      </c>
      <c r="J25" s="28">
        <v>110</v>
      </c>
      <c r="K25" s="22">
        <v>45069</v>
      </c>
      <c r="L25" s="28">
        <v>12409</v>
      </c>
      <c r="M25" s="28">
        <v>9650</v>
      </c>
      <c r="N25" s="28">
        <v>3707</v>
      </c>
      <c r="O25" s="22">
        <v>120950</v>
      </c>
      <c r="P25" s="28">
        <v>28572</v>
      </c>
      <c r="Q25" s="28">
        <v>20163</v>
      </c>
      <c r="R25" s="28">
        <v>11974</v>
      </c>
      <c r="S25" s="22">
        <v>127802</v>
      </c>
    </row>
    <row r="26" spans="1:19" ht="13.5">
      <c r="A26" s="6" t="s">
        <v>16</v>
      </c>
      <c r="B26" s="28"/>
      <c r="C26" s="22">
        <v>440</v>
      </c>
      <c r="D26" s="28">
        <v>440</v>
      </c>
      <c r="E26" s="22">
        <v>21864</v>
      </c>
      <c r="F26" s="28">
        <v>21864</v>
      </c>
      <c r="G26" s="22">
        <v>30059</v>
      </c>
      <c r="H26" s="28">
        <v>29647</v>
      </c>
      <c r="I26" s="28">
        <v>29647</v>
      </c>
      <c r="J26" s="28">
        <v>5553</v>
      </c>
      <c r="K26" s="22">
        <v>-34506</v>
      </c>
      <c r="L26" s="28">
        <v>-12777</v>
      </c>
      <c r="M26" s="28">
        <v>-4574</v>
      </c>
      <c r="N26" s="28">
        <v>-7550</v>
      </c>
      <c r="O26" s="22">
        <v>7226</v>
      </c>
      <c r="P26" s="28">
        <v>11099</v>
      </c>
      <c r="Q26" s="28">
        <v>11536</v>
      </c>
      <c r="R26" s="28">
        <v>-1411</v>
      </c>
      <c r="S26" s="22">
        <v>-56385</v>
      </c>
    </row>
    <row r="27" spans="1:19" ht="13.5">
      <c r="A27" s="6" t="s">
        <v>202</v>
      </c>
      <c r="B27" s="28">
        <v>14394</v>
      </c>
      <c r="C27" s="22">
        <v>22890</v>
      </c>
      <c r="D27" s="28">
        <v>9566</v>
      </c>
      <c r="E27" s="22">
        <v>20220</v>
      </c>
      <c r="F27" s="28">
        <v>3675</v>
      </c>
      <c r="G27" s="22">
        <v>11164</v>
      </c>
      <c r="H27" s="28">
        <v>10723</v>
      </c>
      <c r="I27" s="28">
        <v>7332</v>
      </c>
      <c r="J27" s="28">
        <v>6862</v>
      </c>
      <c r="K27" s="22">
        <v>5925</v>
      </c>
      <c r="L27" s="28">
        <v>5925</v>
      </c>
      <c r="M27" s="28">
        <v>2572</v>
      </c>
      <c r="N27" s="28">
        <v>89</v>
      </c>
      <c r="O27" s="22">
        <v>52041</v>
      </c>
      <c r="P27" s="28">
        <v>7699</v>
      </c>
      <c r="Q27" s="28">
        <v>3544</v>
      </c>
      <c r="R27" s="28">
        <v>831</v>
      </c>
      <c r="S27" s="22">
        <v>14790</v>
      </c>
    </row>
    <row r="28" spans="1:19" ht="13.5">
      <c r="A28" s="6" t="s">
        <v>17</v>
      </c>
      <c r="B28" s="28">
        <v>634</v>
      </c>
      <c r="C28" s="22">
        <v>-11456</v>
      </c>
      <c r="D28" s="28">
        <v>-4054</v>
      </c>
      <c r="E28" s="22">
        <v>-7584</v>
      </c>
      <c r="F28" s="28">
        <v>-74</v>
      </c>
      <c r="G28" s="22">
        <v>-2831</v>
      </c>
      <c r="H28" s="28">
        <v>-7060</v>
      </c>
      <c r="I28" s="28">
        <v>-7060</v>
      </c>
      <c r="J28" s="28"/>
      <c r="K28" s="22">
        <v>2503</v>
      </c>
      <c r="L28" s="28">
        <v>4004</v>
      </c>
      <c r="M28" s="28">
        <v>4004</v>
      </c>
      <c r="N28" s="28"/>
      <c r="O28" s="22">
        <v>21238</v>
      </c>
      <c r="P28" s="28">
        <v>37099</v>
      </c>
      <c r="Q28" s="28">
        <v>37099</v>
      </c>
      <c r="R28" s="28"/>
      <c r="S28" s="22">
        <v>-11714</v>
      </c>
    </row>
    <row r="29" spans="1:19" ht="13.5">
      <c r="A29" s="6" t="s">
        <v>18</v>
      </c>
      <c r="B29" s="28"/>
      <c r="C29" s="22"/>
      <c r="D29" s="28"/>
      <c r="E29" s="22"/>
      <c r="F29" s="28">
        <v>-4439</v>
      </c>
      <c r="G29" s="22"/>
      <c r="H29" s="28"/>
      <c r="I29" s="28"/>
      <c r="J29" s="28"/>
      <c r="K29" s="22">
        <v>-13224</v>
      </c>
      <c r="L29" s="28">
        <v>-13224</v>
      </c>
      <c r="M29" s="28"/>
      <c r="N29" s="28"/>
      <c r="O29" s="22"/>
      <c r="P29" s="28"/>
      <c r="Q29" s="28"/>
      <c r="R29" s="28"/>
      <c r="S29" s="22">
        <v>-10240</v>
      </c>
    </row>
    <row r="30" spans="1:19" ht="13.5">
      <c r="A30" s="6" t="s">
        <v>19</v>
      </c>
      <c r="B30" s="28">
        <v>-349</v>
      </c>
      <c r="C30" s="22"/>
      <c r="D30" s="28"/>
      <c r="E30" s="22"/>
      <c r="F30" s="28"/>
      <c r="G30" s="22">
        <v>-77330</v>
      </c>
      <c r="H30" s="28">
        <v>-77330</v>
      </c>
      <c r="I30" s="28">
        <v>-77330</v>
      </c>
      <c r="J30" s="28">
        <v>-77333</v>
      </c>
      <c r="K30" s="22">
        <v>-1020</v>
      </c>
      <c r="L30" s="28">
        <v>-99</v>
      </c>
      <c r="M30" s="28">
        <v>-29</v>
      </c>
      <c r="N30" s="28">
        <v>-36</v>
      </c>
      <c r="O30" s="22">
        <v>99</v>
      </c>
      <c r="P30" s="28"/>
      <c r="Q30" s="28"/>
      <c r="R30" s="28"/>
      <c r="S30" s="22"/>
    </row>
    <row r="31" spans="1:19" ht="13.5">
      <c r="A31" s="6" t="s">
        <v>20</v>
      </c>
      <c r="B31" s="28"/>
      <c r="C31" s="22">
        <v>-20554</v>
      </c>
      <c r="D31" s="28">
        <v>-23788</v>
      </c>
      <c r="E31" s="22"/>
      <c r="F31" s="28"/>
      <c r="G31" s="22"/>
      <c r="H31" s="28"/>
      <c r="I31" s="28"/>
      <c r="J31" s="28"/>
      <c r="K31" s="22"/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21</v>
      </c>
      <c r="B32" s="28">
        <v>49270</v>
      </c>
      <c r="C32" s="22">
        <v>-423106</v>
      </c>
      <c r="D32" s="28">
        <v>-648022</v>
      </c>
      <c r="E32" s="22">
        <v>-70922</v>
      </c>
      <c r="F32" s="28">
        <v>-300254</v>
      </c>
      <c r="G32" s="22">
        <v>-383428</v>
      </c>
      <c r="H32" s="28">
        <v>-65191</v>
      </c>
      <c r="I32" s="28">
        <v>-150666</v>
      </c>
      <c r="J32" s="28">
        <v>-6976</v>
      </c>
      <c r="K32" s="22">
        <v>-364306</v>
      </c>
      <c r="L32" s="28">
        <v>-322946</v>
      </c>
      <c r="M32" s="28">
        <v>-284246</v>
      </c>
      <c r="N32" s="28">
        <v>6751</v>
      </c>
      <c r="O32" s="22">
        <v>-52588</v>
      </c>
      <c r="P32" s="28">
        <v>-22263</v>
      </c>
      <c r="Q32" s="28">
        <v>-174956</v>
      </c>
      <c r="R32" s="28">
        <v>125099</v>
      </c>
      <c r="S32" s="22">
        <v>-145560</v>
      </c>
    </row>
    <row r="33" spans="1:19" ht="13.5">
      <c r="A33" s="6" t="s">
        <v>22</v>
      </c>
      <c r="B33" s="28">
        <v>-290167</v>
      </c>
      <c r="C33" s="22">
        <v>-262556</v>
      </c>
      <c r="D33" s="28">
        <v>-312385</v>
      </c>
      <c r="E33" s="22">
        <v>37794</v>
      </c>
      <c r="F33" s="28">
        <v>-190227</v>
      </c>
      <c r="G33" s="22">
        <v>60937</v>
      </c>
      <c r="H33" s="28">
        <v>25454</v>
      </c>
      <c r="I33" s="28">
        <v>19106</v>
      </c>
      <c r="J33" s="28">
        <v>-489</v>
      </c>
      <c r="K33" s="22">
        <v>-74442</v>
      </c>
      <c r="L33" s="28">
        <v>-65555</v>
      </c>
      <c r="M33" s="28">
        <v>-50809</v>
      </c>
      <c r="N33" s="28">
        <v>-19672</v>
      </c>
      <c r="O33" s="22">
        <v>408954</v>
      </c>
      <c r="P33" s="28">
        <v>417236</v>
      </c>
      <c r="Q33" s="28">
        <v>418773</v>
      </c>
      <c r="R33" s="28">
        <v>333182</v>
      </c>
      <c r="S33" s="22">
        <v>-628679</v>
      </c>
    </row>
    <row r="34" spans="1:19" ht="13.5">
      <c r="A34" s="6" t="s">
        <v>23</v>
      </c>
      <c r="B34" s="28"/>
      <c r="C34" s="22">
        <v>-428198</v>
      </c>
      <c r="D34" s="28"/>
      <c r="E34" s="22">
        <v>-118619</v>
      </c>
      <c r="F34" s="28"/>
      <c r="G34" s="22">
        <v>-65274</v>
      </c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24</v>
      </c>
      <c r="B35" s="28"/>
      <c r="C35" s="22">
        <v>66093</v>
      </c>
      <c r="D35" s="28">
        <v>3109</v>
      </c>
      <c r="E35" s="22">
        <v>12666</v>
      </c>
      <c r="F35" s="28">
        <v>2223</v>
      </c>
      <c r="G35" s="22">
        <v>87261</v>
      </c>
      <c r="H35" s="28">
        <v>2044</v>
      </c>
      <c r="I35" s="28">
        <v>1969</v>
      </c>
      <c r="J35" s="28">
        <v>585</v>
      </c>
      <c r="K35" s="22">
        <v>13740</v>
      </c>
      <c r="L35" s="28">
        <v>21660</v>
      </c>
      <c r="M35" s="28">
        <v>11698</v>
      </c>
      <c r="N35" s="28">
        <v>4467</v>
      </c>
      <c r="O35" s="22">
        <v>622456</v>
      </c>
      <c r="P35" s="28">
        <v>575705</v>
      </c>
      <c r="Q35" s="28">
        <v>558879</v>
      </c>
      <c r="R35" s="28">
        <v>46840</v>
      </c>
      <c r="S35" s="22">
        <v>1323955</v>
      </c>
    </row>
    <row r="36" spans="1:19" ht="13.5">
      <c r="A36" s="6" t="s">
        <v>25</v>
      </c>
      <c r="B36" s="28">
        <v>21023</v>
      </c>
      <c r="C36" s="22">
        <v>-6002</v>
      </c>
      <c r="D36" s="28">
        <v>15547</v>
      </c>
      <c r="E36" s="22">
        <v>12985</v>
      </c>
      <c r="F36" s="28">
        <v>11440</v>
      </c>
      <c r="G36" s="22">
        <v>6318</v>
      </c>
      <c r="H36" s="28">
        <v>-665</v>
      </c>
      <c r="I36" s="28">
        <v>101</v>
      </c>
      <c r="J36" s="28">
        <v>19606</v>
      </c>
      <c r="K36" s="22">
        <v>-11644</v>
      </c>
      <c r="L36" s="28">
        <v>-17329</v>
      </c>
      <c r="M36" s="28">
        <v>-7833</v>
      </c>
      <c r="N36" s="28">
        <v>12567</v>
      </c>
      <c r="O36" s="22">
        <v>30755</v>
      </c>
      <c r="P36" s="28">
        <v>14683</v>
      </c>
      <c r="Q36" s="28">
        <v>12144</v>
      </c>
      <c r="R36" s="28">
        <v>21099</v>
      </c>
      <c r="S36" s="22"/>
    </row>
    <row r="37" spans="1:19" ht="13.5">
      <c r="A37" s="6" t="s">
        <v>26</v>
      </c>
      <c r="B37" s="28"/>
      <c r="C37" s="22">
        <v>-120981</v>
      </c>
      <c r="D37" s="28"/>
      <c r="E37" s="22">
        <v>-14677</v>
      </c>
      <c r="F37" s="28"/>
      <c r="G37" s="22">
        <v>-1157</v>
      </c>
      <c r="H37" s="28">
        <v>-26381</v>
      </c>
      <c r="I37" s="28"/>
      <c r="J37" s="28"/>
      <c r="K37" s="22">
        <v>-59309</v>
      </c>
      <c r="L37" s="28">
        <v>-62186</v>
      </c>
      <c r="M37" s="28"/>
      <c r="N37" s="28"/>
      <c r="O37" s="22"/>
      <c r="P37" s="28"/>
      <c r="Q37" s="28"/>
      <c r="R37" s="28"/>
      <c r="S37" s="22"/>
    </row>
    <row r="38" spans="1:19" ht="13.5">
      <c r="A38" s="6" t="s">
        <v>27</v>
      </c>
      <c r="B38" s="28">
        <v>-112669</v>
      </c>
      <c r="C38" s="22">
        <v>217725</v>
      </c>
      <c r="D38" s="28">
        <v>236339</v>
      </c>
      <c r="E38" s="22">
        <v>344309</v>
      </c>
      <c r="F38" s="28">
        <v>228361</v>
      </c>
      <c r="G38" s="22">
        <v>163247</v>
      </c>
      <c r="H38" s="28">
        <v>96951</v>
      </c>
      <c r="I38" s="28">
        <v>23472</v>
      </c>
      <c r="J38" s="28">
        <v>36067</v>
      </c>
      <c r="K38" s="22">
        <v>119696</v>
      </c>
      <c r="L38" s="28">
        <v>153561</v>
      </c>
      <c r="M38" s="28">
        <v>59154</v>
      </c>
      <c r="N38" s="28">
        <v>13160</v>
      </c>
      <c r="O38" s="22">
        <v>-71615</v>
      </c>
      <c r="P38" s="28">
        <v>-25784</v>
      </c>
      <c r="Q38" s="28">
        <v>34843</v>
      </c>
      <c r="R38" s="28">
        <v>42053</v>
      </c>
      <c r="S38" s="22">
        <v>178296</v>
      </c>
    </row>
    <row r="39" spans="1:19" ht="13.5">
      <c r="A39" s="6" t="s">
        <v>28</v>
      </c>
      <c r="B39" s="28">
        <v>-67887</v>
      </c>
      <c r="C39" s="22">
        <v>96370</v>
      </c>
      <c r="D39" s="28">
        <v>46773</v>
      </c>
      <c r="E39" s="22">
        <v>-10516</v>
      </c>
      <c r="F39" s="28">
        <v>126219</v>
      </c>
      <c r="G39" s="22">
        <v>281062</v>
      </c>
      <c r="H39" s="28">
        <v>208851</v>
      </c>
      <c r="I39" s="28">
        <v>145743</v>
      </c>
      <c r="J39" s="28">
        <v>28707</v>
      </c>
      <c r="K39" s="22">
        <v>114602</v>
      </c>
      <c r="L39" s="28">
        <v>102969</v>
      </c>
      <c r="M39" s="28">
        <v>124584</v>
      </c>
      <c r="N39" s="28">
        <v>57260</v>
      </c>
      <c r="O39" s="22">
        <v>221081</v>
      </c>
      <c r="P39" s="28"/>
      <c r="Q39" s="28"/>
      <c r="R39" s="28"/>
      <c r="S39" s="22"/>
    </row>
    <row r="40" spans="1:19" ht="13.5">
      <c r="A40" s="6" t="s">
        <v>112</v>
      </c>
      <c r="B40" s="28">
        <v>11839</v>
      </c>
      <c r="C40" s="22">
        <v>115203</v>
      </c>
      <c r="D40" s="28">
        <v>-49108</v>
      </c>
      <c r="E40" s="22">
        <v>540</v>
      </c>
      <c r="F40" s="28">
        <v>50820</v>
      </c>
      <c r="G40" s="22">
        <v>-44322</v>
      </c>
      <c r="H40" s="28">
        <v>1505</v>
      </c>
      <c r="I40" s="28">
        <v>-36769</v>
      </c>
      <c r="J40" s="28">
        <v>-145322</v>
      </c>
      <c r="K40" s="22">
        <v>30036</v>
      </c>
      <c r="L40" s="28">
        <v>-17204</v>
      </c>
      <c r="M40" s="28">
        <v>-20611</v>
      </c>
      <c r="N40" s="28">
        <v>-39239</v>
      </c>
      <c r="O40" s="22">
        <v>-22106</v>
      </c>
      <c r="P40" s="28">
        <v>47513</v>
      </c>
      <c r="Q40" s="28">
        <v>-34757</v>
      </c>
      <c r="R40" s="28">
        <v>-13312</v>
      </c>
      <c r="S40" s="22">
        <v>-128064</v>
      </c>
    </row>
    <row r="41" spans="1:19" ht="13.5">
      <c r="A41" s="6" t="s">
        <v>29</v>
      </c>
      <c r="B41" s="28">
        <v>933003</v>
      </c>
      <c r="C41" s="22">
        <v>1751049</v>
      </c>
      <c r="D41" s="28">
        <v>377272</v>
      </c>
      <c r="E41" s="22">
        <v>2598705</v>
      </c>
      <c r="F41" s="28">
        <v>1274370</v>
      </c>
      <c r="G41" s="22">
        <v>1930793</v>
      </c>
      <c r="H41" s="28">
        <v>1418108</v>
      </c>
      <c r="I41" s="28">
        <v>765570</v>
      </c>
      <c r="J41" s="28">
        <v>270358</v>
      </c>
      <c r="K41" s="22">
        <v>1027797</v>
      </c>
      <c r="L41" s="28">
        <v>668922</v>
      </c>
      <c r="M41" s="28">
        <v>245417</v>
      </c>
      <c r="N41" s="28">
        <v>129244</v>
      </c>
      <c r="O41" s="22">
        <v>1941554</v>
      </c>
      <c r="P41" s="28">
        <v>1667897</v>
      </c>
      <c r="Q41" s="28">
        <v>1280910</v>
      </c>
      <c r="R41" s="28">
        <v>659814</v>
      </c>
      <c r="S41" s="22">
        <v>1217039</v>
      </c>
    </row>
    <row r="42" spans="1:19" ht="13.5">
      <c r="A42" s="6" t="s">
        <v>30</v>
      </c>
      <c r="B42" s="28">
        <v>1437</v>
      </c>
      <c r="C42" s="22">
        <v>2970</v>
      </c>
      <c r="D42" s="28">
        <v>2911</v>
      </c>
      <c r="E42" s="22">
        <v>3492</v>
      </c>
      <c r="F42" s="28">
        <v>2670</v>
      </c>
      <c r="G42" s="22">
        <v>4251</v>
      </c>
      <c r="H42" s="28">
        <v>3332</v>
      </c>
      <c r="I42" s="28">
        <v>2517</v>
      </c>
      <c r="J42" s="28">
        <v>781</v>
      </c>
      <c r="K42" s="22">
        <v>27964</v>
      </c>
      <c r="L42" s="28">
        <v>17210</v>
      </c>
      <c r="M42" s="28">
        <v>2666</v>
      </c>
      <c r="N42" s="28">
        <v>1135</v>
      </c>
      <c r="O42" s="22">
        <v>32399</v>
      </c>
      <c r="P42" s="28">
        <v>31137</v>
      </c>
      <c r="Q42" s="28">
        <v>30613</v>
      </c>
      <c r="R42" s="28">
        <v>3593</v>
      </c>
      <c r="S42" s="22">
        <v>64174</v>
      </c>
    </row>
    <row r="43" spans="1:19" ht="13.5">
      <c r="A43" s="6" t="s">
        <v>31</v>
      </c>
      <c r="B43" s="28">
        <v>-25272</v>
      </c>
      <c r="C43" s="22">
        <v>-41600</v>
      </c>
      <c r="D43" s="28">
        <v>-19843</v>
      </c>
      <c r="E43" s="22">
        <v>-36965</v>
      </c>
      <c r="F43" s="28">
        <v>-19489</v>
      </c>
      <c r="G43" s="22">
        <v>-33949</v>
      </c>
      <c r="H43" s="28">
        <v>-26615</v>
      </c>
      <c r="I43" s="28">
        <v>-18307</v>
      </c>
      <c r="J43" s="28">
        <v>-7854</v>
      </c>
      <c r="K43" s="22">
        <v>-30110</v>
      </c>
      <c r="L43" s="28">
        <v>-15738</v>
      </c>
      <c r="M43" s="28">
        <v>-10312</v>
      </c>
      <c r="N43" s="28">
        <v>-4468</v>
      </c>
      <c r="O43" s="22">
        <v>-27719</v>
      </c>
      <c r="P43" s="28">
        <v>-28526</v>
      </c>
      <c r="Q43" s="28">
        <v>-17304</v>
      </c>
      <c r="R43" s="28">
        <v>-4032</v>
      </c>
      <c r="S43" s="22">
        <v>-11094</v>
      </c>
    </row>
    <row r="44" spans="1:19" ht="13.5">
      <c r="A44" s="6" t="s">
        <v>32</v>
      </c>
      <c r="B44" s="28">
        <v>-301612</v>
      </c>
      <c r="C44" s="22">
        <v>-1050614</v>
      </c>
      <c r="D44" s="28">
        <v>-591258</v>
      </c>
      <c r="E44" s="22">
        <v>-729089</v>
      </c>
      <c r="F44" s="28">
        <v>-462023</v>
      </c>
      <c r="G44" s="22">
        <v>-674075</v>
      </c>
      <c r="H44" s="28">
        <v>-671713</v>
      </c>
      <c r="I44" s="28">
        <v>-410372</v>
      </c>
      <c r="J44" s="28">
        <v>-410008</v>
      </c>
      <c r="K44" s="22">
        <v>-270857</v>
      </c>
      <c r="L44" s="28">
        <v>-270261</v>
      </c>
      <c r="M44" s="28">
        <v>-169672</v>
      </c>
      <c r="N44" s="28">
        <v>-164280</v>
      </c>
      <c r="O44" s="22">
        <v>-53760</v>
      </c>
      <c r="P44" s="28">
        <v>-57042</v>
      </c>
      <c r="Q44" s="28">
        <v>-34456</v>
      </c>
      <c r="R44" s="28">
        <v>-42595</v>
      </c>
      <c r="S44" s="22">
        <v>-65820</v>
      </c>
    </row>
    <row r="45" spans="1:19" ht="13.5">
      <c r="A45" s="6" t="s">
        <v>33</v>
      </c>
      <c r="B45" s="28"/>
      <c r="C45" s="22"/>
      <c r="D45" s="28"/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>
        <v>90729</v>
      </c>
    </row>
    <row r="46" spans="1:19" ht="14.25" thickBot="1">
      <c r="A46" s="5" t="s">
        <v>34</v>
      </c>
      <c r="B46" s="29">
        <v>607555</v>
      </c>
      <c r="C46" s="23">
        <v>661804</v>
      </c>
      <c r="D46" s="29">
        <v>-230918</v>
      </c>
      <c r="E46" s="23">
        <v>1836143</v>
      </c>
      <c r="F46" s="29">
        <v>795526</v>
      </c>
      <c r="G46" s="23">
        <v>1227019</v>
      </c>
      <c r="H46" s="29">
        <v>723111</v>
      </c>
      <c r="I46" s="29">
        <v>339408</v>
      </c>
      <c r="J46" s="29">
        <v>-146723</v>
      </c>
      <c r="K46" s="23">
        <v>754794</v>
      </c>
      <c r="L46" s="29">
        <v>400132</v>
      </c>
      <c r="M46" s="29">
        <v>68098</v>
      </c>
      <c r="N46" s="29">
        <v>-38368</v>
      </c>
      <c r="O46" s="23">
        <v>1892474</v>
      </c>
      <c r="P46" s="29">
        <v>1613466</v>
      </c>
      <c r="Q46" s="29">
        <v>1259763</v>
      </c>
      <c r="R46" s="29">
        <v>616780</v>
      </c>
      <c r="S46" s="23">
        <v>1295028</v>
      </c>
    </row>
    <row r="47" spans="1:19" ht="14.25" thickTop="1">
      <c r="A47" s="6" t="s">
        <v>35</v>
      </c>
      <c r="B47" s="28">
        <v>-243365</v>
      </c>
      <c r="C47" s="22">
        <v>-302233</v>
      </c>
      <c r="D47" s="28">
        <v>-132580</v>
      </c>
      <c r="E47" s="22">
        <v>-408015</v>
      </c>
      <c r="F47" s="28">
        <v>-220880</v>
      </c>
      <c r="G47" s="22">
        <v>-580408</v>
      </c>
      <c r="H47" s="28">
        <v>-539016</v>
      </c>
      <c r="I47" s="28">
        <v>-487739</v>
      </c>
      <c r="J47" s="28">
        <v>-46562</v>
      </c>
      <c r="K47" s="22">
        <v>-297739</v>
      </c>
      <c r="L47" s="28">
        <v>-242449</v>
      </c>
      <c r="M47" s="28">
        <v>-129904</v>
      </c>
      <c r="N47" s="28">
        <v>-85310</v>
      </c>
      <c r="O47" s="22">
        <v>-274287</v>
      </c>
      <c r="P47" s="28">
        <v>-218095</v>
      </c>
      <c r="Q47" s="28">
        <v>-151527</v>
      </c>
      <c r="R47" s="28">
        <v>-96284</v>
      </c>
      <c r="S47" s="22">
        <v>-153120</v>
      </c>
    </row>
    <row r="48" spans="1:19" ht="13.5">
      <c r="A48" s="6" t="s">
        <v>36</v>
      </c>
      <c r="B48" s="28">
        <v>-53290</v>
      </c>
      <c r="C48" s="22">
        <v>-80535</v>
      </c>
      <c r="D48" s="28">
        <v>-43607</v>
      </c>
      <c r="E48" s="22">
        <v>-81698</v>
      </c>
      <c r="F48" s="28">
        <v>-35732</v>
      </c>
      <c r="G48" s="22">
        <v>-59572</v>
      </c>
      <c r="H48" s="28">
        <v>-48524</v>
      </c>
      <c r="I48" s="28">
        <v>-40760</v>
      </c>
      <c r="J48" s="28">
        <v>-30282</v>
      </c>
      <c r="K48" s="22">
        <v>-103293</v>
      </c>
      <c r="L48" s="28">
        <v>-74101</v>
      </c>
      <c r="M48" s="28">
        <v>-40768</v>
      </c>
      <c r="N48" s="28">
        <v>-28915</v>
      </c>
      <c r="O48" s="22">
        <v>-114253</v>
      </c>
      <c r="P48" s="28">
        <v>-78253</v>
      </c>
      <c r="Q48" s="28">
        <v>-60794</v>
      </c>
      <c r="R48" s="28">
        <v>-50355</v>
      </c>
      <c r="S48" s="22">
        <v>-118948</v>
      </c>
    </row>
    <row r="49" spans="1:19" ht="13.5">
      <c r="A49" s="6" t="s">
        <v>37</v>
      </c>
      <c r="B49" s="28">
        <v>875</v>
      </c>
      <c r="C49" s="22"/>
      <c r="D49" s="28"/>
      <c r="E49" s="22"/>
      <c r="F49" s="28"/>
      <c r="G49" s="22">
        <v>387249</v>
      </c>
      <c r="H49" s="28">
        <v>370339</v>
      </c>
      <c r="I49" s="28">
        <v>368880</v>
      </c>
      <c r="J49" s="28">
        <v>368880</v>
      </c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38</v>
      </c>
      <c r="B50" s="28"/>
      <c r="C50" s="22"/>
      <c r="D50" s="28"/>
      <c r="E50" s="22">
        <v>4740</v>
      </c>
      <c r="F50" s="28">
        <v>4320</v>
      </c>
      <c r="G50" s="22"/>
      <c r="H50" s="28"/>
      <c r="I50" s="28"/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3.5">
      <c r="A51" s="6" t="s">
        <v>39</v>
      </c>
      <c r="B51" s="28"/>
      <c r="C51" s="22">
        <v>-9878</v>
      </c>
      <c r="D51" s="28"/>
      <c r="E51" s="22">
        <v>-39730</v>
      </c>
      <c r="F51" s="28">
        <v>-23817</v>
      </c>
      <c r="G51" s="22">
        <v>-353015</v>
      </c>
      <c r="H51" s="28">
        <v>-16042</v>
      </c>
      <c r="I51" s="28">
        <v>-8290</v>
      </c>
      <c r="J51" s="28"/>
      <c r="K51" s="22">
        <v>-23481</v>
      </c>
      <c r="L51" s="28">
        <v>-8416</v>
      </c>
      <c r="M51" s="28"/>
      <c r="N51" s="28"/>
      <c r="O51" s="22"/>
      <c r="P51" s="28"/>
      <c r="Q51" s="28"/>
      <c r="R51" s="28"/>
      <c r="S51" s="22"/>
    </row>
    <row r="52" spans="1:19" ht="13.5">
      <c r="A52" s="6" t="s">
        <v>40</v>
      </c>
      <c r="B52" s="28"/>
      <c r="C52" s="22">
        <v>-1689024</v>
      </c>
      <c r="D52" s="28">
        <v>-1689485</v>
      </c>
      <c r="E52" s="22">
        <v>-457265</v>
      </c>
      <c r="F52" s="28"/>
      <c r="G52" s="22">
        <v>-1315457</v>
      </c>
      <c r="H52" s="28">
        <v>-1132803</v>
      </c>
      <c r="I52" s="28">
        <v>-1113803</v>
      </c>
      <c r="J52" s="28">
        <v>-880361</v>
      </c>
      <c r="K52" s="22">
        <v>-1545936</v>
      </c>
      <c r="L52" s="28">
        <v>-617360</v>
      </c>
      <c r="M52" s="28">
        <v>-399496</v>
      </c>
      <c r="N52" s="28">
        <v>-216329</v>
      </c>
      <c r="O52" s="22">
        <v>-206224</v>
      </c>
      <c r="P52" s="28">
        <v>-79790</v>
      </c>
      <c r="Q52" s="28">
        <v>-40176</v>
      </c>
      <c r="R52" s="28">
        <v>-9496</v>
      </c>
      <c r="S52" s="22">
        <v>-179376</v>
      </c>
    </row>
    <row r="53" spans="1:19" ht="13.5">
      <c r="A53" s="6" t="s">
        <v>41</v>
      </c>
      <c r="B53" s="28">
        <v>16153</v>
      </c>
      <c r="C53" s="22">
        <v>100115</v>
      </c>
      <c r="D53" s="28">
        <v>90125</v>
      </c>
      <c r="E53" s="22">
        <v>62232</v>
      </c>
      <c r="F53" s="28">
        <v>51357</v>
      </c>
      <c r="G53" s="22">
        <v>1305630</v>
      </c>
      <c r="H53" s="28">
        <v>1101962</v>
      </c>
      <c r="I53" s="28">
        <v>1101962</v>
      </c>
      <c r="J53" s="28">
        <v>884414</v>
      </c>
      <c r="K53" s="22">
        <v>1561805</v>
      </c>
      <c r="L53" s="28">
        <v>615462</v>
      </c>
      <c r="M53" s="28">
        <v>349739</v>
      </c>
      <c r="N53" s="28">
        <v>139643</v>
      </c>
      <c r="O53" s="22">
        <v>302691</v>
      </c>
      <c r="P53" s="28">
        <v>181936</v>
      </c>
      <c r="Q53" s="28">
        <v>142219</v>
      </c>
      <c r="R53" s="28">
        <v>10583</v>
      </c>
      <c r="S53" s="22">
        <v>119559</v>
      </c>
    </row>
    <row r="54" spans="1:19" ht="13.5">
      <c r="A54" s="6" t="s">
        <v>42</v>
      </c>
      <c r="B54" s="28">
        <v>-205466</v>
      </c>
      <c r="C54" s="22">
        <v>-159389</v>
      </c>
      <c r="D54" s="28">
        <v>-77042</v>
      </c>
      <c r="E54" s="22">
        <v>-133601</v>
      </c>
      <c r="F54" s="28">
        <v>-60064</v>
      </c>
      <c r="G54" s="22">
        <v>-164004</v>
      </c>
      <c r="H54" s="28">
        <v>-115053</v>
      </c>
      <c r="I54" s="28">
        <v>-68009</v>
      </c>
      <c r="J54" s="28">
        <v>-34269</v>
      </c>
      <c r="K54" s="22">
        <v>-163431</v>
      </c>
      <c r="L54" s="28">
        <v>-129448</v>
      </c>
      <c r="M54" s="28">
        <v>-93243</v>
      </c>
      <c r="N54" s="28">
        <v>-39539</v>
      </c>
      <c r="O54" s="22">
        <v>-251015</v>
      </c>
      <c r="P54" s="28">
        <v>-144656</v>
      </c>
      <c r="Q54" s="28">
        <v>-104244</v>
      </c>
      <c r="R54" s="28">
        <v>-24172</v>
      </c>
      <c r="S54" s="22"/>
    </row>
    <row r="55" spans="1:19" ht="13.5">
      <c r="A55" s="6" t="s">
        <v>43</v>
      </c>
      <c r="B55" s="28">
        <v>4790</v>
      </c>
      <c r="C55" s="22">
        <v>7183</v>
      </c>
      <c r="D55" s="28">
        <v>8687</v>
      </c>
      <c r="E55" s="22">
        <v>32798</v>
      </c>
      <c r="F55" s="28">
        <v>1820</v>
      </c>
      <c r="G55" s="22">
        <v>36694</v>
      </c>
      <c r="H55" s="28">
        <v>10882</v>
      </c>
      <c r="I55" s="28">
        <v>8197</v>
      </c>
      <c r="J55" s="28">
        <v>3057</v>
      </c>
      <c r="K55" s="22">
        <v>78159</v>
      </c>
      <c r="L55" s="28">
        <v>75376</v>
      </c>
      <c r="M55" s="28">
        <v>72858</v>
      </c>
      <c r="N55" s="28">
        <v>71684</v>
      </c>
      <c r="O55" s="22"/>
      <c r="P55" s="28"/>
      <c r="Q55" s="28"/>
      <c r="R55" s="28"/>
      <c r="S55" s="22"/>
    </row>
    <row r="56" spans="1:19" ht="13.5">
      <c r="A56" s="6" t="s">
        <v>44</v>
      </c>
      <c r="B56" s="28"/>
      <c r="C56" s="22"/>
      <c r="D56" s="28"/>
      <c r="E56" s="22">
        <v>-702</v>
      </c>
      <c r="F56" s="28"/>
      <c r="G56" s="22"/>
      <c r="H56" s="28"/>
      <c r="I56" s="28"/>
      <c r="J56" s="28"/>
      <c r="K56" s="22"/>
      <c r="L56" s="28"/>
      <c r="M56" s="28"/>
      <c r="N56" s="28"/>
      <c r="O56" s="22">
        <v>-15608</v>
      </c>
      <c r="P56" s="28">
        <v>-15608</v>
      </c>
      <c r="Q56" s="28">
        <v>-15608</v>
      </c>
      <c r="R56" s="28">
        <v>-15608</v>
      </c>
      <c r="S56" s="22"/>
    </row>
    <row r="57" spans="1:19" ht="13.5">
      <c r="A57" s="6" t="s">
        <v>45</v>
      </c>
      <c r="B57" s="28">
        <v>-29961</v>
      </c>
      <c r="C57" s="22"/>
      <c r="D57" s="28"/>
      <c r="E57" s="22">
        <v>-4074</v>
      </c>
      <c r="F57" s="28"/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/>
    </row>
    <row r="58" spans="1:19" ht="13.5">
      <c r="A58" s="6" t="s">
        <v>44</v>
      </c>
      <c r="B58" s="28"/>
      <c r="C58" s="22"/>
      <c r="D58" s="28"/>
      <c r="E58" s="22">
        <v>17518</v>
      </c>
      <c r="F58" s="28">
        <v>17518</v>
      </c>
      <c r="G58" s="22"/>
      <c r="H58" s="28"/>
      <c r="I58" s="28"/>
      <c r="J58" s="28"/>
      <c r="K58" s="22"/>
      <c r="L58" s="28"/>
      <c r="M58" s="28"/>
      <c r="N58" s="28"/>
      <c r="O58" s="22"/>
      <c r="P58" s="28"/>
      <c r="Q58" s="28"/>
      <c r="R58" s="28"/>
      <c r="S58" s="22"/>
    </row>
    <row r="59" spans="1:19" ht="13.5">
      <c r="A59" s="6" t="s">
        <v>46</v>
      </c>
      <c r="B59" s="28"/>
      <c r="C59" s="22"/>
      <c r="D59" s="28"/>
      <c r="E59" s="22">
        <v>1800</v>
      </c>
      <c r="F59" s="28">
        <v>1800</v>
      </c>
      <c r="G59" s="22"/>
      <c r="H59" s="28"/>
      <c r="I59" s="28"/>
      <c r="J59" s="28"/>
      <c r="K59" s="22">
        <v>24795</v>
      </c>
      <c r="L59" s="28">
        <v>24795</v>
      </c>
      <c r="M59" s="28"/>
      <c r="N59" s="28"/>
      <c r="O59" s="22"/>
      <c r="P59" s="28"/>
      <c r="Q59" s="28"/>
      <c r="R59" s="28"/>
      <c r="S59" s="22"/>
    </row>
    <row r="60" spans="1:19" ht="13.5">
      <c r="A60" s="6" t="s">
        <v>47</v>
      </c>
      <c r="B60" s="28"/>
      <c r="C60" s="22">
        <v>33187</v>
      </c>
      <c r="D60" s="28">
        <v>36422</v>
      </c>
      <c r="E60" s="22"/>
      <c r="F60" s="28"/>
      <c r="G60" s="22"/>
      <c r="H60" s="28"/>
      <c r="I60" s="28"/>
      <c r="J60" s="28"/>
      <c r="K60" s="22"/>
      <c r="L60" s="28"/>
      <c r="M60" s="28"/>
      <c r="N60" s="28"/>
      <c r="O60" s="22"/>
      <c r="P60" s="28"/>
      <c r="Q60" s="28"/>
      <c r="R60" s="28"/>
      <c r="S60" s="22"/>
    </row>
    <row r="61" spans="1:19" ht="13.5">
      <c r="A61" s="6" t="s">
        <v>48</v>
      </c>
      <c r="B61" s="28"/>
      <c r="C61" s="22">
        <v>-185000</v>
      </c>
      <c r="D61" s="28">
        <v>-185000</v>
      </c>
      <c r="E61" s="22"/>
      <c r="F61" s="28"/>
      <c r="G61" s="22">
        <v>-385000</v>
      </c>
      <c r="H61" s="28">
        <v>-345600</v>
      </c>
      <c r="I61" s="28">
        <v>-291000</v>
      </c>
      <c r="J61" s="28">
        <v>-213220</v>
      </c>
      <c r="K61" s="22">
        <v>-315000</v>
      </c>
      <c r="L61" s="28"/>
      <c r="M61" s="28"/>
      <c r="N61" s="28"/>
      <c r="O61" s="22"/>
      <c r="P61" s="28"/>
      <c r="Q61" s="28"/>
      <c r="R61" s="28"/>
      <c r="S61" s="22"/>
    </row>
    <row r="62" spans="1:19" ht="13.5">
      <c r="A62" s="6" t="s">
        <v>49</v>
      </c>
      <c r="B62" s="28">
        <v>-100008</v>
      </c>
      <c r="C62" s="22">
        <v>-67005</v>
      </c>
      <c r="D62" s="28"/>
      <c r="E62" s="22"/>
      <c r="F62" s="28"/>
      <c r="G62" s="22"/>
      <c r="H62" s="28"/>
      <c r="I62" s="28"/>
      <c r="J62" s="28"/>
      <c r="K62" s="22"/>
      <c r="L62" s="28"/>
      <c r="M62" s="28"/>
      <c r="N62" s="28"/>
      <c r="O62" s="22"/>
      <c r="P62" s="28"/>
      <c r="Q62" s="28"/>
      <c r="R62" s="28"/>
      <c r="S62" s="22"/>
    </row>
    <row r="63" spans="1:19" ht="13.5">
      <c r="A63" s="6" t="s">
        <v>50</v>
      </c>
      <c r="B63" s="28"/>
      <c r="C63" s="22"/>
      <c r="D63" s="28"/>
      <c r="E63" s="22">
        <v>150000</v>
      </c>
      <c r="F63" s="28">
        <v>150000</v>
      </c>
      <c r="G63" s="22"/>
      <c r="H63" s="28"/>
      <c r="I63" s="28"/>
      <c r="J63" s="28"/>
      <c r="K63" s="22"/>
      <c r="L63" s="28"/>
      <c r="M63" s="28"/>
      <c r="N63" s="28"/>
      <c r="O63" s="22"/>
      <c r="P63" s="28"/>
      <c r="Q63" s="28"/>
      <c r="R63" s="28"/>
      <c r="S63" s="22"/>
    </row>
    <row r="64" spans="1:19" ht="13.5">
      <c r="A64" s="6" t="s">
        <v>51</v>
      </c>
      <c r="B64" s="28">
        <v>-18497</v>
      </c>
      <c r="C64" s="22">
        <v>-39778</v>
      </c>
      <c r="D64" s="28">
        <v>-7943</v>
      </c>
      <c r="E64" s="22">
        <v>-58950</v>
      </c>
      <c r="F64" s="28">
        <v>-37270</v>
      </c>
      <c r="G64" s="22">
        <v>-174949</v>
      </c>
      <c r="H64" s="28">
        <v>-129275</v>
      </c>
      <c r="I64" s="28">
        <v>-126756</v>
      </c>
      <c r="J64" s="28">
        <v>-8520</v>
      </c>
      <c r="K64" s="22">
        <v>-644605</v>
      </c>
      <c r="L64" s="28">
        <v>-38500</v>
      </c>
      <c r="M64" s="28">
        <v>-36500</v>
      </c>
      <c r="N64" s="28">
        <v>-29500</v>
      </c>
      <c r="O64" s="22">
        <v>-37200</v>
      </c>
      <c r="P64" s="28">
        <v>-31700</v>
      </c>
      <c r="Q64" s="28">
        <v>-8300</v>
      </c>
      <c r="R64" s="28">
        <v>-3800</v>
      </c>
      <c r="S64" s="22">
        <v>-219150</v>
      </c>
    </row>
    <row r="65" spans="1:19" ht="13.5">
      <c r="A65" s="6" t="s">
        <v>52</v>
      </c>
      <c r="B65" s="28">
        <v>26266</v>
      </c>
      <c r="C65" s="22">
        <v>41694</v>
      </c>
      <c r="D65" s="28">
        <v>30281</v>
      </c>
      <c r="E65" s="22">
        <v>27667</v>
      </c>
      <c r="F65" s="28">
        <v>4189</v>
      </c>
      <c r="G65" s="22">
        <v>320851</v>
      </c>
      <c r="H65" s="28">
        <v>317433</v>
      </c>
      <c r="I65" s="28">
        <v>106403</v>
      </c>
      <c r="J65" s="28">
        <v>2773</v>
      </c>
      <c r="K65" s="22">
        <v>621044</v>
      </c>
      <c r="L65" s="28">
        <v>11326</v>
      </c>
      <c r="M65" s="28">
        <v>8665</v>
      </c>
      <c r="N65" s="28">
        <v>6358</v>
      </c>
      <c r="O65" s="22">
        <v>46549</v>
      </c>
      <c r="P65" s="28">
        <v>34804</v>
      </c>
      <c r="Q65" s="28">
        <v>22166</v>
      </c>
      <c r="R65" s="28">
        <v>2921</v>
      </c>
      <c r="S65" s="22">
        <v>84984</v>
      </c>
    </row>
    <row r="66" spans="1:19" ht="13.5">
      <c r="A66" s="6" t="s">
        <v>112</v>
      </c>
      <c r="B66" s="28"/>
      <c r="C66" s="22">
        <v>428</v>
      </c>
      <c r="D66" s="28">
        <v>-2477</v>
      </c>
      <c r="E66" s="22">
        <v>-6881</v>
      </c>
      <c r="F66" s="28">
        <v>-18274</v>
      </c>
      <c r="G66" s="22">
        <v>-2354</v>
      </c>
      <c r="H66" s="28">
        <v>-1762</v>
      </c>
      <c r="I66" s="28">
        <v>-1110</v>
      </c>
      <c r="J66" s="28">
        <v>-1100</v>
      </c>
      <c r="K66" s="22">
        <v>1623</v>
      </c>
      <c r="L66" s="28">
        <v>816</v>
      </c>
      <c r="M66" s="28">
        <v>83</v>
      </c>
      <c r="N66" s="28">
        <v>83</v>
      </c>
      <c r="O66" s="22">
        <v>41</v>
      </c>
      <c r="P66" s="28">
        <v>41</v>
      </c>
      <c r="Q66" s="28">
        <v>41</v>
      </c>
      <c r="R66" s="28">
        <v>-3491</v>
      </c>
      <c r="S66" s="22">
        <v>-68524</v>
      </c>
    </row>
    <row r="67" spans="1:19" ht="14.25" thickBot="1">
      <c r="A67" s="5" t="s">
        <v>53</v>
      </c>
      <c r="B67" s="29">
        <v>-602504</v>
      </c>
      <c r="C67" s="23">
        <v>-2350234</v>
      </c>
      <c r="D67" s="29">
        <v>-1972621</v>
      </c>
      <c r="E67" s="23">
        <v>-894164</v>
      </c>
      <c r="F67" s="29">
        <v>-165032</v>
      </c>
      <c r="G67" s="23">
        <v>-884903</v>
      </c>
      <c r="H67" s="29">
        <v>-415191</v>
      </c>
      <c r="I67" s="29">
        <v>-439758</v>
      </c>
      <c r="J67" s="29">
        <v>154809</v>
      </c>
      <c r="K67" s="23">
        <v>-916060</v>
      </c>
      <c r="L67" s="29">
        <v>-382498</v>
      </c>
      <c r="M67" s="29">
        <v>-268565</v>
      </c>
      <c r="N67" s="29">
        <v>-181826</v>
      </c>
      <c r="O67" s="23">
        <v>-549308</v>
      </c>
      <c r="P67" s="29">
        <v>-351321</v>
      </c>
      <c r="Q67" s="29">
        <v>-216223</v>
      </c>
      <c r="R67" s="29">
        <v>-189703</v>
      </c>
      <c r="S67" s="23">
        <v>-579985</v>
      </c>
    </row>
    <row r="68" spans="1:19" ht="14.25" thickTop="1">
      <c r="A68" s="6" t="s">
        <v>54</v>
      </c>
      <c r="B68" s="28">
        <v>-93000</v>
      </c>
      <c r="C68" s="22">
        <v>572731</v>
      </c>
      <c r="D68" s="28">
        <v>603731</v>
      </c>
      <c r="E68" s="22">
        <v>-188668</v>
      </c>
      <c r="F68" s="28">
        <v>-176832</v>
      </c>
      <c r="G68" s="22">
        <v>-75892</v>
      </c>
      <c r="H68" s="28">
        <v>79106</v>
      </c>
      <c r="I68" s="28">
        <v>-157492</v>
      </c>
      <c r="J68" s="28">
        <v>287607</v>
      </c>
      <c r="K68" s="22">
        <v>107556</v>
      </c>
      <c r="L68" s="28">
        <v>49336</v>
      </c>
      <c r="M68" s="28">
        <v>-138498</v>
      </c>
      <c r="N68" s="28">
        <v>129334</v>
      </c>
      <c r="O68" s="22">
        <v>-953281</v>
      </c>
      <c r="P68" s="28">
        <v>-1013285</v>
      </c>
      <c r="Q68" s="28">
        <v>-998285</v>
      </c>
      <c r="R68" s="28">
        <v>-443372</v>
      </c>
      <c r="S68" s="22">
        <v>798285</v>
      </c>
    </row>
    <row r="69" spans="1:19" ht="13.5">
      <c r="A69" s="6" t="s">
        <v>55</v>
      </c>
      <c r="B69" s="28">
        <v>316000</v>
      </c>
      <c r="C69" s="22">
        <v>850000</v>
      </c>
      <c r="D69" s="28">
        <v>735000</v>
      </c>
      <c r="E69" s="22">
        <v>1072000</v>
      </c>
      <c r="F69" s="28">
        <v>687500</v>
      </c>
      <c r="G69" s="22">
        <v>960000</v>
      </c>
      <c r="H69" s="28">
        <v>900000</v>
      </c>
      <c r="I69" s="28">
        <v>800000</v>
      </c>
      <c r="J69" s="28">
        <v>550000</v>
      </c>
      <c r="K69" s="22">
        <v>415000</v>
      </c>
      <c r="L69" s="28">
        <v>140000</v>
      </c>
      <c r="M69" s="28">
        <v>140000</v>
      </c>
      <c r="N69" s="28"/>
      <c r="O69" s="22">
        <v>495000</v>
      </c>
      <c r="P69" s="28">
        <v>280000</v>
      </c>
      <c r="Q69" s="28">
        <v>280000</v>
      </c>
      <c r="R69" s="28">
        <v>80000</v>
      </c>
      <c r="S69" s="22">
        <v>25000</v>
      </c>
    </row>
    <row r="70" spans="1:19" ht="13.5">
      <c r="A70" s="6" t="s">
        <v>56</v>
      </c>
      <c r="B70" s="28">
        <v>-353666</v>
      </c>
      <c r="C70" s="22">
        <v>-717282</v>
      </c>
      <c r="D70" s="28">
        <v>-320377</v>
      </c>
      <c r="E70" s="22">
        <v>-683581</v>
      </c>
      <c r="F70" s="28">
        <v>-376190</v>
      </c>
      <c r="G70" s="22">
        <v>-562043</v>
      </c>
      <c r="H70" s="28">
        <v>-458782</v>
      </c>
      <c r="I70" s="28">
        <v>-363861</v>
      </c>
      <c r="J70" s="28">
        <v>-266398</v>
      </c>
      <c r="K70" s="22">
        <v>-224151</v>
      </c>
      <c r="L70" s="28">
        <v>-149115</v>
      </c>
      <c r="M70" s="28">
        <v>-87810</v>
      </c>
      <c r="N70" s="28">
        <v>-30354</v>
      </c>
      <c r="O70" s="22">
        <v>-64153</v>
      </c>
      <c r="P70" s="28">
        <v>-20248</v>
      </c>
      <c r="Q70" s="28">
        <v>-10393</v>
      </c>
      <c r="R70" s="28">
        <v>-2502</v>
      </c>
      <c r="S70" s="22">
        <v>-10008</v>
      </c>
    </row>
    <row r="71" spans="1:19" ht="13.5">
      <c r="A71" s="6" t="s">
        <v>57</v>
      </c>
      <c r="B71" s="28"/>
      <c r="C71" s="22">
        <v>1500000</v>
      </c>
      <c r="D71" s="28">
        <v>1500000</v>
      </c>
      <c r="E71" s="22"/>
      <c r="F71" s="28"/>
      <c r="G71" s="22">
        <v>419512</v>
      </c>
      <c r="H71" s="28">
        <v>100000</v>
      </c>
      <c r="I71" s="28"/>
      <c r="J71" s="28"/>
      <c r="K71" s="22">
        <v>100000</v>
      </c>
      <c r="L71" s="28"/>
      <c r="M71" s="28"/>
      <c r="N71" s="28"/>
      <c r="O71" s="22"/>
      <c r="P71" s="28"/>
      <c r="Q71" s="28"/>
      <c r="R71" s="28"/>
      <c r="S71" s="22"/>
    </row>
    <row r="72" spans="1:19" ht="13.5">
      <c r="A72" s="6" t="s">
        <v>58</v>
      </c>
      <c r="B72" s="28">
        <v>-53000</v>
      </c>
      <c r="C72" s="22">
        <v>-106000</v>
      </c>
      <c r="D72" s="28">
        <v>-53000</v>
      </c>
      <c r="E72" s="22">
        <v>-106000</v>
      </c>
      <c r="F72" s="28">
        <v>-53000</v>
      </c>
      <c r="G72" s="22">
        <v>-20000</v>
      </c>
      <c r="H72" s="28">
        <v>-10000</v>
      </c>
      <c r="I72" s="28">
        <v>-10000</v>
      </c>
      <c r="J72" s="28"/>
      <c r="K72" s="22"/>
      <c r="L72" s="28"/>
      <c r="M72" s="28"/>
      <c r="N72" s="28"/>
      <c r="O72" s="22"/>
      <c r="P72" s="28"/>
      <c r="Q72" s="28"/>
      <c r="R72" s="28"/>
      <c r="S72" s="22"/>
    </row>
    <row r="73" spans="1:19" ht="13.5">
      <c r="A73" s="6" t="s">
        <v>59</v>
      </c>
      <c r="B73" s="28"/>
      <c r="C73" s="22">
        <v>23826</v>
      </c>
      <c r="D73" s="28"/>
      <c r="E73" s="22">
        <v>38790</v>
      </c>
      <c r="F73" s="28"/>
      <c r="G73" s="22"/>
      <c r="H73" s="28"/>
      <c r="I73" s="28"/>
      <c r="J73" s="28"/>
      <c r="K73" s="22"/>
      <c r="L73" s="28"/>
      <c r="M73" s="28"/>
      <c r="N73" s="28"/>
      <c r="O73" s="22"/>
      <c r="P73" s="28"/>
      <c r="Q73" s="28"/>
      <c r="R73" s="28"/>
      <c r="S73" s="22"/>
    </row>
    <row r="74" spans="1:19" ht="13.5">
      <c r="A74" s="6" t="s">
        <v>60</v>
      </c>
      <c r="B74" s="28">
        <v>11012</v>
      </c>
      <c r="C74" s="22"/>
      <c r="D74" s="28">
        <v>497</v>
      </c>
      <c r="E74" s="22"/>
      <c r="F74" s="28">
        <v>37530</v>
      </c>
      <c r="G74" s="22"/>
      <c r="H74" s="28"/>
      <c r="I74" s="28"/>
      <c r="J74" s="28"/>
      <c r="K74" s="22"/>
      <c r="L74" s="28"/>
      <c r="M74" s="28"/>
      <c r="N74" s="28"/>
      <c r="O74" s="22"/>
      <c r="P74" s="28"/>
      <c r="Q74" s="28"/>
      <c r="R74" s="28"/>
      <c r="S74" s="22"/>
    </row>
    <row r="75" spans="1:19" ht="13.5">
      <c r="A75" s="6" t="s">
        <v>61</v>
      </c>
      <c r="B75" s="28">
        <v>-164815</v>
      </c>
      <c r="C75" s="22">
        <v>-189996</v>
      </c>
      <c r="D75" s="28">
        <v>-190756</v>
      </c>
      <c r="E75" s="22">
        <v>-13103</v>
      </c>
      <c r="F75" s="28">
        <v>-13046</v>
      </c>
      <c r="G75" s="22">
        <v>-198713</v>
      </c>
      <c r="H75" s="28">
        <v>-179517</v>
      </c>
      <c r="I75" s="28">
        <v>-49535</v>
      </c>
      <c r="J75" s="28">
        <v>-50191</v>
      </c>
      <c r="K75" s="22">
        <v>-105926</v>
      </c>
      <c r="L75" s="28">
        <v>-100916</v>
      </c>
      <c r="M75" s="28">
        <v>-29191</v>
      </c>
      <c r="N75" s="28"/>
      <c r="O75" s="22">
        <v>-122786</v>
      </c>
      <c r="P75" s="28">
        <v>-86387</v>
      </c>
      <c r="Q75" s="28">
        <v>-29937</v>
      </c>
      <c r="R75" s="28"/>
      <c r="S75" s="22">
        <v>-2132812</v>
      </c>
    </row>
    <row r="76" spans="1:19" ht="13.5">
      <c r="A76" s="6" t="s">
        <v>62</v>
      </c>
      <c r="B76" s="28">
        <v>-204106</v>
      </c>
      <c r="C76" s="22">
        <v>-396402</v>
      </c>
      <c r="D76" s="28">
        <v>-197202</v>
      </c>
      <c r="E76" s="22">
        <v>-198847</v>
      </c>
      <c r="F76" s="28">
        <v>-80761</v>
      </c>
      <c r="G76" s="22">
        <v>-103607</v>
      </c>
      <c r="H76" s="28">
        <v>-89685</v>
      </c>
      <c r="I76" s="28">
        <v>-52612</v>
      </c>
      <c r="J76" s="28">
        <v>-38196</v>
      </c>
      <c r="K76" s="22">
        <v>-101780</v>
      </c>
      <c r="L76" s="28">
        <v>-101780</v>
      </c>
      <c r="M76" s="28">
        <v>-53919</v>
      </c>
      <c r="N76" s="28">
        <v>-53919</v>
      </c>
      <c r="O76" s="22">
        <v>-112747</v>
      </c>
      <c r="P76" s="28">
        <v>-112747</v>
      </c>
      <c r="Q76" s="28">
        <v>-56833</v>
      </c>
      <c r="R76" s="28">
        <v>-56833</v>
      </c>
      <c r="S76" s="22">
        <v>-140152</v>
      </c>
    </row>
    <row r="77" spans="1:19" ht="13.5">
      <c r="A77" s="6" t="s">
        <v>63</v>
      </c>
      <c r="B77" s="28">
        <v>79393</v>
      </c>
      <c r="C77" s="22">
        <v>10500</v>
      </c>
      <c r="D77" s="28"/>
      <c r="E77" s="22"/>
      <c r="F77" s="28"/>
      <c r="G77" s="22"/>
      <c r="H77" s="28"/>
      <c r="I77" s="28"/>
      <c r="J77" s="28"/>
      <c r="K77" s="22"/>
      <c r="L77" s="28"/>
      <c r="M77" s="28"/>
      <c r="N77" s="28"/>
      <c r="O77" s="22"/>
      <c r="P77" s="28"/>
      <c r="Q77" s="28"/>
      <c r="R77" s="28"/>
      <c r="S77" s="22"/>
    </row>
    <row r="78" spans="1:19" ht="13.5">
      <c r="A78" s="6" t="s">
        <v>112</v>
      </c>
      <c r="B78" s="28">
        <v>-12379</v>
      </c>
      <c r="C78" s="22">
        <v>-22100</v>
      </c>
      <c r="D78" s="28">
        <v>-10786</v>
      </c>
      <c r="E78" s="22">
        <v>-18761</v>
      </c>
      <c r="F78" s="28">
        <v>-8192</v>
      </c>
      <c r="G78" s="22">
        <v>-18621</v>
      </c>
      <c r="H78" s="28">
        <v>-13162</v>
      </c>
      <c r="I78" s="28">
        <v>-8096</v>
      </c>
      <c r="J78" s="28">
        <v>-7994</v>
      </c>
      <c r="K78" s="22">
        <v>-11625</v>
      </c>
      <c r="L78" s="28">
        <v>-9104</v>
      </c>
      <c r="M78" s="28"/>
      <c r="N78" s="28"/>
      <c r="O78" s="22"/>
      <c r="P78" s="28"/>
      <c r="Q78" s="28"/>
      <c r="R78" s="28"/>
      <c r="S78" s="22"/>
    </row>
    <row r="79" spans="1:19" ht="14.25" thickBot="1">
      <c r="A79" s="5" t="s">
        <v>64</v>
      </c>
      <c r="B79" s="29">
        <v>-474561</v>
      </c>
      <c r="C79" s="23">
        <v>1525275</v>
      </c>
      <c r="D79" s="29">
        <v>2067107</v>
      </c>
      <c r="E79" s="23">
        <v>-98171</v>
      </c>
      <c r="F79" s="29">
        <v>17007</v>
      </c>
      <c r="G79" s="23">
        <v>386234</v>
      </c>
      <c r="H79" s="29">
        <v>313559</v>
      </c>
      <c r="I79" s="29">
        <v>158402</v>
      </c>
      <c r="J79" s="29">
        <v>474826</v>
      </c>
      <c r="K79" s="23">
        <v>-45926</v>
      </c>
      <c r="L79" s="29">
        <v>-171579</v>
      </c>
      <c r="M79" s="29">
        <v>-169418</v>
      </c>
      <c r="N79" s="29">
        <v>45061</v>
      </c>
      <c r="O79" s="23">
        <v>-757968</v>
      </c>
      <c r="P79" s="29">
        <v>-952668</v>
      </c>
      <c r="Q79" s="29">
        <v>-815449</v>
      </c>
      <c r="R79" s="29">
        <v>-422708</v>
      </c>
      <c r="S79" s="23">
        <v>-1452188</v>
      </c>
    </row>
    <row r="80" spans="1:19" ht="14.25" thickTop="1">
      <c r="A80" s="7" t="s">
        <v>65</v>
      </c>
      <c r="B80" s="28">
        <v>2973</v>
      </c>
      <c r="C80" s="22">
        <v>17235</v>
      </c>
      <c r="D80" s="28">
        <v>10507</v>
      </c>
      <c r="E80" s="22">
        <v>-2858</v>
      </c>
      <c r="F80" s="28">
        <v>2946</v>
      </c>
      <c r="G80" s="22">
        <v>-3966</v>
      </c>
      <c r="H80" s="28">
        <v>351</v>
      </c>
      <c r="I80" s="28">
        <v>-698</v>
      </c>
      <c r="J80" s="28">
        <v>1099</v>
      </c>
      <c r="K80" s="22">
        <v>2908</v>
      </c>
      <c r="L80" s="28">
        <v>-41</v>
      </c>
      <c r="M80" s="28">
        <v>-1450</v>
      </c>
      <c r="N80" s="28">
        <v>-1396</v>
      </c>
      <c r="O80" s="22">
        <v>7273</v>
      </c>
      <c r="P80" s="28">
        <v>138</v>
      </c>
      <c r="Q80" s="28">
        <v>-1583</v>
      </c>
      <c r="R80" s="28">
        <v>-7707</v>
      </c>
      <c r="S80" s="22">
        <v>1159</v>
      </c>
    </row>
    <row r="81" spans="1:19" ht="13.5">
      <c r="A81" s="7" t="s">
        <v>66</v>
      </c>
      <c r="B81" s="28">
        <v>-466537</v>
      </c>
      <c r="C81" s="22">
        <v>-145918</v>
      </c>
      <c r="D81" s="28">
        <v>-125925</v>
      </c>
      <c r="E81" s="22">
        <v>840948</v>
      </c>
      <c r="F81" s="28">
        <v>650448</v>
      </c>
      <c r="G81" s="22">
        <v>724383</v>
      </c>
      <c r="H81" s="28">
        <v>621831</v>
      </c>
      <c r="I81" s="28">
        <v>57353</v>
      </c>
      <c r="J81" s="28">
        <v>484011</v>
      </c>
      <c r="K81" s="22">
        <v>-204283</v>
      </c>
      <c r="L81" s="28">
        <v>-153987</v>
      </c>
      <c r="M81" s="28">
        <v>-371336</v>
      </c>
      <c r="N81" s="28">
        <v>-176530</v>
      </c>
      <c r="O81" s="22">
        <v>592470</v>
      </c>
      <c r="P81" s="28">
        <v>309614</v>
      </c>
      <c r="Q81" s="28">
        <v>226506</v>
      </c>
      <c r="R81" s="28">
        <v>-3338</v>
      </c>
      <c r="S81" s="22">
        <v>-735985</v>
      </c>
    </row>
    <row r="82" spans="1:19" ht="13.5">
      <c r="A82" s="7" t="s">
        <v>67</v>
      </c>
      <c r="B82" s="28">
        <v>2321435</v>
      </c>
      <c r="C82" s="22">
        <v>2447047</v>
      </c>
      <c r="D82" s="28">
        <v>2447047</v>
      </c>
      <c r="E82" s="22">
        <v>1606098</v>
      </c>
      <c r="F82" s="28">
        <v>1606098</v>
      </c>
      <c r="G82" s="22">
        <v>881715</v>
      </c>
      <c r="H82" s="28">
        <v>881715</v>
      </c>
      <c r="I82" s="28">
        <v>881715</v>
      </c>
      <c r="J82" s="28">
        <v>881715</v>
      </c>
      <c r="K82" s="22">
        <v>1085998</v>
      </c>
      <c r="L82" s="28">
        <v>1085998</v>
      </c>
      <c r="M82" s="28">
        <v>1085998</v>
      </c>
      <c r="N82" s="28">
        <v>1085998</v>
      </c>
      <c r="O82" s="22">
        <v>493528</v>
      </c>
      <c r="P82" s="28">
        <v>493528</v>
      </c>
      <c r="Q82" s="28">
        <v>493528</v>
      </c>
      <c r="R82" s="28">
        <v>493528</v>
      </c>
      <c r="S82" s="22">
        <v>1229514</v>
      </c>
    </row>
    <row r="83" spans="1:19" ht="13.5">
      <c r="A83" s="7" t="s">
        <v>68</v>
      </c>
      <c r="B83" s="28">
        <v>-2849</v>
      </c>
      <c r="C83" s="22">
        <v>20306</v>
      </c>
      <c r="D83" s="28">
        <v>20306</v>
      </c>
      <c r="E83" s="22"/>
      <c r="F83" s="28"/>
      <c r="G83" s="22"/>
      <c r="H83" s="28"/>
      <c r="I83" s="28"/>
      <c r="J83" s="28"/>
      <c r="K83" s="22"/>
      <c r="L83" s="28"/>
      <c r="M83" s="28"/>
      <c r="N83" s="28"/>
      <c r="O83" s="22"/>
      <c r="P83" s="28"/>
      <c r="Q83" s="28"/>
      <c r="R83" s="28"/>
      <c r="S83" s="22"/>
    </row>
    <row r="84" spans="1:19" ht="14.25" thickBot="1">
      <c r="A84" s="7" t="s">
        <v>67</v>
      </c>
      <c r="B84" s="28">
        <v>1852048</v>
      </c>
      <c r="C84" s="22">
        <v>2321435</v>
      </c>
      <c r="D84" s="28">
        <v>2341428</v>
      </c>
      <c r="E84" s="22">
        <v>2447047</v>
      </c>
      <c r="F84" s="28">
        <v>2256547</v>
      </c>
      <c r="G84" s="22">
        <v>1606098</v>
      </c>
      <c r="H84" s="28">
        <v>1503546</v>
      </c>
      <c r="I84" s="28">
        <v>939069</v>
      </c>
      <c r="J84" s="28">
        <v>1365727</v>
      </c>
      <c r="K84" s="22">
        <v>881715</v>
      </c>
      <c r="L84" s="28">
        <v>932011</v>
      </c>
      <c r="M84" s="28">
        <v>714662</v>
      </c>
      <c r="N84" s="28">
        <v>909468</v>
      </c>
      <c r="O84" s="22">
        <v>1085998</v>
      </c>
      <c r="P84" s="28">
        <v>803143</v>
      </c>
      <c r="Q84" s="28">
        <v>720035</v>
      </c>
      <c r="R84" s="28">
        <v>490189</v>
      </c>
      <c r="S84" s="22">
        <v>493528</v>
      </c>
    </row>
    <row r="85" spans="1:19" ht="14.25" thickTop="1">
      <c r="A85" s="8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7" ht="13.5">
      <c r="A87" s="20" t="s">
        <v>175</v>
      </c>
    </row>
    <row r="88" ht="13.5">
      <c r="A88" s="20" t="s">
        <v>176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171</v>
      </c>
      <c r="B2" s="14">
        <v>8767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84</v>
      </c>
      <c r="B4" s="15" t="str">
        <f>HYPERLINK("http://www.kabupro.jp/mark/20140811/S1002RI9.htm","四半期報告書")</f>
        <v>四半期報告書</v>
      </c>
      <c r="C4" s="15" t="str">
        <f>HYPERLINK("http://www.kabupro.jp/mark/20140512/S1001RC5.htm","四半期報告書")</f>
        <v>四半期報告書</v>
      </c>
      <c r="D4" s="15" t="str">
        <f>HYPERLINK("http://www.kabupro.jp/mark/20140210/S100144N.htm","四半期報告書")</f>
        <v>四半期報告書</v>
      </c>
      <c r="E4" s="15" t="str">
        <f>HYPERLINK("http://www.kabupro.jp/mark/20140811/S1002RI9.htm","四半期報告書")</f>
        <v>四半期報告書</v>
      </c>
      <c r="F4" s="15" t="str">
        <f>HYPERLINK("http://www.kabupro.jp/mark/20130513/S000DD3E.htm","四半期報告書")</f>
        <v>四半期報告書</v>
      </c>
      <c r="G4" s="15" t="str">
        <f>HYPERLINK("http://www.kabupro.jp/mark/20130214/S000CVLR.htm","四半期報告書")</f>
        <v>四半期報告書</v>
      </c>
      <c r="H4" s="15" t="str">
        <f>HYPERLINK("http://www.kabupro.jp/mark/20131224/S1000SSR.htm","有価証券報告書")</f>
        <v>有価証券報告書</v>
      </c>
      <c r="I4" s="15" t="str">
        <f>HYPERLINK("http://www.kabupro.jp/mark/20120810/S000BQ0T.htm","四半期報告書")</f>
        <v>四半期報告書</v>
      </c>
      <c r="J4" s="15" t="str">
        <f>HYPERLINK("http://www.kabupro.jp/mark/20120514/S000AUBY.htm","四半期報告書")</f>
        <v>四半期報告書</v>
      </c>
      <c r="K4" s="15" t="str">
        <f>HYPERLINK("http://www.kabupro.jp/mark/20120214/S000AD78.htm","四半期報告書")</f>
        <v>四半期報告書</v>
      </c>
      <c r="L4" s="15" t="str">
        <f>HYPERLINK("http://www.kabupro.jp/mark/20121225/S000CJKR.htm","有価証券報告書")</f>
        <v>有価証券報告書</v>
      </c>
      <c r="M4" s="15" t="str">
        <f>HYPERLINK("http://www.kabupro.jp/mark/20110811/S00095PY.htm","四半期報告書")</f>
        <v>四半期報告書</v>
      </c>
      <c r="N4" s="15" t="str">
        <f>HYPERLINK("http://www.kabupro.jp/mark/20110512/S00089YD.htm","四半期報告書")</f>
        <v>四半期報告書</v>
      </c>
      <c r="O4" s="15" t="str">
        <f>HYPERLINK("http://www.kabupro.jp/mark/20110210/S0007QYT.htm","四半期報告書")</f>
        <v>四半期報告書</v>
      </c>
      <c r="P4" s="15" t="str">
        <f>HYPERLINK("http://www.kabupro.jp/mark/20110811/S00095PY.htm","四半期報告書")</f>
        <v>四半期報告書</v>
      </c>
      <c r="Q4" s="15" t="str">
        <f>HYPERLINK("http://www.kabupro.jp/mark/20100812/S0006M3D.htm","四半期報告書")</f>
        <v>四半期報告書</v>
      </c>
      <c r="R4" s="15" t="str">
        <f>HYPERLINK("http://www.kabupro.jp/mark/20100513/S0005OWU.htm","四半期報告書")</f>
        <v>四半期報告書</v>
      </c>
      <c r="S4" s="15" t="str">
        <f>HYPERLINK("http://www.kabupro.jp/mark/20100210/S00055U7.htm","四半期報告書")</f>
        <v>四半期報告書</v>
      </c>
      <c r="T4" s="15" t="str">
        <f>HYPERLINK("http://www.kabupro.jp/mark/20101224/S0007GSO.htm","有価証券報告書")</f>
        <v>有価証券報告書</v>
      </c>
      <c r="U4" s="15" t="str">
        <f>HYPERLINK("http://www.kabupro.jp/mark/20090814/S0003ZUX.htm","四半期報告書")</f>
        <v>四半期報告書</v>
      </c>
      <c r="V4" s="15" t="str">
        <f>HYPERLINK("http://www.kabupro.jp/mark/20090513/S000319B.htm","四半期報告書")</f>
        <v>四半期報告書</v>
      </c>
      <c r="W4" s="15" t="str">
        <f>HYPERLINK("http://www.kabupro.jp/mark/20090213/S0002GRG.htm","四半期報告書")</f>
        <v>四半期報告書</v>
      </c>
      <c r="X4" s="15" t="str">
        <f>HYPERLINK("http://www.kabupro.jp/mark/20091221/S0004UFT.htm","有価証券報告書")</f>
        <v>有価証券報告書</v>
      </c>
    </row>
    <row r="5" spans="1:24" ht="14.25" thickBot="1">
      <c r="A5" s="11" t="s">
        <v>85</v>
      </c>
      <c r="B5" s="1" t="s">
        <v>212</v>
      </c>
      <c r="C5" s="1" t="s">
        <v>215</v>
      </c>
      <c r="D5" s="1" t="s">
        <v>217</v>
      </c>
      <c r="E5" s="1" t="s">
        <v>212</v>
      </c>
      <c r="F5" s="1" t="s">
        <v>219</v>
      </c>
      <c r="G5" s="1" t="s">
        <v>221</v>
      </c>
      <c r="H5" s="1" t="s">
        <v>91</v>
      </c>
      <c r="I5" s="1" t="s">
        <v>223</v>
      </c>
      <c r="J5" s="1" t="s">
        <v>225</v>
      </c>
      <c r="K5" s="1" t="s">
        <v>227</v>
      </c>
      <c r="L5" s="1" t="s">
        <v>95</v>
      </c>
      <c r="M5" s="1" t="s">
        <v>229</v>
      </c>
      <c r="N5" s="1" t="s">
        <v>231</v>
      </c>
      <c r="O5" s="1" t="s">
        <v>233</v>
      </c>
      <c r="P5" s="1" t="s">
        <v>229</v>
      </c>
      <c r="Q5" s="1" t="s">
        <v>235</v>
      </c>
      <c r="R5" s="1" t="s">
        <v>237</v>
      </c>
      <c r="S5" s="1" t="s">
        <v>239</v>
      </c>
      <c r="T5" s="1" t="s">
        <v>97</v>
      </c>
      <c r="U5" s="1" t="s">
        <v>241</v>
      </c>
      <c r="V5" s="1" t="s">
        <v>243</v>
      </c>
      <c r="W5" s="1" t="s">
        <v>245</v>
      </c>
      <c r="X5" s="1" t="s">
        <v>100</v>
      </c>
    </row>
    <row r="6" spans="1:24" ht="15" thickBot="1" thickTop="1">
      <c r="A6" s="10" t="s">
        <v>86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87</v>
      </c>
      <c r="B7" s="14" t="s">
        <v>213</v>
      </c>
      <c r="C7" s="14" t="s">
        <v>213</v>
      </c>
      <c r="D7" s="14" t="s">
        <v>213</v>
      </c>
      <c r="E7" s="16" t="s">
        <v>92</v>
      </c>
      <c r="F7" s="14" t="s">
        <v>213</v>
      </c>
      <c r="G7" s="14" t="s">
        <v>213</v>
      </c>
      <c r="H7" s="16" t="s">
        <v>92</v>
      </c>
      <c r="I7" s="14" t="s">
        <v>213</v>
      </c>
      <c r="J7" s="14" t="s">
        <v>213</v>
      </c>
      <c r="K7" s="14" t="s">
        <v>213</v>
      </c>
      <c r="L7" s="16" t="s">
        <v>92</v>
      </c>
      <c r="M7" s="14" t="s">
        <v>213</v>
      </c>
      <c r="N7" s="14" t="s">
        <v>213</v>
      </c>
      <c r="O7" s="14" t="s">
        <v>213</v>
      </c>
      <c r="P7" s="16" t="s">
        <v>92</v>
      </c>
      <c r="Q7" s="14" t="s">
        <v>213</v>
      </c>
      <c r="R7" s="14" t="s">
        <v>213</v>
      </c>
      <c r="S7" s="14" t="s">
        <v>213</v>
      </c>
      <c r="T7" s="16" t="s">
        <v>92</v>
      </c>
      <c r="U7" s="14" t="s">
        <v>213</v>
      </c>
      <c r="V7" s="14" t="s">
        <v>213</v>
      </c>
      <c r="W7" s="14" t="s">
        <v>213</v>
      </c>
      <c r="X7" s="16" t="s">
        <v>92</v>
      </c>
    </row>
    <row r="8" spans="1:24" ht="13.5">
      <c r="A8" s="13" t="s">
        <v>88</v>
      </c>
      <c r="B8" s="1"/>
      <c r="C8" s="1"/>
      <c r="D8" s="1"/>
      <c r="E8" s="17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89</v>
      </c>
      <c r="B9" s="1" t="s">
        <v>214</v>
      </c>
      <c r="C9" s="1" t="s">
        <v>216</v>
      </c>
      <c r="D9" s="1" t="s">
        <v>218</v>
      </c>
      <c r="E9" s="17" t="s">
        <v>93</v>
      </c>
      <c r="F9" s="1" t="s">
        <v>220</v>
      </c>
      <c r="G9" s="1" t="s">
        <v>222</v>
      </c>
      <c r="H9" s="17" t="s">
        <v>94</v>
      </c>
      <c r="I9" s="1" t="s">
        <v>224</v>
      </c>
      <c r="J9" s="1" t="s">
        <v>226</v>
      </c>
      <c r="K9" s="1" t="s">
        <v>228</v>
      </c>
      <c r="L9" s="17" t="s">
        <v>96</v>
      </c>
      <c r="M9" s="1" t="s">
        <v>230</v>
      </c>
      <c r="N9" s="1" t="s">
        <v>232</v>
      </c>
      <c r="O9" s="1" t="s">
        <v>234</v>
      </c>
      <c r="P9" s="17" t="s">
        <v>98</v>
      </c>
      <c r="Q9" s="1" t="s">
        <v>236</v>
      </c>
      <c r="R9" s="1" t="s">
        <v>238</v>
      </c>
      <c r="S9" s="1" t="s">
        <v>240</v>
      </c>
      <c r="T9" s="17" t="s">
        <v>99</v>
      </c>
      <c r="U9" s="1" t="s">
        <v>242</v>
      </c>
      <c r="V9" s="1" t="s">
        <v>244</v>
      </c>
      <c r="W9" s="1" t="s">
        <v>246</v>
      </c>
      <c r="X9" s="17" t="s">
        <v>101</v>
      </c>
    </row>
    <row r="10" spans="1:24" ht="14.25" thickBot="1">
      <c r="A10" s="13" t="s">
        <v>90</v>
      </c>
      <c r="B10" s="1" t="s">
        <v>103</v>
      </c>
      <c r="C10" s="1" t="s">
        <v>103</v>
      </c>
      <c r="D10" s="1" t="s">
        <v>103</v>
      </c>
      <c r="E10" s="17" t="s">
        <v>103</v>
      </c>
      <c r="F10" s="1" t="s">
        <v>103</v>
      </c>
      <c r="G10" s="1" t="s">
        <v>103</v>
      </c>
      <c r="H10" s="17" t="s">
        <v>103</v>
      </c>
      <c r="I10" s="1" t="s">
        <v>103</v>
      </c>
      <c r="J10" s="1" t="s">
        <v>103</v>
      </c>
      <c r="K10" s="1" t="s">
        <v>103</v>
      </c>
      <c r="L10" s="17" t="s">
        <v>103</v>
      </c>
      <c r="M10" s="1" t="s">
        <v>103</v>
      </c>
      <c r="N10" s="1" t="s">
        <v>103</v>
      </c>
      <c r="O10" s="1" t="s">
        <v>103</v>
      </c>
      <c r="P10" s="17" t="s">
        <v>103</v>
      </c>
      <c r="Q10" s="1" t="s">
        <v>103</v>
      </c>
      <c r="R10" s="1" t="s">
        <v>103</v>
      </c>
      <c r="S10" s="1" t="s">
        <v>103</v>
      </c>
      <c r="T10" s="17" t="s">
        <v>103</v>
      </c>
      <c r="U10" s="1" t="s">
        <v>103</v>
      </c>
      <c r="V10" s="1" t="s">
        <v>103</v>
      </c>
      <c r="W10" s="1" t="s">
        <v>103</v>
      </c>
      <c r="X10" s="17" t="s">
        <v>103</v>
      </c>
    </row>
    <row r="11" spans="1:24" ht="14.25" thickTop="1">
      <c r="A11" s="9" t="s">
        <v>102</v>
      </c>
      <c r="B11" s="27">
        <v>2166481</v>
      </c>
      <c r="C11" s="27">
        <v>2019062</v>
      </c>
      <c r="D11" s="27">
        <v>2319000</v>
      </c>
      <c r="E11" s="21">
        <v>2388441</v>
      </c>
      <c r="F11" s="27">
        <v>2341428</v>
      </c>
      <c r="G11" s="27">
        <v>2314920</v>
      </c>
      <c r="H11" s="21">
        <v>2447047</v>
      </c>
      <c r="I11" s="27">
        <v>2835361</v>
      </c>
      <c r="J11" s="27">
        <v>2256547</v>
      </c>
      <c r="K11" s="27">
        <v>1839370</v>
      </c>
      <c r="L11" s="21">
        <v>1606098</v>
      </c>
      <c r="M11" s="27">
        <v>1503546</v>
      </c>
      <c r="N11" s="27">
        <v>939069</v>
      </c>
      <c r="O11" s="27">
        <v>1365727</v>
      </c>
      <c r="P11" s="21">
        <v>881715</v>
      </c>
      <c r="Q11" s="27">
        <v>932011</v>
      </c>
      <c r="R11" s="27">
        <v>714662</v>
      </c>
      <c r="S11" s="27">
        <v>909468</v>
      </c>
      <c r="T11" s="21">
        <v>1085998</v>
      </c>
      <c r="U11" s="27">
        <v>803143</v>
      </c>
      <c r="V11" s="27">
        <v>720035</v>
      </c>
      <c r="W11" s="27">
        <v>490189</v>
      </c>
      <c r="X11" s="21">
        <v>493528</v>
      </c>
    </row>
    <row r="12" spans="1:24" ht="13.5">
      <c r="A12" s="2" t="s">
        <v>104</v>
      </c>
      <c r="B12" s="28">
        <v>2049298</v>
      </c>
      <c r="C12" s="28">
        <v>2107640</v>
      </c>
      <c r="D12" s="28">
        <v>2112857</v>
      </c>
      <c r="E12" s="22">
        <v>2163251</v>
      </c>
      <c r="F12" s="28"/>
      <c r="G12" s="28">
        <v>1654913</v>
      </c>
      <c r="H12" s="22">
        <v>1738443</v>
      </c>
      <c r="I12" s="28">
        <v>1618274</v>
      </c>
      <c r="J12" s="28"/>
      <c r="K12" s="28">
        <v>1633699</v>
      </c>
      <c r="L12" s="22">
        <v>1606360</v>
      </c>
      <c r="M12" s="28"/>
      <c r="N12" s="28"/>
      <c r="O12" s="28"/>
      <c r="P12" s="22"/>
      <c r="Q12" s="28"/>
      <c r="R12" s="28"/>
      <c r="S12" s="28"/>
      <c r="T12" s="22">
        <v>866310</v>
      </c>
      <c r="U12" s="28">
        <v>835983</v>
      </c>
      <c r="V12" s="28">
        <v>988676</v>
      </c>
      <c r="W12" s="28">
        <v>689232</v>
      </c>
      <c r="X12" s="22">
        <v>806174</v>
      </c>
    </row>
    <row r="13" spans="1:24" ht="13.5">
      <c r="A13" s="2" t="s">
        <v>247</v>
      </c>
      <c r="B13" s="28">
        <v>1040116</v>
      </c>
      <c r="C13" s="28">
        <v>1218532</v>
      </c>
      <c r="D13" s="28">
        <v>1038000</v>
      </c>
      <c r="E13" s="22">
        <v>937702</v>
      </c>
      <c r="F13" s="28">
        <v>733483</v>
      </c>
      <c r="G13" s="28">
        <v>551691</v>
      </c>
      <c r="H13" s="22">
        <v>427763</v>
      </c>
      <c r="I13" s="28">
        <v>504577</v>
      </c>
      <c r="J13" s="28">
        <v>518854</v>
      </c>
      <c r="K13" s="28">
        <v>222021</v>
      </c>
      <c r="L13" s="22">
        <v>218695</v>
      </c>
      <c r="M13" s="28">
        <v>253786</v>
      </c>
      <c r="N13" s="28">
        <v>263574</v>
      </c>
      <c r="O13" s="28">
        <v>280053</v>
      </c>
      <c r="P13" s="22">
        <v>285006</v>
      </c>
      <c r="Q13" s="28">
        <v>274560</v>
      </c>
      <c r="R13" s="28">
        <v>257902</v>
      </c>
      <c r="S13" s="28">
        <v>225254</v>
      </c>
      <c r="T13" s="22">
        <v>216979</v>
      </c>
      <c r="U13" s="28">
        <v>7525</v>
      </c>
      <c r="V13" s="28">
        <v>6544</v>
      </c>
      <c r="W13" s="28"/>
      <c r="X13" s="22"/>
    </row>
    <row r="14" spans="1:24" ht="13.5">
      <c r="A14" s="2" t="s">
        <v>248</v>
      </c>
      <c r="B14" s="28">
        <v>33849</v>
      </c>
      <c r="C14" s="28">
        <v>38593</v>
      </c>
      <c r="D14" s="28">
        <v>42356</v>
      </c>
      <c r="E14" s="22">
        <v>29250</v>
      </c>
      <c r="F14" s="28">
        <v>29707</v>
      </c>
      <c r="G14" s="28">
        <v>26511</v>
      </c>
      <c r="H14" s="22">
        <v>22403</v>
      </c>
      <c r="I14" s="28">
        <v>20796</v>
      </c>
      <c r="J14" s="28">
        <v>21407</v>
      </c>
      <c r="K14" s="28">
        <v>24923</v>
      </c>
      <c r="L14" s="22">
        <v>20398</v>
      </c>
      <c r="M14" s="28">
        <v>20790</v>
      </c>
      <c r="N14" s="28">
        <v>17350</v>
      </c>
      <c r="O14" s="28">
        <v>20467</v>
      </c>
      <c r="P14" s="22">
        <v>15024</v>
      </c>
      <c r="Q14" s="28">
        <v>16583</v>
      </c>
      <c r="R14" s="28">
        <v>18496</v>
      </c>
      <c r="S14" s="28">
        <v>20006</v>
      </c>
      <c r="T14" s="22">
        <v>8609</v>
      </c>
      <c r="U14" s="28"/>
      <c r="V14" s="28"/>
      <c r="W14" s="28"/>
      <c r="X14" s="22"/>
    </row>
    <row r="15" spans="1:24" ht="13.5">
      <c r="A15" s="2" t="s">
        <v>249</v>
      </c>
      <c r="B15" s="28">
        <v>103580</v>
      </c>
      <c r="C15" s="28">
        <v>128243</v>
      </c>
      <c r="D15" s="28">
        <v>138890</v>
      </c>
      <c r="E15" s="22">
        <v>160809</v>
      </c>
      <c r="F15" s="28">
        <v>103950</v>
      </c>
      <c r="G15" s="28">
        <v>92277</v>
      </c>
      <c r="H15" s="22">
        <v>132496</v>
      </c>
      <c r="I15" s="28">
        <v>148424</v>
      </c>
      <c r="J15" s="28">
        <v>138917</v>
      </c>
      <c r="K15" s="28">
        <v>125700</v>
      </c>
      <c r="L15" s="22">
        <v>122224</v>
      </c>
      <c r="M15" s="28">
        <v>87087</v>
      </c>
      <c r="N15" s="28">
        <v>98308</v>
      </c>
      <c r="O15" s="28">
        <v>88898</v>
      </c>
      <c r="P15" s="22">
        <v>136061</v>
      </c>
      <c r="Q15" s="28">
        <v>72674</v>
      </c>
      <c r="R15" s="28">
        <v>59756</v>
      </c>
      <c r="S15" s="28">
        <v>46772</v>
      </c>
      <c r="T15" s="22">
        <v>40788</v>
      </c>
      <c r="U15" s="28">
        <v>28284</v>
      </c>
      <c r="V15" s="28">
        <v>17869</v>
      </c>
      <c r="W15" s="28"/>
      <c r="X15" s="22"/>
    </row>
    <row r="16" spans="1:24" ht="13.5">
      <c r="A16" s="2" t="s">
        <v>112</v>
      </c>
      <c r="B16" s="28">
        <v>983190</v>
      </c>
      <c r="C16" s="28">
        <v>1029478</v>
      </c>
      <c r="D16" s="28">
        <v>1236682</v>
      </c>
      <c r="E16" s="22">
        <v>1085478</v>
      </c>
      <c r="F16" s="28">
        <v>567690</v>
      </c>
      <c r="G16" s="28">
        <v>658696</v>
      </c>
      <c r="H16" s="22">
        <v>669559</v>
      </c>
      <c r="I16" s="28">
        <v>454578</v>
      </c>
      <c r="J16" s="28">
        <v>404831</v>
      </c>
      <c r="K16" s="28">
        <v>378266</v>
      </c>
      <c r="L16" s="22">
        <v>395060</v>
      </c>
      <c r="M16" s="28">
        <v>189084</v>
      </c>
      <c r="N16" s="28">
        <v>152895</v>
      </c>
      <c r="O16" s="28">
        <v>238798</v>
      </c>
      <c r="P16" s="22">
        <v>904865</v>
      </c>
      <c r="Q16" s="28">
        <v>219370</v>
      </c>
      <c r="R16" s="28">
        <v>274564</v>
      </c>
      <c r="S16" s="28">
        <v>257242</v>
      </c>
      <c r="T16" s="22">
        <v>137798</v>
      </c>
      <c r="U16" s="28">
        <v>374967</v>
      </c>
      <c r="V16" s="28">
        <v>315414</v>
      </c>
      <c r="W16" s="28">
        <v>297806</v>
      </c>
      <c r="X16" s="22">
        <v>201123</v>
      </c>
    </row>
    <row r="17" spans="1:24" ht="13.5">
      <c r="A17" s="2" t="s">
        <v>113</v>
      </c>
      <c r="B17" s="28">
        <v>-25177</v>
      </c>
      <c r="C17" s="28">
        <v>-26380</v>
      </c>
      <c r="D17" s="28">
        <v>-32242</v>
      </c>
      <c r="E17" s="22">
        <v>-48219</v>
      </c>
      <c r="F17" s="28">
        <v>-36385</v>
      </c>
      <c r="G17" s="28">
        <v>-25136</v>
      </c>
      <c r="H17" s="22">
        <v>-30801</v>
      </c>
      <c r="I17" s="28">
        <v>-24370</v>
      </c>
      <c r="J17" s="28">
        <v>-20919</v>
      </c>
      <c r="K17" s="28">
        <v>-20408</v>
      </c>
      <c r="L17" s="22">
        <v>-22605</v>
      </c>
      <c r="M17" s="28">
        <v>-161556</v>
      </c>
      <c r="N17" s="28">
        <v>-161314</v>
      </c>
      <c r="O17" s="28">
        <v>-157923</v>
      </c>
      <c r="P17" s="22">
        <v>-152168</v>
      </c>
      <c r="Q17" s="28">
        <v>-154002</v>
      </c>
      <c r="R17" s="28">
        <v>-150949</v>
      </c>
      <c r="S17" s="28">
        <v>-150615</v>
      </c>
      <c r="T17" s="22">
        <v>-148939</v>
      </c>
      <c r="U17" s="28">
        <v>-4041</v>
      </c>
      <c r="V17" s="28">
        <v>-3845</v>
      </c>
      <c r="W17" s="28">
        <v>-10063</v>
      </c>
      <c r="X17" s="22">
        <v>-5365</v>
      </c>
    </row>
    <row r="18" spans="1:24" ht="13.5">
      <c r="A18" s="2" t="s">
        <v>114</v>
      </c>
      <c r="B18" s="28">
        <v>6351338</v>
      </c>
      <c r="C18" s="28">
        <v>6515169</v>
      </c>
      <c r="D18" s="28">
        <v>6855546</v>
      </c>
      <c r="E18" s="22">
        <v>6716713</v>
      </c>
      <c r="F18" s="28">
        <v>6128371</v>
      </c>
      <c r="G18" s="28">
        <v>5273872</v>
      </c>
      <c r="H18" s="22">
        <v>5406912</v>
      </c>
      <c r="I18" s="28">
        <v>5557642</v>
      </c>
      <c r="J18" s="28">
        <v>5288276</v>
      </c>
      <c r="K18" s="28">
        <v>4203572</v>
      </c>
      <c r="L18" s="22">
        <v>3946232</v>
      </c>
      <c r="M18" s="28">
        <v>3815794</v>
      </c>
      <c r="N18" s="28">
        <v>3525003</v>
      </c>
      <c r="O18" s="28">
        <v>3905179</v>
      </c>
      <c r="P18" s="22">
        <v>4123778</v>
      </c>
      <c r="Q18" s="28">
        <v>3381765</v>
      </c>
      <c r="R18" s="28">
        <v>3365164</v>
      </c>
      <c r="S18" s="28">
        <v>3214020</v>
      </c>
      <c r="T18" s="22">
        <v>3264155</v>
      </c>
      <c r="U18" s="28">
        <v>3362896</v>
      </c>
      <c r="V18" s="28">
        <v>3369101</v>
      </c>
      <c r="W18" s="28">
        <v>3455790</v>
      </c>
      <c r="X18" s="22">
        <v>4502197</v>
      </c>
    </row>
    <row r="19" spans="1:24" ht="13.5">
      <c r="A19" s="3" t="s">
        <v>250</v>
      </c>
      <c r="B19" s="28">
        <v>1160604</v>
      </c>
      <c r="C19" s="28">
        <v>1054197</v>
      </c>
      <c r="D19" s="28">
        <v>1078815</v>
      </c>
      <c r="E19" s="22">
        <v>928012</v>
      </c>
      <c r="F19" s="28">
        <v>886796</v>
      </c>
      <c r="G19" s="28">
        <v>884653</v>
      </c>
      <c r="H19" s="22">
        <v>849764</v>
      </c>
      <c r="I19" s="28">
        <v>804706</v>
      </c>
      <c r="J19" s="28">
        <v>774272</v>
      </c>
      <c r="K19" s="28">
        <v>791572</v>
      </c>
      <c r="L19" s="22">
        <v>751713</v>
      </c>
      <c r="M19" s="28">
        <v>803001</v>
      </c>
      <c r="N19" s="28">
        <v>791402</v>
      </c>
      <c r="O19" s="28">
        <v>600740</v>
      </c>
      <c r="P19" s="22">
        <v>690774</v>
      </c>
      <c r="Q19" s="28">
        <v>685738</v>
      </c>
      <c r="R19" s="28">
        <v>659770</v>
      </c>
      <c r="S19" s="28">
        <v>665831</v>
      </c>
      <c r="T19" s="22">
        <v>600806</v>
      </c>
      <c r="U19" s="28">
        <v>552987</v>
      </c>
      <c r="V19" s="28">
        <v>546122</v>
      </c>
      <c r="W19" s="28">
        <v>544451</v>
      </c>
      <c r="X19" s="22">
        <v>109549</v>
      </c>
    </row>
    <row r="20" spans="1:24" ht="13.5">
      <c r="A20" s="3" t="s">
        <v>251</v>
      </c>
      <c r="B20" s="28">
        <v>309509</v>
      </c>
      <c r="C20" s="28">
        <v>313025</v>
      </c>
      <c r="D20" s="28">
        <v>309462</v>
      </c>
      <c r="E20" s="22">
        <v>309499</v>
      </c>
      <c r="F20" s="28">
        <v>597907</v>
      </c>
      <c r="G20" s="28">
        <v>606834</v>
      </c>
      <c r="H20" s="22">
        <v>9638</v>
      </c>
      <c r="I20" s="28">
        <v>583985</v>
      </c>
      <c r="J20" s="28">
        <v>740726</v>
      </c>
      <c r="K20" s="28">
        <v>717583</v>
      </c>
      <c r="L20" s="22">
        <v>6777</v>
      </c>
      <c r="M20" s="28">
        <v>605311</v>
      </c>
      <c r="N20" s="28">
        <v>588530</v>
      </c>
      <c r="O20" s="28">
        <v>402749</v>
      </c>
      <c r="P20" s="22">
        <v>529342</v>
      </c>
      <c r="Q20" s="28">
        <v>514737</v>
      </c>
      <c r="R20" s="28">
        <v>302884</v>
      </c>
      <c r="S20" s="28">
        <v>298181</v>
      </c>
      <c r="T20" s="22">
        <v>0</v>
      </c>
      <c r="U20" s="28">
        <v>302119</v>
      </c>
      <c r="V20" s="28">
        <v>278779</v>
      </c>
      <c r="W20" s="28">
        <v>242045</v>
      </c>
      <c r="X20" s="22"/>
    </row>
    <row r="21" spans="1:24" ht="13.5">
      <c r="A21" s="3" t="s">
        <v>121</v>
      </c>
      <c r="B21" s="28">
        <v>1470113</v>
      </c>
      <c r="C21" s="28">
        <v>1367223</v>
      </c>
      <c r="D21" s="28">
        <v>1388277</v>
      </c>
      <c r="E21" s="22">
        <v>1237511</v>
      </c>
      <c r="F21" s="28">
        <v>1484704</v>
      </c>
      <c r="G21" s="28">
        <v>1491487</v>
      </c>
      <c r="H21" s="22">
        <v>1411070</v>
      </c>
      <c r="I21" s="28">
        <v>1388692</v>
      </c>
      <c r="J21" s="28">
        <v>1514998</v>
      </c>
      <c r="K21" s="28">
        <v>1509156</v>
      </c>
      <c r="L21" s="22">
        <v>1390099</v>
      </c>
      <c r="M21" s="28">
        <v>1408313</v>
      </c>
      <c r="N21" s="28">
        <v>1379933</v>
      </c>
      <c r="O21" s="28">
        <v>1003490</v>
      </c>
      <c r="P21" s="22">
        <v>1220116</v>
      </c>
      <c r="Q21" s="28">
        <v>1200476</v>
      </c>
      <c r="R21" s="28">
        <v>962654</v>
      </c>
      <c r="S21" s="28">
        <v>964012</v>
      </c>
      <c r="T21" s="22">
        <v>888745</v>
      </c>
      <c r="U21" s="28">
        <v>855106</v>
      </c>
      <c r="V21" s="28">
        <v>824901</v>
      </c>
      <c r="W21" s="28">
        <v>786497</v>
      </c>
      <c r="X21" s="22">
        <v>190233</v>
      </c>
    </row>
    <row r="22" spans="1:24" ht="13.5">
      <c r="A22" s="3" t="s">
        <v>122</v>
      </c>
      <c r="B22" s="28">
        <v>438435</v>
      </c>
      <c r="C22" s="28">
        <v>486752</v>
      </c>
      <c r="D22" s="28">
        <v>534412</v>
      </c>
      <c r="E22" s="22">
        <v>596415</v>
      </c>
      <c r="F22" s="28">
        <v>744866</v>
      </c>
      <c r="G22" s="28">
        <v>643849</v>
      </c>
      <c r="H22" s="22">
        <v>688411</v>
      </c>
      <c r="I22" s="28">
        <v>751017</v>
      </c>
      <c r="J22" s="28">
        <v>811300</v>
      </c>
      <c r="K22" s="28">
        <v>864026</v>
      </c>
      <c r="L22" s="22">
        <v>924569</v>
      </c>
      <c r="M22" s="28">
        <v>802231</v>
      </c>
      <c r="N22" s="28">
        <v>853505</v>
      </c>
      <c r="O22" s="28">
        <v>904778</v>
      </c>
      <c r="P22" s="22">
        <v>258321</v>
      </c>
      <c r="Q22" s="28">
        <v>109576</v>
      </c>
      <c r="R22" s="28">
        <v>112451</v>
      </c>
      <c r="S22" s="28">
        <v>117412</v>
      </c>
      <c r="T22" s="22">
        <v>122843</v>
      </c>
      <c r="U22" s="28">
        <v>133259</v>
      </c>
      <c r="V22" s="28">
        <v>139623</v>
      </c>
      <c r="W22" s="28">
        <v>126629</v>
      </c>
      <c r="X22" s="22">
        <v>73520</v>
      </c>
    </row>
    <row r="23" spans="1:24" ht="13.5">
      <c r="A23" s="3" t="s">
        <v>112</v>
      </c>
      <c r="B23" s="28">
        <v>187378</v>
      </c>
      <c r="C23" s="28">
        <v>193448</v>
      </c>
      <c r="D23" s="28">
        <v>190231</v>
      </c>
      <c r="E23" s="22">
        <v>199337</v>
      </c>
      <c r="F23" s="28">
        <v>203080</v>
      </c>
      <c r="G23" s="28">
        <v>198495</v>
      </c>
      <c r="H23" s="22">
        <v>37837</v>
      </c>
      <c r="I23" s="28">
        <v>207245</v>
      </c>
      <c r="J23" s="28">
        <v>210750</v>
      </c>
      <c r="K23" s="28">
        <v>216917</v>
      </c>
      <c r="L23" s="22">
        <v>2144</v>
      </c>
      <c r="M23" s="28">
        <v>228774</v>
      </c>
      <c r="N23" s="28">
        <v>244895</v>
      </c>
      <c r="O23" s="28">
        <v>265887</v>
      </c>
      <c r="P23" s="22">
        <v>258925</v>
      </c>
      <c r="Q23" s="28">
        <v>250679</v>
      </c>
      <c r="R23" s="28">
        <v>246221</v>
      </c>
      <c r="S23" s="28">
        <v>248450</v>
      </c>
      <c r="T23" s="22">
        <v>50352</v>
      </c>
      <c r="U23" s="28">
        <v>245292</v>
      </c>
      <c r="V23" s="28">
        <v>230994</v>
      </c>
      <c r="W23" s="28">
        <v>234473</v>
      </c>
      <c r="X23" s="22">
        <v>1744</v>
      </c>
    </row>
    <row r="24" spans="1:24" ht="13.5">
      <c r="A24" s="3" t="s">
        <v>125</v>
      </c>
      <c r="B24" s="28">
        <v>625814</v>
      </c>
      <c r="C24" s="28">
        <v>680200</v>
      </c>
      <c r="D24" s="28">
        <v>724644</v>
      </c>
      <c r="E24" s="22">
        <v>795752</v>
      </c>
      <c r="F24" s="28">
        <v>947946</v>
      </c>
      <c r="G24" s="28">
        <v>842345</v>
      </c>
      <c r="H24" s="22">
        <v>882706</v>
      </c>
      <c r="I24" s="28">
        <v>958263</v>
      </c>
      <c r="J24" s="28">
        <v>1022051</v>
      </c>
      <c r="K24" s="28">
        <v>1080944</v>
      </c>
      <c r="L24" s="22">
        <v>1151033</v>
      </c>
      <c r="M24" s="28">
        <v>1031006</v>
      </c>
      <c r="N24" s="28">
        <v>1098400</v>
      </c>
      <c r="O24" s="28">
        <v>1170666</v>
      </c>
      <c r="P24" s="22">
        <v>517246</v>
      </c>
      <c r="Q24" s="28">
        <v>360255</v>
      </c>
      <c r="R24" s="28">
        <v>358672</v>
      </c>
      <c r="S24" s="28">
        <v>365863</v>
      </c>
      <c r="T24" s="22">
        <v>367274</v>
      </c>
      <c r="U24" s="28">
        <v>378552</v>
      </c>
      <c r="V24" s="28">
        <v>370617</v>
      </c>
      <c r="W24" s="28">
        <v>361103</v>
      </c>
      <c r="X24" s="22">
        <v>276754</v>
      </c>
    </row>
    <row r="25" spans="1:24" ht="13.5">
      <c r="A25" s="3" t="s">
        <v>126</v>
      </c>
      <c r="B25" s="28">
        <v>2572881</v>
      </c>
      <c r="C25" s="28">
        <v>2985015</v>
      </c>
      <c r="D25" s="28">
        <v>2777313</v>
      </c>
      <c r="E25" s="22">
        <v>2634625</v>
      </c>
      <c r="F25" s="28">
        <v>2444858</v>
      </c>
      <c r="G25" s="28">
        <v>2380700</v>
      </c>
      <c r="H25" s="22">
        <v>834793</v>
      </c>
      <c r="I25" s="28">
        <v>355527</v>
      </c>
      <c r="J25" s="28">
        <v>351714</v>
      </c>
      <c r="K25" s="28">
        <v>309735</v>
      </c>
      <c r="L25" s="22">
        <v>330879</v>
      </c>
      <c r="M25" s="28">
        <v>363196</v>
      </c>
      <c r="N25" s="28">
        <v>339566</v>
      </c>
      <c r="O25" s="28">
        <v>335729</v>
      </c>
      <c r="P25" s="22">
        <v>348030</v>
      </c>
      <c r="Q25" s="28">
        <v>361797</v>
      </c>
      <c r="R25" s="28">
        <v>345446</v>
      </c>
      <c r="S25" s="28">
        <v>390165</v>
      </c>
      <c r="T25" s="22">
        <v>394463</v>
      </c>
      <c r="U25" s="28">
        <v>498615</v>
      </c>
      <c r="V25" s="28">
        <v>503914</v>
      </c>
      <c r="W25" s="28">
        <v>665647</v>
      </c>
      <c r="X25" s="22">
        <v>722587</v>
      </c>
    </row>
    <row r="26" spans="1:24" ht="13.5">
      <c r="A26" s="3" t="s">
        <v>252</v>
      </c>
      <c r="B26" s="28">
        <v>536153</v>
      </c>
      <c r="C26" s="28">
        <v>532043</v>
      </c>
      <c r="D26" s="28">
        <v>530645</v>
      </c>
      <c r="E26" s="22">
        <v>530645</v>
      </c>
      <c r="F26" s="28">
        <v>535407</v>
      </c>
      <c r="G26" s="28">
        <v>530936</v>
      </c>
      <c r="H26" s="22">
        <v>529854</v>
      </c>
      <c r="I26" s="28">
        <v>514906</v>
      </c>
      <c r="J26" s="28">
        <v>534906</v>
      </c>
      <c r="K26" s="28">
        <v>534631</v>
      </c>
      <c r="L26" s="22">
        <v>531953</v>
      </c>
      <c r="M26" s="28"/>
      <c r="N26" s="28"/>
      <c r="O26" s="28"/>
      <c r="P26" s="22"/>
      <c r="Q26" s="28"/>
      <c r="R26" s="28"/>
      <c r="S26" s="28"/>
      <c r="T26" s="22">
        <v>20118</v>
      </c>
      <c r="U26" s="28">
        <v>878365</v>
      </c>
      <c r="V26" s="28">
        <v>878365</v>
      </c>
      <c r="W26" s="28">
        <v>878365</v>
      </c>
      <c r="X26" s="22">
        <v>878365</v>
      </c>
    </row>
    <row r="27" spans="1:24" ht="13.5">
      <c r="A27" s="3" t="s">
        <v>131</v>
      </c>
      <c r="B27" s="28">
        <v>2834</v>
      </c>
      <c r="C27" s="28">
        <v>3175</v>
      </c>
      <c r="D27" s="28">
        <v>3545</v>
      </c>
      <c r="E27" s="22">
        <v>3246</v>
      </c>
      <c r="F27" s="28">
        <v>31797</v>
      </c>
      <c r="G27" s="28">
        <v>15702</v>
      </c>
      <c r="H27" s="22">
        <v>15686</v>
      </c>
      <c r="I27" s="28">
        <v>15243</v>
      </c>
      <c r="J27" s="28">
        <v>15243</v>
      </c>
      <c r="K27" s="28">
        <v>12362</v>
      </c>
      <c r="L27" s="22">
        <v>12362</v>
      </c>
      <c r="M27" s="28">
        <v>26129</v>
      </c>
      <c r="N27" s="28">
        <v>26129</v>
      </c>
      <c r="O27" s="28">
        <v>26129</v>
      </c>
      <c r="P27" s="22">
        <v>26129</v>
      </c>
      <c r="Q27" s="28">
        <v>27950</v>
      </c>
      <c r="R27" s="28">
        <v>955438</v>
      </c>
      <c r="S27" s="28">
        <v>955438</v>
      </c>
      <c r="T27" s="22">
        <v>955252</v>
      </c>
      <c r="U27" s="28"/>
      <c r="V27" s="28"/>
      <c r="W27" s="28"/>
      <c r="X27" s="22"/>
    </row>
    <row r="28" spans="1:24" ht="13.5">
      <c r="A28" s="3" t="s">
        <v>249</v>
      </c>
      <c r="B28" s="28">
        <v>134868</v>
      </c>
      <c r="C28" s="28">
        <v>139319</v>
      </c>
      <c r="D28" s="28">
        <v>131697</v>
      </c>
      <c r="E28" s="22">
        <v>128096</v>
      </c>
      <c r="F28" s="28">
        <v>129078</v>
      </c>
      <c r="G28" s="28">
        <v>120000</v>
      </c>
      <c r="H28" s="22">
        <v>111825</v>
      </c>
      <c r="I28" s="28"/>
      <c r="J28" s="28"/>
      <c r="K28" s="28"/>
      <c r="L28" s="22">
        <v>97858</v>
      </c>
      <c r="M28" s="28"/>
      <c r="N28" s="28"/>
      <c r="O28" s="28"/>
      <c r="P28" s="22"/>
      <c r="Q28" s="28"/>
      <c r="R28" s="28"/>
      <c r="S28" s="28"/>
      <c r="T28" s="22"/>
      <c r="U28" s="28"/>
      <c r="V28" s="28"/>
      <c r="W28" s="28"/>
      <c r="X28" s="22"/>
    </row>
    <row r="29" spans="1:24" ht="13.5">
      <c r="A29" s="3" t="s">
        <v>112</v>
      </c>
      <c r="B29" s="28">
        <v>1364605</v>
      </c>
      <c r="C29" s="28">
        <v>1360822</v>
      </c>
      <c r="D29" s="28">
        <v>1213738</v>
      </c>
      <c r="E29" s="22">
        <v>1165324</v>
      </c>
      <c r="F29" s="28">
        <v>1078685</v>
      </c>
      <c r="G29" s="28">
        <v>1051059</v>
      </c>
      <c r="H29" s="22">
        <v>191187</v>
      </c>
      <c r="I29" s="28">
        <v>1100461</v>
      </c>
      <c r="J29" s="28">
        <v>1108401</v>
      </c>
      <c r="K29" s="28">
        <v>975664</v>
      </c>
      <c r="L29" s="22">
        <v>142952</v>
      </c>
      <c r="M29" s="28">
        <v>962105</v>
      </c>
      <c r="N29" s="28">
        <v>921410</v>
      </c>
      <c r="O29" s="28">
        <v>850113</v>
      </c>
      <c r="P29" s="22">
        <v>818569</v>
      </c>
      <c r="Q29" s="28">
        <v>690569</v>
      </c>
      <c r="R29" s="28">
        <v>662110</v>
      </c>
      <c r="S29" s="28">
        <v>607209</v>
      </c>
      <c r="T29" s="22">
        <v>18461</v>
      </c>
      <c r="U29" s="28">
        <v>576488</v>
      </c>
      <c r="V29" s="28">
        <v>534635</v>
      </c>
      <c r="W29" s="28">
        <v>371899</v>
      </c>
      <c r="X29" s="22">
        <v>13000</v>
      </c>
    </row>
    <row r="30" spans="1:24" ht="13.5">
      <c r="A30" s="3" t="s">
        <v>113</v>
      </c>
      <c r="B30" s="28">
        <v>-536265</v>
      </c>
      <c r="C30" s="28">
        <v>-539472</v>
      </c>
      <c r="D30" s="28">
        <v>-539684</v>
      </c>
      <c r="E30" s="22">
        <v>-522942</v>
      </c>
      <c r="F30" s="28">
        <v>-565915</v>
      </c>
      <c r="G30" s="28">
        <v>-538268</v>
      </c>
      <c r="H30" s="22">
        <v>-549488</v>
      </c>
      <c r="I30" s="28">
        <v>-545688</v>
      </c>
      <c r="J30" s="28">
        <v>-565328</v>
      </c>
      <c r="K30" s="28">
        <v>-554530</v>
      </c>
      <c r="L30" s="22">
        <v>-553114</v>
      </c>
      <c r="M30" s="28">
        <v>-32434</v>
      </c>
      <c r="N30" s="28">
        <v>-32434</v>
      </c>
      <c r="O30" s="28">
        <v>-32434</v>
      </c>
      <c r="P30" s="22">
        <v>-33584</v>
      </c>
      <c r="Q30" s="28">
        <v>-31847</v>
      </c>
      <c r="R30" s="28">
        <v>-959335</v>
      </c>
      <c r="S30" s="28">
        <v>-959335</v>
      </c>
      <c r="T30" s="22">
        <v>-958870</v>
      </c>
      <c r="U30" s="28">
        <v>-921453</v>
      </c>
      <c r="V30" s="28">
        <v>-921453</v>
      </c>
      <c r="W30" s="28">
        <v>-627297</v>
      </c>
      <c r="X30" s="22">
        <v>-619258</v>
      </c>
    </row>
    <row r="31" spans="1:24" ht="13.5">
      <c r="A31" s="3" t="s">
        <v>134</v>
      </c>
      <c r="B31" s="28">
        <v>4075077</v>
      </c>
      <c r="C31" s="28">
        <v>4480904</v>
      </c>
      <c r="D31" s="28">
        <v>4117256</v>
      </c>
      <c r="E31" s="22">
        <v>3938996</v>
      </c>
      <c r="F31" s="28">
        <v>3653911</v>
      </c>
      <c r="G31" s="28">
        <v>3560130</v>
      </c>
      <c r="H31" s="22">
        <v>1966322</v>
      </c>
      <c r="I31" s="28">
        <v>1440451</v>
      </c>
      <c r="J31" s="28">
        <v>1444937</v>
      </c>
      <c r="K31" s="28">
        <v>1277863</v>
      </c>
      <c r="L31" s="22">
        <v>1274373</v>
      </c>
      <c r="M31" s="28">
        <v>1318996</v>
      </c>
      <c r="N31" s="28">
        <v>1254670</v>
      </c>
      <c r="O31" s="28">
        <v>1179537</v>
      </c>
      <c r="P31" s="22">
        <v>1159144</v>
      </c>
      <c r="Q31" s="28">
        <v>1048469</v>
      </c>
      <c r="R31" s="28">
        <v>1003660</v>
      </c>
      <c r="S31" s="28">
        <v>993478</v>
      </c>
      <c r="T31" s="22">
        <v>997422</v>
      </c>
      <c r="U31" s="28">
        <v>1032016</v>
      </c>
      <c r="V31" s="28">
        <v>995461</v>
      </c>
      <c r="W31" s="28">
        <v>1288615</v>
      </c>
      <c r="X31" s="22">
        <v>1217861</v>
      </c>
    </row>
    <row r="32" spans="1:24" ht="13.5">
      <c r="A32" s="2" t="s">
        <v>135</v>
      </c>
      <c r="B32" s="28">
        <v>6171005</v>
      </c>
      <c r="C32" s="28">
        <v>6528329</v>
      </c>
      <c r="D32" s="28">
        <v>6230178</v>
      </c>
      <c r="E32" s="22">
        <v>5972260</v>
      </c>
      <c r="F32" s="28">
        <v>6086563</v>
      </c>
      <c r="G32" s="28">
        <v>5893963</v>
      </c>
      <c r="H32" s="22">
        <v>4260098</v>
      </c>
      <c r="I32" s="28">
        <v>3787406</v>
      </c>
      <c r="J32" s="28">
        <v>3981988</v>
      </c>
      <c r="K32" s="28">
        <v>3867963</v>
      </c>
      <c r="L32" s="22">
        <v>3815505</v>
      </c>
      <c r="M32" s="28">
        <v>3758316</v>
      </c>
      <c r="N32" s="28">
        <v>3733004</v>
      </c>
      <c r="O32" s="28">
        <v>3353693</v>
      </c>
      <c r="P32" s="22">
        <v>2896507</v>
      </c>
      <c r="Q32" s="28">
        <v>2609202</v>
      </c>
      <c r="R32" s="28">
        <v>2324987</v>
      </c>
      <c r="S32" s="28">
        <v>2323353</v>
      </c>
      <c r="T32" s="22">
        <v>2253442</v>
      </c>
      <c r="U32" s="28">
        <v>2265675</v>
      </c>
      <c r="V32" s="28">
        <v>2190981</v>
      </c>
      <c r="W32" s="28">
        <v>2436216</v>
      </c>
      <c r="X32" s="22">
        <v>1684849</v>
      </c>
    </row>
    <row r="33" spans="1:24" ht="14.25" thickBot="1">
      <c r="A33" s="5" t="s">
        <v>136</v>
      </c>
      <c r="B33" s="29">
        <v>12522343</v>
      </c>
      <c r="C33" s="29">
        <v>13043499</v>
      </c>
      <c r="D33" s="29">
        <v>13085725</v>
      </c>
      <c r="E33" s="23">
        <v>12688974</v>
      </c>
      <c r="F33" s="29">
        <v>12214935</v>
      </c>
      <c r="G33" s="29">
        <v>11167836</v>
      </c>
      <c r="H33" s="23">
        <v>9667010</v>
      </c>
      <c r="I33" s="29">
        <v>9345049</v>
      </c>
      <c r="J33" s="29">
        <v>9270264</v>
      </c>
      <c r="K33" s="29">
        <v>8071536</v>
      </c>
      <c r="L33" s="23">
        <v>7761738</v>
      </c>
      <c r="M33" s="29">
        <v>7574110</v>
      </c>
      <c r="N33" s="29">
        <v>7258008</v>
      </c>
      <c r="O33" s="29">
        <v>7258872</v>
      </c>
      <c r="P33" s="23">
        <v>7020286</v>
      </c>
      <c r="Q33" s="29">
        <v>5990967</v>
      </c>
      <c r="R33" s="29">
        <v>5690152</v>
      </c>
      <c r="S33" s="29">
        <v>5537374</v>
      </c>
      <c r="T33" s="23">
        <v>5517597</v>
      </c>
      <c r="U33" s="29">
        <v>5628571</v>
      </c>
      <c r="V33" s="29">
        <v>5560082</v>
      </c>
      <c r="W33" s="29">
        <v>5892006</v>
      </c>
      <c r="X33" s="23">
        <v>6187046</v>
      </c>
    </row>
    <row r="34" spans="1:24" ht="14.25" thickTop="1">
      <c r="A34" s="2" t="s">
        <v>137</v>
      </c>
      <c r="B34" s="28">
        <v>78828</v>
      </c>
      <c r="C34" s="28">
        <v>63917</v>
      </c>
      <c r="D34" s="28">
        <v>71519</v>
      </c>
      <c r="E34" s="22">
        <v>42893</v>
      </c>
      <c r="F34" s="28">
        <v>64450</v>
      </c>
      <c r="G34" s="28">
        <v>72546</v>
      </c>
      <c r="H34" s="22">
        <v>48592</v>
      </c>
      <c r="I34" s="28">
        <v>44152</v>
      </c>
      <c r="J34" s="28">
        <v>48716</v>
      </c>
      <c r="K34" s="28">
        <v>42163</v>
      </c>
      <c r="L34" s="22">
        <v>25429</v>
      </c>
      <c r="M34" s="28">
        <v>18445</v>
      </c>
      <c r="N34" s="28">
        <v>19212</v>
      </c>
      <c r="O34" s="28">
        <v>38717</v>
      </c>
      <c r="P34" s="22">
        <v>19111</v>
      </c>
      <c r="Q34" s="28">
        <v>13426</v>
      </c>
      <c r="R34" s="28">
        <v>22922</v>
      </c>
      <c r="S34" s="28">
        <v>43323</v>
      </c>
      <c r="T34" s="22">
        <v>30755</v>
      </c>
      <c r="U34" s="28">
        <v>14683</v>
      </c>
      <c r="V34" s="28">
        <v>12144</v>
      </c>
      <c r="W34" s="28">
        <v>21099</v>
      </c>
      <c r="X34" s="22"/>
    </row>
    <row r="35" spans="1:24" ht="13.5">
      <c r="A35" s="2" t="s">
        <v>138</v>
      </c>
      <c r="B35" s="28">
        <v>667500</v>
      </c>
      <c r="C35" s="28">
        <v>628000</v>
      </c>
      <c r="D35" s="28">
        <v>650000</v>
      </c>
      <c r="E35" s="22">
        <v>721000</v>
      </c>
      <c r="F35" s="28">
        <v>752000</v>
      </c>
      <c r="G35" s="28">
        <v>780000</v>
      </c>
      <c r="H35" s="22">
        <v>148000</v>
      </c>
      <c r="I35" s="28">
        <v>245000</v>
      </c>
      <c r="J35" s="28">
        <v>159836</v>
      </c>
      <c r="K35" s="28">
        <v>507834</v>
      </c>
      <c r="L35" s="22">
        <v>276668</v>
      </c>
      <c r="M35" s="28">
        <v>431666</v>
      </c>
      <c r="N35" s="28">
        <v>195068</v>
      </c>
      <c r="O35" s="28">
        <v>640167</v>
      </c>
      <c r="P35" s="22">
        <v>352560</v>
      </c>
      <c r="Q35" s="28">
        <v>294340</v>
      </c>
      <c r="R35" s="28">
        <v>106506</v>
      </c>
      <c r="S35" s="28">
        <v>563740</v>
      </c>
      <c r="T35" s="22">
        <v>421855</v>
      </c>
      <c r="U35" s="28">
        <v>224420</v>
      </c>
      <c r="V35" s="28">
        <v>239420</v>
      </c>
      <c r="W35" s="28">
        <v>781218</v>
      </c>
      <c r="X35" s="22">
        <v>1198285</v>
      </c>
    </row>
    <row r="36" spans="1:24" ht="13.5">
      <c r="A36" s="2" t="s">
        <v>140</v>
      </c>
      <c r="B36" s="28">
        <v>707254</v>
      </c>
      <c r="C36" s="28">
        <v>714029</v>
      </c>
      <c r="D36" s="28">
        <v>742581</v>
      </c>
      <c r="E36" s="22">
        <v>674403</v>
      </c>
      <c r="F36" s="28">
        <v>678295</v>
      </c>
      <c r="G36" s="28">
        <v>582820</v>
      </c>
      <c r="H36" s="22">
        <v>568929</v>
      </c>
      <c r="I36" s="28">
        <v>578836</v>
      </c>
      <c r="J36" s="28">
        <v>527836</v>
      </c>
      <c r="K36" s="28">
        <v>421764</v>
      </c>
      <c r="L36" s="22">
        <v>433171</v>
      </c>
      <c r="M36" s="28">
        <v>387773</v>
      </c>
      <c r="N36" s="28">
        <v>363795</v>
      </c>
      <c r="O36" s="28">
        <v>308794</v>
      </c>
      <c r="P36" s="22">
        <v>242324</v>
      </c>
      <c r="Q36" s="28">
        <v>183804</v>
      </c>
      <c r="R36" s="28">
        <v>215853</v>
      </c>
      <c r="S36" s="28"/>
      <c r="T36" s="22"/>
      <c r="U36" s="28"/>
      <c r="V36" s="28"/>
      <c r="W36" s="28"/>
      <c r="X36" s="22"/>
    </row>
    <row r="37" spans="1:24" ht="13.5">
      <c r="A37" s="2" t="s">
        <v>142</v>
      </c>
      <c r="B37" s="28">
        <v>106000</v>
      </c>
      <c r="C37" s="28">
        <v>106000</v>
      </c>
      <c r="D37" s="28">
        <v>106000</v>
      </c>
      <c r="E37" s="22">
        <v>106000</v>
      </c>
      <c r="F37" s="28">
        <v>106000</v>
      </c>
      <c r="G37" s="28">
        <v>106000</v>
      </c>
      <c r="H37" s="22">
        <v>106000</v>
      </c>
      <c r="I37" s="28">
        <v>106000</v>
      </c>
      <c r="J37" s="28">
        <v>106000</v>
      </c>
      <c r="K37" s="28">
        <v>106000</v>
      </c>
      <c r="L37" s="22">
        <v>106000</v>
      </c>
      <c r="M37" s="28"/>
      <c r="N37" s="28"/>
      <c r="O37" s="28"/>
      <c r="P37" s="22"/>
      <c r="Q37" s="28"/>
      <c r="R37" s="28"/>
      <c r="S37" s="28"/>
      <c r="T37" s="22"/>
      <c r="U37" s="28"/>
      <c r="V37" s="28"/>
      <c r="W37" s="28"/>
      <c r="X37" s="22"/>
    </row>
    <row r="38" spans="1:24" ht="13.5">
      <c r="A38" s="2" t="s">
        <v>144</v>
      </c>
      <c r="B38" s="28">
        <v>1235036</v>
      </c>
      <c r="C38" s="28">
        <v>1183671</v>
      </c>
      <c r="D38" s="28">
        <v>1297158</v>
      </c>
      <c r="E38" s="22">
        <v>1288151</v>
      </c>
      <c r="F38" s="28">
        <v>1329490</v>
      </c>
      <c r="G38" s="28">
        <v>1078477</v>
      </c>
      <c r="H38" s="22">
        <v>1084671</v>
      </c>
      <c r="I38" s="28">
        <v>1068072</v>
      </c>
      <c r="J38" s="28">
        <v>999123</v>
      </c>
      <c r="K38" s="28">
        <v>874137</v>
      </c>
      <c r="L38" s="22">
        <v>780365</v>
      </c>
      <c r="M38" s="28">
        <v>721031</v>
      </c>
      <c r="N38" s="28">
        <v>686726</v>
      </c>
      <c r="O38" s="28">
        <v>797261</v>
      </c>
      <c r="P38" s="22">
        <v>577240</v>
      </c>
      <c r="Q38" s="28">
        <v>610580</v>
      </c>
      <c r="R38" s="28">
        <v>641024</v>
      </c>
      <c r="S38" s="28">
        <v>588496</v>
      </c>
      <c r="T38" s="22">
        <v>498499</v>
      </c>
      <c r="U38" s="28">
        <v>479053</v>
      </c>
      <c r="V38" s="28">
        <v>524263</v>
      </c>
      <c r="W38" s="28">
        <v>510996</v>
      </c>
      <c r="X38" s="22">
        <v>438766</v>
      </c>
    </row>
    <row r="39" spans="1:24" ht="13.5">
      <c r="A39" s="2" t="s">
        <v>146</v>
      </c>
      <c r="B39" s="28">
        <v>119655</v>
      </c>
      <c r="C39" s="28">
        <v>393695</v>
      </c>
      <c r="D39" s="28">
        <v>268770</v>
      </c>
      <c r="E39" s="22">
        <v>305091</v>
      </c>
      <c r="F39" s="28">
        <v>397414</v>
      </c>
      <c r="G39" s="28">
        <v>136594</v>
      </c>
      <c r="H39" s="22">
        <v>591080</v>
      </c>
      <c r="I39" s="28">
        <v>270403</v>
      </c>
      <c r="J39" s="28">
        <v>438414</v>
      </c>
      <c r="K39" s="28">
        <v>164023</v>
      </c>
      <c r="L39" s="22">
        <v>401696</v>
      </c>
      <c r="M39" s="28">
        <v>130343</v>
      </c>
      <c r="N39" s="28">
        <v>270899</v>
      </c>
      <c r="O39" s="28">
        <v>100572</v>
      </c>
      <c r="P39" s="22">
        <v>409815</v>
      </c>
      <c r="Q39" s="28">
        <v>242091</v>
      </c>
      <c r="R39" s="28">
        <v>135881</v>
      </c>
      <c r="S39" s="28">
        <v>16062</v>
      </c>
      <c r="T39" s="22">
        <v>168866</v>
      </c>
      <c r="U39" s="28">
        <v>102512</v>
      </c>
      <c r="V39" s="28">
        <v>70621</v>
      </c>
      <c r="W39" s="28">
        <v>18325</v>
      </c>
      <c r="X39" s="22">
        <v>41755</v>
      </c>
    </row>
    <row r="40" spans="1:24" ht="13.5">
      <c r="A40" s="2" t="s">
        <v>253</v>
      </c>
      <c r="B40" s="28">
        <v>155399</v>
      </c>
      <c r="C40" s="28">
        <v>168384</v>
      </c>
      <c r="D40" s="28">
        <v>185925</v>
      </c>
      <c r="E40" s="22">
        <v>241384</v>
      </c>
      <c r="F40" s="28">
        <v>141253</v>
      </c>
      <c r="G40" s="28">
        <v>157958</v>
      </c>
      <c r="H40" s="22">
        <v>155582</v>
      </c>
      <c r="I40" s="28">
        <v>155645</v>
      </c>
      <c r="J40" s="28">
        <v>174593</v>
      </c>
      <c r="K40" s="28">
        <v>184073</v>
      </c>
      <c r="L40" s="22">
        <v>130829</v>
      </c>
      <c r="M40" s="28">
        <v>108232</v>
      </c>
      <c r="N40" s="28">
        <v>120406</v>
      </c>
      <c r="O40" s="28">
        <v>132462</v>
      </c>
      <c r="P40" s="22">
        <v>83903</v>
      </c>
      <c r="Q40" s="28">
        <v>66949</v>
      </c>
      <c r="R40" s="28">
        <v>79359</v>
      </c>
      <c r="S40" s="28">
        <v>71229</v>
      </c>
      <c r="T40" s="22">
        <v>48018</v>
      </c>
      <c r="U40" s="28">
        <v>44557</v>
      </c>
      <c r="V40" s="28">
        <v>39268</v>
      </c>
      <c r="W40" s="28">
        <v>46333</v>
      </c>
      <c r="X40" s="22">
        <v>37142</v>
      </c>
    </row>
    <row r="41" spans="1:24" ht="13.5">
      <c r="A41" s="2" t="s">
        <v>254</v>
      </c>
      <c r="B41" s="28">
        <v>38923</v>
      </c>
      <c r="C41" s="28">
        <v>42732</v>
      </c>
      <c r="D41" s="28">
        <v>46101</v>
      </c>
      <c r="E41" s="22">
        <v>46118</v>
      </c>
      <c r="F41" s="28">
        <v>46114</v>
      </c>
      <c r="G41" s="28">
        <v>48680</v>
      </c>
      <c r="H41" s="22">
        <v>57681</v>
      </c>
      <c r="I41" s="28">
        <v>71026</v>
      </c>
      <c r="J41" s="28">
        <v>81342</v>
      </c>
      <c r="K41" s="28">
        <v>84697</v>
      </c>
      <c r="L41" s="22">
        <v>81441</v>
      </c>
      <c r="M41" s="28">
        <v>73817</v>
      </c>
      <c r="N41" s="28">
        <v>66278</v>
      </c>
      <c r="O41" s="28">
        <v>61547</v>
      </c>
      <c r="P41" s="22">
        <v>57454</v>
      </c>
      <c r="Q41" s="28">
        <v>54431</v>
      </c>
      <c r="R41" s="28">
        <v>47406</v>
      </c>
      <c r="S41" s="28">
        <v>39930</v>
      </c>
      <c r="T41" s="22">
        <v>32395</v>
      </c>
      <c r="U41" s="28">
        <v>18643</v>
      </c>
      <c r="V41" s="28"/>
      <c r="W41" s="28"/>
      <c r="X41" s="22"/>
    </row>
    <row r="42" spans="1:24" ht="13.5">
      <c r="A42" s="2" t="s">
        <v>112</v>
      </c>
      <c r="B42" s="28">
        <v>1012003</v>
      </c>
      <c r="C42" s="28">
        <v>994429</v>
      </c>
      <c r="D42" s="28">
        <v>1086519</v>
      </c>
      <c r="E42" s="22">
        <v>1148721</v>
      </c>
      <c r="F42" s="28">
        <v>928835</v>
      </c>
      <c r="G42" s="28">
        <v>881260</v>
      </c>
      <c r="H42" s="22">
        <v>323506</v>
      </c>
      <c r="I42" s="28">
        <v>932516</v>
      </c>
      <c r="J42" s="28">
        <v>1010074</v>
      </c>
      <c r="K42" s="28">
        <v>885008</v>
      </c>
      <c r="L42" s="22">
        <v>152266</v>
      </c>
      <c r="M42" s="28">
        <v>756318</v>
      </c>
      <c r="N42" s="28">
        <v>628811</v>
      </c>
      <c r="O42" s="28">
        <v>500823</v>
      </c>
      <c r="P42" s="22">
        <v>862737</v>
      </c>
      <c r="Q42" s="28">
        <v>488328</v>
      </c>
      <c r="R42" s="28">
        <v>483050</v>
      </c>
      <c r="S42" s="28">
        <v>398652</v>
      </c>
      <c r="T42" s="22">
        <v>172304</v>
      </c>
      <c r="U42" s="28">
        <v>495385</v>
      </c>
      <c r="V42" s="28">
        <v>359568</v>
      </c>
      <c r="W42" s="28">
        <v>295229</v>
      </c>
      <c r="X42" s="22">
        <v>208425</v>
      </c>
    </row>
    <row r="43" spans="1:24" ht="13.5">
      <c r="A43" s="2" t="s">
        <v>149</v>
      </c>
      <c r="B43" s="28">
        <v>4120601</v>
      </c>
      <c r="C43" s="28">
        <v>4294859</v>
      </c>
      <c r="D43" s="28">
        <v>4454576</v>
      </c>
      <c r="E43" s="22">
        <v>4573764</v>
      </c>
      <c r="F43" s="28">
        <v>4443854</v>
      </c>
      <c r="G43" s="28">
        <v>3844338</v>
      </c>
      <c r="H43" s="22">
        <v>3711580</v>
      </c>
      <c r="I43" s="28">
        <v>3471654</v>
      </c>
      <c r="J43" s="28">
        <v>3545936</v>
      </c>
      <c r="K43" s="28">
        <v>3269701</v>
      </c>
      <c r="L43" s="22">
        <v>3021067</v>
      </c>
      <c r="M43" s="28">
        <v>2627629</v>
      </c>
      <c r="N43" s="28">
        <v>2351198</v>
      </c>
      <c r="O43" s="28">
        <v>2580346</v>
      </c>
      <c r="P43" s="22">
        <v>2605146</v>
      </c>
      <c r="Q43" s="28">
        <v>1953952</v>
      </c>
      <c r="R43" s="28">
        <v>1732003</v>
      </c>
      <c r="S43" s="28">
        <v>1721435</v>
      </c>
      <c r="T43" s="22">
        <v>1596973</v>
      </c>
      <c r="U43" s="28">
        <v>1379255</v>
      </c>
      <c r="V43" s="28">
        <v>1245286</v>
      </c>
      <c r="W43" s="28">
        <v>1673203</v>
      </c>
      <c r="X43" s="22">
        <v>1952098</v>
      </c>
    </row>
    <row r="44" spans="1:24" ht="13.5">
      <c r="A44" s="2" t="s">
        <v>150</v>
      </c>
      <c r="B44" s="28">
        <v>1629000</v>
      </c>
      <c r="C44" s="28">
        <v>1639000</v>
      </c>
      <c r="D44" s="28">
        <v>1682000</v>
      </c>
      <c r="E44" s="22">
        <v>1692000</v>
      </c>
      <c r="F44" s="28">
        <v>1745000</v>
      </c>
      <c r="G44" s="28">
        <v>1788000</v>
      </c>
      <c r="H44" s="22">
        <v>298000</v>
      </c>
      <c r="I44" s="28">
        <v>341000</v>
      </c>
      <c r="J44" s="28">
        <v>351000</v>
      </c>
      <c r="K44" s="28">
        <v>394000</v>
      </c>
      <c r="L44" s="22">
        <v>404000</v>
      </c>
      <c r="M44" s="28">
        <v>150000</v>
      </c>
      <c r="N44" s="28">
        <v>70000</v>
      </c>
      <c r="O44" s="28">
        <v>80000</v>
      </c>
      <c r="P44" s="22">
        <v>80000</v>
      </c>
      <c r="Q44" s="28"/>
      <c r="R44" s="28"/>
      <c r="S44" s="28"/>
      <c r="T44" s="22"/>
      <c r="U44" s="28"/>
      <c r="V44" s="28"/>
      <c r="W44" s="28"/>
      <c r="X44" s="22"/>
    </row>
    <row r="45" spans="1:24" ht="13.5">
      <c r="A45" s="2" t="s">
        <v>151</v>
      </c>
      <c r="B45" s="28">
        <v>878770</v>
      </c>
      <c r="C45" s="28">
        <v>1009088</v>
      </c>
      <c r="D45" s="28">
        <v>1167083</v>
      </c>
      <c r="E45" s="22">
        <v>1086380</v>
      </c>
      <c r="F45" s="28">
        <v>1364393</v>
      </c>
      <c r="G45" s="28">
        <v>1002765</v>
      </c>
      <c r="H45" s="22">
        <v>1059136</v>
      </c>
      <c r="I45" s="28">
        <v>1050145</v>
      </c>
      <c r="J45" s="28">
        <v>1023120</v>
      </c>
      <c r="K45" s="28">
        <v>605467</v>
      </c>
      <c r="L45" s="22">
        <v>643968</v>
      </c>
      <c r="M45" s="28">
        <v>732627</v>
      </c>
      <c r="N45" s="28">
        <v>751526</v>
      </c>
      <c r="O45" s="28">
        <v>653990</v>
      </c>
      <c r="P45" s="22">
        <v>436858</v>
      </c>
      <c r="Q45" s="28">
        <v>295414</v>
      </c>
      <c r="R45" s="28">
        <v>324670</v>
      </c>
      <c r="S45" s="28">
        <v>268577</v>
      </c>
      <c r="T45" s="22">
        <v>311482</v>
      </c>
      <c r="U45" s="28">
        <v>277818</v>
      </c>
      <c r="V45" s="28">
        <v>287673</v>
      </c>
      <c r="W45" s="28">
        <v>108678</v>
      </c>
      <c r="X45" s="22">
        <v>47478</v>
      </c>
    </row>
    <row r="46" spans="1:24" ht="13.5">
      <c r="A46" s="2" t="s">
        <v>155</v>
      </c>
      <c r="B46" s="28">
        <v>87656</v>
      </c>
      <c r="C46" s="28">
        <v>84768</v>
      </c>
      <c r="D46" s="28">
        <v>78943</v>
      </c>
      <c r="E46" s="22">
        <v>74056</v>
      </c>
      <c r="F46" s="28">
        <v>68451</v>
      </c>
      <c r="G46" s="28">
        <v>65939</v>
      </c>
      <c r="H46" s="22">
        <v>57533</v>
      </c>
      <c r="I46" s="28">
        <v>54871</v>
      </c>
      <c r="J46" s="28">
        <v>52690</v>
      </c>
      <c r="K46" s="28">
        <v>53043</v>
      </c>
      <c r="L46" s="22">
        <v>50069</v>
      </c>
      <c r="M46" s="28">
        <v>47517</v>
      </c>
      <c r="N46" s="28">
        <v>46764</v>
      </c>
      <c r="O46" s="28">
        <v>42755</v>
      </c>
      <c r="P46" s="22">
        <v>32998</v>
      </c>
      <c r="Q46" s="28">
        <v>30917</v>
      </c>
      <c r="R46" s="28">
        <v>28931</v>
      </c>
      <c r="S46" s="28">
        <v>27024</v>
      </c>
      <c r="T46" s="22">
        <v>22838</v>
      </c>
      <c r="U46" s="28">
        <v>20466</v>
      </c>
      <c r="V46" s="28">
        <v>20265</v>
      </c>
      <c r="W46" s="28">
        <v>16260</v>
      </c>
      <c r="X46" s="22">
        <v>12246</v>
      </c>
    </row>
    <row r="47" spans="1:24" ht="13.5">
      <c r="A47" s="2" t="s">
        <v>154</v>
      </c>
      <c r="B47" s="28">
        <v>202102</v>
      </c>
      <c r="C47" s="28">
        <v>193110</v>
      </c>
      <c r="D47" s="28">
        <v>185302</v>
      </c>
      <c r="E47" s="22">
        <v>173477</v>
      </c>
      <c r="F47" s="28">
        <v>152608</v>
      </c>
      <c r="G47" s="28">
        <v>141211</v>
      </c>
      <c r="H47" s="22">
        <v>130297</v>
      </c>
      <c r="I47" s="28">
        <v>121134</v>
      </c>
      <c r="J47" s="28">
        <v>117228</v>
      </c>
      <c r="K47" s="28">
        <v>109178</v>
      </c>
      <c r="L47" s="22">
        <v>97377</v>
      </c>
      <c r="M47" s="28">
        <v>91246</v>
      </c>
      <c r="N47" s="28">
        <v>82584</v>
      </c>
      <c r="O47" s="28">
        <v>75326</v>
      </c>
      <c r="P47" s="22">
        <v>67440</v>
      </c>
      <c r="Q47" s="28">
        <v>30773</v>
      </c>
      <c r="R47" s="28">
        <v>26964</v>
      </c>
      <c r="S47" s="28">
        <v>23231</v>
      </c>
      <c r="T47" s="22">
        <v>18886</v>
      </c>
      <c r="U47" s="28">
        <v>16364</v>
      </c>
      <c r="V47" s="28">
        <v>12182</v>
      </c>
      <c r="W47" s="28">
        <v>13171</v>
      </c>
      <c r="X47" s="22">
        <v>11228</v>
      </c>
    </row>
    <row r="48" spans="1:24" ht="13.5">
      <c r="A48" s="2" t="s">
        <v>255</v>
      </c>
      <c r="B48" s="28">
        <v>172947</v>
      </c>
      <c r="C48" s="28">
        <v>156583</v>
      </c>
      <c r="D48" s="28">
        <v>153704</v>
      </c>
      <c r="E48" s="22">
        <v>136807</v>
      </c>
      <c r="F48" s="28">
        <v>132614</v>
      </c>
      <c r="G48" s="28">
        <v>130297</v>
      </c>
      <c r="H48" s="22">
        <v>124835</v>
      </c>
      <c r="I48" s="28">
        <v>121397</v>
      </c>
      <c r="J48" s="28">
        <v>118427</v>
      </c>
      <c r="K48" s="28">
        <v>120575</v>
      </c>
      <c r="L48" s="22">
        <v>112942</v>
      </c>
      <c r="M48" s="28">
        <v>109707</v>
      </c>
      <c r="N48" s="28">
        <v>104308</v>
      </c>
      <c r="O48" s="28">
        <v>98533</v>
      </c>
      <c r="P48" s="22"/>
      <c r="Q48" s="28"/>
      <c r="R48" s="28"/>
      <c r="S48" s="28"/>
      <c r="T48" s="22"/>
      <c r="U48" s="28"/>
      <c r="V48" s="28"/>
      <c r="W48" s="28"/>
      <c r="X48" s="22"/>
    </row>
    <row r="49" spans="1:24" ht="13.5">
      <c r="A49" s="2" t="s">
        <v>153</v>
      </c>
      <c r="B49" s="28">
        <v>186065</v>
      </c>
      <c r="C49" s="28">
        <v>214516</v>
      </c>
      <c r="D49" s="28">
        <v>142968</v>
      </c>
      <c r="E49" s="22">
        <v>90933</v>
      </c>
      <c r="F49" s="28">
        <v>34379</v>
      </c>
      <c r="G49" s="28">
        <v>19744</v>
      </c>
      <c r="H49" s="22">
        <v>9287</v>
      </c>
      <c r="I49" s="28"/>
      <c r="J49" s="28"/>
      <c r="K49" s="28"/>
      <c r="L49" s="22">
        <v>6463</v>
      </c>
      <c r="M49" s="28"/>
      <c r="N49" s="28"/>
      <c r="O49" s="28"/>
      <c r="P49" s="22"/>
      <c r="Q49" s="28"/>
      <c r="R49" s="28"/>
      <c r="S49" s="28"/>
      <c r="T49" s="22"/>
      <c r="U49" s="28"/>
      <c r="V49" s="28"/>
      <c r="W49" s="28"/>
      <c r="X49" s="22">
        <v>1837</v>
      </c>
    </row>
    <row r="50" spans="1:24" ht="13.5">
      <c r="A50" s="2" t="s">
        <v>112</v>
      </c>
      <c r="B50" s="28">
        <v>84974</v>
      </c>
      <c r="C50" s="28">
        <v>65941</v>
      </c>
      <c r="D50" s="28">
        <v>50949</v>
      </c>
      <c r="E50" s="22">
        <v>39275</v>
      </c>
      <c r="F50" s="28">
        <v>49257</v>
      </c>
      <c r="G50" s="28">
        <v>47762</v>
      </c>
      <c r="H50" s="22">
        <v>7751</v>
      </c>
      <c r="I50" s="28">
        <v>62581</v>
      </c>
      <c r="J50" s="28">
        <v>68374</v>
      </c>
      <c r="K50" s="28">
        <v>53738</v>
      </c>
      <c r="L50" s="22">
        <v>6908</v>
      </c>
      <c r="M50" s="28">
        <v>62288</v>
      </c>
      <c r="N50" s="28">
        <v>40478</v>
      </c>
      <c r="O50" s="28">
        <v>30870</v>
      </c>
      <c r="P50" s="22">
        <v>36149</v>
      </c>
      <c r="Q50" s="28">
        <v>38753</v>
      </c>
      <c r="R50" s="28">
        <v>11908</v>
      </c>
      <c r="S50" s="28">
        <v>11893</v>
      </c>
      <c r="T50" s="22">
        <v>2459</v>
      </c>
      <c r="U50" s="28">
        <v>10454</v>
      </c>
      <c r="V50" s="28">
        <v>10979</v>
      </c>
      <c r="W50" s="28">
        <v>4196</v>
      </c>
      <c r="X50" s="22"/>
    </row>
    <row r="51" spans="1:24" ht="13.5">
      <c r="A51" s="2" t="s">
        <v>156</v>
      </c>
      <c r="B51" s="28">
        <v>3241516</v>
      </c>
      <c r="C51" s="28">
        <v>3363008</v>
      </c>
      <c r="D51" s="28">
        <v>3460951</v>
      </c>
      <c r="E51" s="22">
        <v>3292931</v>
      </c>
      <c r="F51" s="28">
        <v>3546704</v>
      </c>
      <c r="G51" s="28">
        <v>3195718</v>
      </c>
      <c r="H51" s="22">
        <v>1731235</v>
      </c>
      <c r="I51" s="28">
        <v>1751130</v>
      </c>
      <c r="J51" s="28">
        <v>1730841</v>
      </c>
      <c r="K51" s="28">
        <v>1336003</v>
      </c>
      <c r="L51" s="22">
        <v>1365835</v>
      </c>
      <c r="M51" s="28">
        <v>1193387</v>
      </c>
      <c r="N51" s="28">
        <v>1095662</v>
      </c>
      <c r="O51" s="28">
        <v>981475</v>
      </c>
      <c r="P51" s="22">
        <v>653446</v>
      </c>
      <c r="Q51" s="28">
        <v>395858</v>
      </c>
      <c r="R51" s="28">
        <v>392474</v>
      </c>
      <c r="S51" s="28">
        <v>330726</v>
      </c>
      <c r="T51" s="22">
        <v>365877</v>
      </c>
      <c r="U51" s="28">
        <v>325103</v>
      </c>
      <c r="V51" s="28">
        <v>331101</v>
      </c>
      <c r="W51" s="28">
        <v>142307</v>
      </c>
      <c r="X51" s="22">
        <v>72791</v>
      </c>
    </row>
    <row r="52" spans="1:24" ht="14.25" thickBot="1">
      <c r="A52" s="5" t="s">
        <v>157</v>
      </c>
      <c r="B52" s="29">
        <v>7362118</v>
      </c>
      <c r="C52" s="29">
        <v>7657868</v>
      </c>
      <c r="D52" s="29">
        <v>7915528</v>
      </c>
      <c r="E52" s="23">
        <v>7866695</v>
      </c>
      <c r="F52" s="29">
        <v>7990559</v>
      </c>
      <c r="G52" s="29">
        <v>7040057</v>
      </c>
      <c r="H52" s="23">
        <v>5442816</v>
      </c>
      <c r="I52" s="29">
        <v>5222784</v>
      </c>
      <c r="J52" s="29">
        <v>5276778</v>
      </c>
      <c r="K52" s="29">
        <v>4605704</v>
      </c>
      <c r="L52" s="23">
        <v>4386902</v>
      </c>
      <c r="M52" s="29">
        <v>3821016</v>
      </c>
      <c r="N52" s="29">
        <v>3446860</v>
      </c>
      <c r="O52" s="29">
        <v>3561822</v>
      </c>
      <c r="P52" s="23">
        <v>3258592</v>
      </c>
      <c r="Q52" s="29">
        <v>2349810</v>
      </c>
      <c r="R52" s="29">
        <v>2124478</v>
      </c>
      <c r="S52" s="29">
        <v>2052162</v>
      </c>
      <c r="T52" s="23">
        <v>1962851</v>
      </c>
      <c r="U52" s="29">
        <v>1704358</v>
      </c>
      <c r="V52" s="29">
        <v>1576387</v>
      </c>
      <c r="W52" s="29">
        <v>1815510</v>
      </c>
      <c r="X52" s="23">
        <v>2024889</v>
      </c>
    </row>
    <row r="53" spans="1:24" ht="14.25" thickTop="1">
      <c r="A53" s="2" t="s">
        <v>158</v>
      </c>
      <c r="B53" s="28">
        <v>1582529</v>
      </c>
      <c r="C53" s="28">
        <v>1567511</v>
      </c>
      <c r="D53" s="28">
        <v>1557177</v>
      </c>
      <c r="E53" s="22">
        <v>1554165</v>
      </c>
      <c r="F53" s="28">
        <v>1519708</v>
      </c>
      <c r="G53" s="28">
        <v>1500000</v>
      </c>
      <c r="H53" s="22">
        <v>2200225</v>
      </c>
      <c r="I53" s="28">
        <v>2199595</v>
      </c>
      <c r="J53" s="28">
        <v>2199595</v>
      </c>
      <c r="K53" s="28">
        <v>2162065</v>
      </c>
      <c r="L53" s="22">
        <v>2162065</v>
      </c>
      <c r="M53" s="28">
        <v>2162065</v>
      </c>
      <c r="N53" s="28">
        <v>2162065</v>
      </c>
      <c r="O53" s="28">
        <v>2162065</v>
      </c>
      <c r="P53" s="22">
        <v>2162065</v>
      </c>
      <c r="Q53" s="28">
        <v>2162065</v>
      </c>
      <c r="R53" s="28">
        <v>2162065</v>
      </c>
      <c r="S53" s="28">
        <v>2162065</v>
      </c>
      <c r="T53" s="22">
        <v>4162065</v>
      </c>
      <c r="U53" s="28">
        <v>4162065</v>
      </c>
      <c r="V53" s="28">
        <v>4162065</v>
      </c>
      <c r="W53" s="28">
        <v>4162065</v>
      </c>
      <c r="X53" s="22">
        <v>4162065</v>
      </c>
    </row>
    <row r="54" spans="1:24" ht="13.5">
      <c r="A54" s="2" t="s">
        <v>256</v>
      </c>
      <c r="B54" s="28">
        <v>1008</v>
      </c>
      <c r="C54" s="28"/>
      <c r="D54" s="28"/>
      <c r="E54" s="22"/>
      <c r="F54" s="28"/>
      <c r="G54" s="28"/>
      <c r="H54" s="22"/>
      <c r="I54" s="28"/>
      <c r="J54" s="28"/>
      <c r="K54" s="28">
        <v>20850</v>
      </c>
      <c r="L54" s="22"/>
      <c r="M54" s="28"/>
      <c r="N54" s="28"/>
      <c r="O54" s="28"/>
      <c r="P54" s="22"/>
      <c r="Q54" s="28"/>
      <c r="R54" s="28"/>
      <c r="S54" s="28"/>
      <c r="T54" s="22"/>
      <c r="U54" s="28"/>
      <c r="V54" s="28"/>
      <c r="W54" s="28"/>
      <c r="X54" s="22"/>
    </row>
    <row r="55" spans="1:24" ht="13.5">
      <c r="A55" s="2" t="s">
        <v>161</v>
      </c>
      <c r="B55" s="28">
        <v>843747</v>
      </c>
      <c r="C55" s="28">
        <v>1034401</v>
      </c>
      <c r="D55" s="28">
        <v>1024067</v>
      </c>
      <c r="E55" s="22">
        <v>1226669</v>
      </c>
      <c r="F55" s="28">
        <v>1391413</v>
      </c>
      <c r="G55" s="28">
        <v>1371705</v>
      </c>
      <c r="H55" s="22">
        <v>869606</v>
      </c>
      <c r="I55" s="28">
        <v>868976</v>
      </c>
      <c r="J55" s="28">
        <v>968025</v>
      </c>
      <c r="K55" s="28">
        <v>968025</v>
      </c>
      <c r="L55" s="22">
        <v>4219718</v>
      </c>
      <c r="M55" s="28">
        <v>4219718</v>
      </c>
      <c r="N55" s="28">
        <v>4270819</v>
      </c>
      <c r="O55" s="28">
        <v>4270819</v>
      </c>
      <c r="P55" s="22">
        <v>4322785</v>
      </c>
      <c r="Q55" s="28">
        <v>4322785</v>
      </c>
      <c r="R55" s="28">
        <v>4376114</v>
      </c>
      <c r="S55" s="28">
        <v>4376114</v>
      </c>
      <c r="T55" s="22">
        <v>2867816</v>
      </c>
      <c r="U55" s="28">
        <v>2867816</v>
      </c>
      <c r="V55" s="28">
        <v>2867816</v>
      </c>
      <c r="W55" s="28">
        <v>2867816</v>
      </c>
      <c r="X55" s="22">
        <v>2867816</v>
      </c>
    </row>
    <row r="56" spans="1:24" ht="13.5">
      <c r="A56" s="2" t="s">
        <v>163</v>
      </c>
      <c r="B56" s="28">
        <v>2451476</v>
      </c>
      <c r="C56" s="28">
        <v>2475736</v>
      </c>
      <c r="D56" s="28">
        <v>2277967</v>
      </c>
      <c r="E56" s="22">
        <v>1885050</v>
      </c>
      <c r="F56" s="28">
        <v>1297637</v>
      </c>
      <c r="G56" s="28">
        <v>1047797</v>
      </c>
      <c r="H56" s="22">
        <v>982537</v>
      </c>
      <c r="I56" s="28">
        <v>892967</v>
      </c>
      <c r="J56" s="28">
        <v>668725</v>
      </c>
      <c r="K56" s="28">
        <v>165511</v>
      </c>
      <c r="L56" s="22">
        <v>17736</v>
      </c>
      <c r="M56" s="28">
        <v>235553</v>
      </c>
      <c r="N56" s="28">
        <v>125157</v>
      </c>
      <c r="O56" s="28">
        <v>35717</v>
      </c>
      <c r="P56" s="22">
        <v>11325</v>
      </c>
      <c r="Q56" s="28">
        <v>-107574</v>
      </c>
      <c r="R56" s="28">
        <v>-259465</v>
      </c>
      <c r="S56" s="28">
        <v>-334492</v>
      </c>
      <c r="T56" s="22">
        <v>-747954</v>
      </c>
      <c r="U56" s="28">
        <v>-406258</v>
      </c>
      <c r="V56" s="28">
        <v>-390131</v>
      </c>
      <c r="W56" s="28">
        <v>-294686</v>
      </c>
      <c r="X56" s="22">
        <v>-223683</v>
      </c>
    </row>
    <row r="57" spans="1:24" ht="13.5">
      <c r="A57" s="2" t="s">
        <v>164</v>
      </c>
      <c r="B57" s="28">
        <v>-490036</v>
      </c>
      <c r="C57" s="28">
        <v>-354868</v>
      </c>
      <c r="D57" s="28">
        <v>-190053</v>
      </c>
      <c r="E57" s="22">
        <v>-190053</v>
      </c>
      <c r="F57" s="28">
        <v>-190053</v>
      </c>
      <c r="G57" s="28">
        <v>-56</v>
      </c>
      <c r="H57" s="22">
        <v>-56</v>
      </c>
      <c r="I57" s="28">
        <v>-56</v>
      </c>
      <c r="J57" s="28"/>
      <c r="K57" s="28"/>
      <c r="L57" s="22">
        <v>-3140060</v>
      </c>
      <c r="M57" s="28">
        <v>-3120864</v>
      </c>
      <c r="N57" s="28">
        <v>-2990882</v>
      </c>
      <c r="O57" s="28">
        <v>-2990882</v>
      </c>
      <c r="P57" s="22">
        <v>-2941347</v>
      </c>
      <c r="Q57" s="28">
        <v>-2936337</v>
      </c>
      <c r="R57" s="28">
        <v>-2864612</v>
      </c>
      <c r="S57" s="28">
        <v>-2835421</v>
      </c>
      <c r="T57" s="22">
        <v>-2835421</v>
      </c>
      <c r="U57" s="28">
        <v>-2799514</v>
      </c>
      <c r="V57" s="28">
        <v>-2743064</v>
      </c>
      <c r="W57" s="28">
        <v>-2713289</v>
      </c>
      <c r="X57" s="22">
        <v>-2713289</v>
      </c>
    </row>
    <row r="58" spans="1:24" ht="13.5">
      <c r="A58" s="2" t="s">
        <v>165</v>
      </c>
      <c r="B58" s="28">
        <v>4388725</v>
      </c>
      <c r="C58" s="28">
        <v>4722780</v>
      </c>
      <c r="D58" s="28">
        <v>4669158</v>
      </c>
      <c r="E58" s="22">
        <v>4475832</v>
      </c>
      <c r="F58" s="28">
        <v>4018706</v>
      </c>
      <c r="G58" s="28">
        <v>3919446</v>
      </c>
      <c r="H58" s="22">
        <v>4052313</v>
      </c>
      <c r="I58" s="28">
        <v>3961483</v>
      </c>
      <c r="J58" s="28">
        <v>3836347</v>
      </c>
      <c r="K58" s="28">
        <v>3316452</v>
      </c>
      <c r="L58" s="22">
        <v>3259460</v>
      </c>
      <c r="M58" s="28">
        <v>3496472</v>
      </c>
      <c r="N58" s="28">
        <v>3567159</v>
      </c>
      <c r="O58" s="28">
        <v>3477719</v>
      </c>
      <c r="P58" s="22">
        <v>3554828</v>
      </c>
      <c r="Q58" s="28">
        <v>3440939</v>
      </c>
      <c r="R58" s="28">
        <v>3414102</v>
      </c>
      <c r="S58" s="28">
        <v>3368266</v>
      </c>
      <c r="T58" s="22">
        <v>3446505</v>
      </c>
      <c r="U58" s="28">
        <v>3824108</v>
      </c>
      <c r="V58" s="28">
        <v>3896685</v>
      </c>
      <c r="W58" s="28">
        <v>4021905</v>
      </c>
      <c r="X58" s="22">
        <v>4092908</v>
      </c>
    </row>
    <row r="59" spans="1:24" ht="13.5">
      <c r="A59" s="2" t="s">
        <v>166</v>
      </c>
      <c r="B59" s="28">
        <v>320469</v>
      </c>
      <c r="C59" s="28">
        <v>372516</v>
      </c>
      <c r="D59" s="28">
        <v>279023</v>
      </c>
      <c r="E59" s="22">
        <v>187178</v>
      </c>
      <c r="F59" s="28">
        <v>61298</v>
      </c>
      <c r="G59" s="28">
        <v>25956</v>
      </c>
      <c r="H59" s="22">
        <v>8467</v>
      </c>
      <c r="I59" s="28"/>
      <c r="J59" s="28"/>
      <c r="K59" s="28"/>
      <c r="L59" s="22">
        <v>-22099</v>
      </c>
      <c r="M59" s="28">
        <v>-5755</v>
      </c>
      <c r="N59" s="28">
        <v>-4330</v>
      </c>
      <c r="O59" s="28">
        <v>-2546</v>
      </c>
      <c r="P59" s="22">
        <v>-411</v>
      </c>
      <c r="Q59" s="28">
        <v>-2731</v>
      </c>
      <c r="R59" s="28">
        <v>936</v>
      </c>
      <c r="S59" s="28">
        <v>-383</v>
      </c>
      <c r="T59" s="22">
        <v>-4907</v>
      </c>
      <c r="U59" s="28">
        <v>-1810</v>
      </c>
      <c r="V59" s="28">
        <v>-3935</v>
      </c>
      <c r="W59" s="28">
        <v>-4345</v>
      </c>
      <c r="X59" s="22">
        <v>2674</v>
      </c>
    </row>
    <row r="60" spans="1:24" ht="13.5">
      <c r="A60" s="2" t="s">
        <v>257</v>
      </c>
      <c r="B60" s="28">
        <v>-2793</v>
      </c>
      <c r="C60" s="28">
        <v>-12165</v>
      </c>
      <c r="D60" s="28">
        <v>-18961</v>
      </c>
      <c r="E60" s="22">
        <v>-18719</v>
      </c>
      <c r="F60" s="28">
        <v>-17050</v>
      </c>
      <c r="G60" s="28">
        <v>-10645</v>
      </c>
      <c r="H60" s="22">
        <v>-18293</v>
      </c>
      <c r="I60" s="28">
        <v>-17475</v>
      </c>
      <c r="J60" s="28">
        <v>-16136</v>
      </c>
      <c r="K60" s="28">
        <v>-18862</v>
      </c>
      <c r="L60" s="22">
        <v>-18904</v>
      </c>
      <c r="M60" s="28">
        <v>-17050</v>
      </c>
      <c r="N60" s="28">
        <v>-15983</v>
      </c>
      <c r="O60" s="28">
        <v>-16626</v>
      </c>
      <c r="P60" s="22">
        <v>-15437</v>
      </c>
      <c r="Q60" s="28">
        <v>-12659</v>
      </c>
      <c r="R60" s="28">
        <v>-10677</v>
      </c>
      <c r="S60" s="28">
        <v>-10712</v>
      </c>
      <c r="T60" s="22">
        <v>-11957</v>
      </c>
      <c r="U60" s="28">
        <v>-7872</v>
      </c>
      <c r="V60" s="28">
        <v>-6904</v>
      </c>
      <c r="W60" s="28">
        <v>-11894</v>
      </c>
      <c r="X60" s="22">
        <v>-3459</v>
      </c>
    </row>
    <row r="61" spans="1:24" ht="13.5">
      <c r="A61" s="2" t="s">
        <v>167</v>
      </c>
      <c r="B61" s="28">
        <v>317676</v>
      </c>
      <c r="C61" s="28">
        <v>360351</v>
      </c>
      <c r="D61" s="28">
        <v>260061</v>
      </c>
      <c r="E61" s="22">
        <v>168459</v>
      </c>
      <c r="F61" s="28">
        <v>44247</v>
      </c>
      <c r="G61" s="28">
        <v>15310</v>
      </c>
      <c r="H61" s="22">
        <v>-9826</v>
      </c>
      <c r="I61" s="28">
        <v>-17475</v>
      </c>
      <c r="J61" s="28">
        <v>-16136</v>
      </c>
      <c r="K61" s="28">
        <v>-18862</v>
      </c>
      <c r="L61" s="22">
        <v>-41004</v>
      </c>
      <c r="M61" s="28">
        <v>-22806</v>
      </c>
      <c r="N61" s="28">
        <v>-20313</v>
      </c>
      <c r="O61" s="28">
        <v>-19172</v>
      </c>
      <c r="P61" s="22">
        <v>-15849</v>
      </c>
      <c r="Q61" s="28">
        <v>-15390</v>
      </c>
      <c r="R61" s="28">
        <v>-9741</v>
      </c>
      <c r="S61" s="28">
        <v>-11096</v>
      </c>
      <c r="T61" s="22">
        <v>-16865</v>
      </c>
      <c r="U61" s="28">
        <v>-9682</v>
      </c>
      <c r="V61" s="28">
        <v>-10840</v>
      </c>
      <c r="W61" s="28">
        <v>-16239</v>
      </c>
      <c r="X61" s="22">
        <v>-785</v>
      </c>
    </row>
    <row r="62" spans="1:24" ht="13.5">
      <c r="A62" s="6" t="s">
        <v>168</v>
      </c>
      <c r="B62" s="28">
        <v>31484</v>
      </c>
      <c r="C62" s="28">
        <v>30171</v>
      </c>
      <c r="D62" s="28">
        <v>54003</v>
      </c>
      <c r="E62" s="22">
        <v>50260</v>
      </c>
      <c r="F62" s="28">
        <v>136576</v>
      </c>
      <c r="G62" s="28">
        <v>171752</v>
      </c>
      <c r="H62" s="22">
        <v>168008</v>
      </c>
      <c r="I62" s="28">
        <v>164742</v>
      </c>
      <c r="J62" s="28">
        <v>162431</v>
      </c>
      <c r="K62" s="28">
        <v>161497</v>
      </c>
      <c r="L62" s="22">
        <v>149623</v>
      </c>
      <c r="M62" s="28">
        <v>146806</v>
      </c>
      <c r="N62" s="28">
        <v>139764</v>
      </c>
      <c r="O62" s="28">
        <v>132722</v>
      </c>
      <c r="P62" s="22">
        <v>125680</v>
      </c>
      <c r="Q62" s="28">
        <v>70420</v>
      </c>
      <c r="R62" s="28">
        <v>63378</v>
      </c>
      <c r="S62" s="28">
        <v>56336</v>
      </c>
      <c r="T62" s="22">
        <v>49294</v>
      </c>
      <c r="U62" s="28">
        <v>42252</v>
      </c>
      <c r="V62" s="28">
        <v>35210</v>
      </c>
      <c r="W62" s="28">
        <v>28168</v>
      </c>
      <c r="X62" s="22">
        <v>21126</v>
      </c>
    </row>
    <row r="63" spans="1:24" ht="13.5">
      <c r="A63" s="6" t="s">
        <v>258</v>
      </c>
      <c r="B63" s="28">
        <v>422339</v>
      </c>
      <c r="C63" s="28">
        <v>272326</v>
      </c>
      <c r="D63" s="28">
        <v>186972</v>
      </c>
      <c r="E63" s="22">
        <v>127727</v>
      </c>
      <c r="F63" s="28">
        <v>24844</v>
      </c>
      <c r="G63" s="28">
        <v>21269</v>
      </c>
      <c r="H63" s="22">
        <v>13698</v>
      </c>
      <c r="I63" s="28">
        <v>13514</v>
      </c>
      <c r="J63" s="28">
        <v>10843</v>
      </c>
      <c r="K63" s="28">
        <v>6744</v>
      </c>
      <c r="L63" s="22">
        <v>6755</v>
      </c>
      <c r="M63" s="28">
        <v>132620</v>
      </c>
      <c r="N63" s="28">
        <v>124536</v>
      </c>
      <c r="O63" s="28">
        <v>105780</v>
      </c>
      <c r="P63" s="22">
        <v>97033</v>
      </c>
      <c r="Q63" s="28">
        <v>145187</v>
      </c>
      <c r="R63" s="28">
        <v>97935</v>
      </c>
      <c r="S63" s="28">
        <v>71704</v>
      </c>
      <c r="T63" s="22">
        <v>75812</v>
      </c>
      <c r="U63" s="28">
        <v>67534</v>
      </c>
      <c r="V63" s="28">
        <v>62639</v>
      </c>
      <c r="W63" s="28">
        <v>42662</v>
      </c>
      <c r="X63" s="22">
        <v>48907</v>
      </c>
    </row>
    <row r="64" spans="1:24" ht="13.5">
      <c r="A64" s="6" t="s">
        <v>169</v>
      </c>
      <c r="B64" s="28">
        <v>5160225</v>
      </c>
      <c r="C64" s="28">
        <v>5385630</v>
      </c>
      <c r="D64" s="28">
        <v>5170196</v>
      </c>
      <c r="E64" s="22">
        <v>4822278</v>
      </c>
      <c r="F64" s="28">
        <v>4224375</v>
      </c>
      <c r="G64" s="28">
        <v>4127779</v>
      </c>
      <c r="H64" s="22">
        <v>4224194</v>
      </c>
      <c r="I64" s="28">
        <v>4122265</v>
      </c>
      <c r="J64" s="28">
        <v>3993486</v>
      </c>
      <c r="K64" s="28">
        <v>3465831</v>
      </c>
      <c r="L64" s="22">
        <v>3374835</v>
      </c>
      <c r="M64" s="28">
        <v>3753094</v>
      </c>
      <c r="N64" s="28">
        <v>3811147</v>
      </c>
      <c r="O64" s="28">
        <v>3697050</v>
      </c>
      <c r="P64" s="22">
        <v>3761693</v>
      </c>
      <c r="Q64" s="28">
        <v>3641156</v>
      </c>
      <c r="R64" s="28">
        <v>3565674</v>
      </c>
      <c r="S64" s="28">
        <v>3485211</v>
      </c>
      <c r="T64" s="22">
        <v>3554746</v>
      </c>
      <c r="U64" s="28">
        <v>3924213</v>
      </c>
      <c r="V64" s="28">
        <v>3983695</v>
      </c>
      <c r="W64" s="28">
        <v>4076495</v>
      </c>
      <c r="X64" s="22">
        <v>4162156</v>
      </c>
    </row>
    <row r="65" spans="1:24" ht="14.25" thickBot="1">
      <c r="A65" s="7" t="s">
        <v>170</v>
      </c>
      <c r="B65" s="28">
        <v>12522343</v>
      </c>
      <c r="C65" s="28">
        <v>13043499</v>
      </c>
      <c r="D65" s="28">
        <v>13085725</v>
      </c>
      <c r="E65" s="22">
        <v>12688974</v>
      </c>
      <c r="F65" s="28">
        <v>12214935</v>
      </c>
      <c r="G65" s="28">
        <v>11167836</v>
      </c>
      <c r="H65" s="22">
        <v>9667010</v>
      </c>
      <c r="I65" s="28">
        <v>9345049</v>
      </c>
      <c r="J65" s="28">
        <v>9270264</v>
      </c>
      <c r="K65" s="28">
        <v>8071536</v>
      </c>
      <c r="L65" s="22">
        <v>7761738</v>
      </c>
      <c r="M65" s="28">
        <v>7574110</v>
      </c>
      <c r="N65" s="28">
        <v>7258008</v>
      </c>
      <c r="O65" s="28">
        <v>7258872</v>
      </c>
      <c r="P65" s="22">
        <v>7020286</v>
      </c>
      <c r="Q65" s="28">
        <v>5990967</v>
      </c>
      <c r="R65" s="28">
        <v>5690152</v>
      </c>
      <c r="S65" s="28">
        <v>5537374</v>
      </c>
      <c r="T65" s="22">
        <v>5517597</v>
      </c>
      <c r="U65" s="28">
        <v>5628571</v>
      </c>
      <c r="V65" s="28">
        <v>5560082</v>
      </c>
      <c r="W65" s="28">
        <v>5892006</v>
      </c>
      <c r="X65" s="22">
        <v>6187046</v>
      </c>
    </row>
    <row r="66" spans="1:24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8" ht="13.5">
      <c r="A68" s="20" t="s">
        <v>175</v>
      </c>
    </row>
    <row r="69" ht="13.5">
      <c r="A69" s="20" t="s">
        <v>176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4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171</v>
      </c>
      <c r="B2" s="14">
        <v>8767</v>
      </c>
      <c r="C2" s="14"/>
      <c r="D2" s="14"/>
      <c r="E2" s="14"/>
      <c r="F2" s="14"/>
      <c r="G2" s="14"/>
    </row>
    <row r="3" spans="1:7" ht="14.25" thickBot="1">
      <c r="A3" s="11" t="s">
        <v>172</v>
      </c>
      <c r="B3" s="1" t="s">
        <v>173</v>
      </c>
      <c r="C3" s="1"/>
      <c r="D3" s="1"/>
      <c r="E3" s="1"/>
      <c r="F3" s="1"/>
      <c r="G3" s="1"/>
    </row>
    <row r="4" spans="1:7" ht="14.25" thickTop="1">
      <c r="A4" s="10" t="s">
        <v>84</v>
      </c>
      <c r="B4" s="15" t="str">
        <f>HYPERLINK("http://www.kabupro.jp/mark/20131224/S1000SSR.htm","有価証券報告書")</f>
        <v>有価証券報告書</v>
      </c>
      <c r="C4" s="15" t="str">
        <f>HYPERLINK("http://www.kabupro.jp/mark/20131224/S1000SSR.htm","有価証券報告書")</f>
        <v>有価証券報告書</v>
      </c>
      <c r="D4" s="15" t="str">
        <f>HYPERLINK("http://www.kabupro.jp/mark/20121225/S000CJKR.htm","有価証券報告書")</f>
        <v>有価証券報告書</v>
      </c>
      <c r="E4" s="15" t="str">
        <f>HYPERLINK("http://www.kabupro.jp/mark/20101224/S0007GSO.htm","有価証券報告書")</f>
        <v>有価証券報告書</v>
      </c>
      <c r="F4" s="15" t="str">
        <f>HYPERLINK("http://www.kabupro.jp/mark/20101224/S0007GSO.htm","有価証券報告書")</f>
        <v>有価証券報告書</v>
      </c>
      <c r="G4" s="15" t="str">
        <f>HYPERLINK("http://www.kabupro.jp/mark/20091221/S0004UFT.htm","有価証券報告書")</f>
        <v>有価証券報告書</v>
      </c>
    </row>
    <row r="5" spans="1:7" ht="14.25" thickBot="1">
      <c r="A5" s="11" t="s">
        <v>85</v>
      </c>
      <c r="B5" s="1" t="s">
        <v>91</v>
      </c>
      <c r="C5" s="1" t="s">
        <v>91</v>
      </c>
      <c r="D5" s="1" t="s">
        <v>95</v>
      </c>
      <c r="E5" s="1" t="s">
        <v>97</v>
      </c>
      <c r="F5" s="1" t="s">
        <v>97</v>
      </c>
      <c r="G5" s="1" t="s">
        <v>100</v>
      </c>
    </row>
    <row r="6" spans="1:7" ht="15" thickBot="1" thickTop="1">
      <c r="A6" s="10" t="s">
        <v>86</v>
      </c>
      <c r="B6" s="18" t="s">
        <v>211</v>
      </c>
      <c r="C6" s="19"/>
      <c r="D6" s="19"/>
      <c r="E6" s="19"/>
      <c r="F6" s="19"/>
      <c r="G6" s="19"/>
    </row>
    <row r="7" spans="1:7" ht="14.25" thickTop="1">
      <c r="A7" s="12" t="s">
        <v>87</v>
      </c>
      <c r="B7" s="16" t="s">
        <v>92</v>
      </c>
      <c r="C7" s="16" t="s">
        <v>92</v>
      </c>
      <c r="D7" s="16" t="s">
        <v>92</v>
      </c>
      <c r="E7" s="16" t="s">
        <v>92</v>
      </c>
      <c r="F7" s="16" t="s">
        <v>92</v>
      </c>
      <c r="G7" s="16" t="s">
        <v>92</v>
      </c>
    </row>
    <row r="8" spans="1:7" ht="13.5">
      <c r="A8" s="13" t="s">
        <v>88</v>
      </c>
      <c r="B8" s="17" t="s">
        <v>177</v>
      </c>
      <c r="C8" s="17" t="s">
        <v>178</v>
      </c>
      <c r="D8" s="17" t="s">
        <v>179</v>
      </c>
      <c r="E8" s="17" t="s">
        <v>180</v>
      </c>
      <c r="F8" s="17" t="s">
        <v>181</v>
      </c>
      <c r="G8" s="17" t="s">
        <v>182</v>
      </c>
    </row>
    <row r="9" spans="1:7" ht="13.5">
      <c r="A9" s="13" t="s">
        <v>89</v>
      </c>
      <c r="B9" s="17" t="s">
        <v>93</v>
      </c>
      <c r="C9" s="17" t="s">
        <v>94</v>
      </c>
      <c r="D9" s="17" t="s">
        <v>96</v>
      </c>
      <c r="E9" s="17" t="s">
        <v>98</v>
      </c>
      <c r="F9" s="17" t="s">
        <v>99</v>
      </c>
      <c r="G9" s="17" t="s">
        <v>101</v>
      </c>
    </row>
    <row r="10" spans="1:7" ht="14.25" thickBot="1">
      <c r="A10" s="13" t="s">
        <v>90</v>
      </c>
      <c r="B10" s="17" t="s">
        <v>103</v>
      </c>
      <c r="C10" s="17" t="s">
        <v>103</v>
      </c>
      <c r="D10" s="17" t="s">
        <v>103</v>
      </c>
      <c r="E10" s="17" t="s">
        <v>103</v>
      </c>
      <c r="F10" s="17" t="s">
        <v>103</v>
      </c>
      <c r="G10" s="17" t="s">
        <v>103</v>
      </c>
    </row>
    <row r="11" spans="1:7" ht="14.25" thickTop="1">
      <c r="A11" s="26" t="s">
        <v>183</v>
      </c>
      <c r="B11" s="21">
        <v>3994941</v>
      </c>
      <c r="C11" s="21">
        <v>3717462</v>
      </c>
      <c r="D11" s="21">
        <v>2922019</v>
      </c>
      <c r="E11" s="21">
        <v>2714573</v>
      </c>
      <c r="F11" s="21">
        <v>2628683</v>
      </c>
      <c r="G11" s="21">
        <v>2319639</v>
      </c>
    </row>
    <row r="12" spans="1:7" ht="13.5">
      <c r="A12" s="7" t="s">
        <v>184</v>
      </c>
      <c r="B12" s="22">
        <v>341923</v>
      </c>
      <c r="C12" s="22">
        <v>357699</v>
      </c>
      <c r="D12" s="22">
        <v>317234</v>
      </c>
      <c r="E12" s="22">
        <v>426396</v>
      </c>
      <c r="F12" s="22">
        <v>397331</v>
      </c>
      <c r="G12" s="22">
        <v>375031</v>
      </c>
    </row>
    <row r="13" spans="1:7" ht="13.5">
      <c r="A13" s="7" t="s">
        <v>185</v>
      </c>
      <c r="B13" s="22">
        <v>3653018</v>
      </c>
      <c r="C13" s="22">
        <v>3359762</v>
      </c>
      <c r="D13" s="22">
        <v>2604785</v>
      </c>
      <c r="E13" s="22">
        <v>2288176</v>
      </c>
      <c r="F13" s="22">
        <v>2231352</v>
      </c>
      <c r="G13" s="22">
        <v>1944607</v>
      </c>
    </row>
    <row r="14" spans="1:7" ht="13.5">
      <c r="A14" s="7" t="s">
        <v>186</v>
      </c>
      <c r="B14" s="22">
        <v>3691934</v>
      </c>
      <c r="C14" s="22">
        <v>3408852</v>
      </c>
      <c r="D14" s="22">
        <v>2525676</v>
      </c>
      <c r="E14" s="22">
        <v>2242251</v>
      </c>
      <c r="F14" s="22">
        <v>1917548</v>
      </c>
      <c r="G14" s="22">
        <v>1673370</v>
      </c>
    </row>
    <row r="15" spans="1:7" ht="14.25" thickBot="1">
      <c r="A15" s="25" t="s">
        <v>187</v>
      </c>
      <c r="B15" s="23">
        <v>-38916</v>
      </c>
      <c r="C15" s="23">
        <v>-49089</v>
      </c>
      <c r="D15" s="23">
        <v>79109</v>
      </c>
      <c r="E15" s="23">
        <v>45924</v>
      </c>
      <c r="F15" s="23">
        <v>313803</v>
      </c>
      <c r="G15" s="23">
        <v>271237</v>
      </c>
    </row>
    <row r="16" spans="1:7" ht="14.25" thickTop="1">
      <c r="A16" s="6" t="s">
        <v>188</v>
      </c>
      <c r="B16" s="22">
        <v>29128</v>
      </c>
      <c r="C16" s="22">
        <v>69954</v>
      </c>
      <c r="D16" s="22">
        <v>67400</v>
      </c>
      <c r="E16" s="22">
        <v>67823</v>
      </c>
      <c r="F16" s="22">
        <v>94911</v>
      </c>
      <c r="G16" s="22">
        <v>130586</v>
      </c>
    </row>
    <row r="17" spans="1:7" ht="13.5">
      <c r="A17" s="6" t="s">
        <v>189</v>
      </c>
      <c r="B17" s="22">
        <v>1499824</v>
      </c>
      <c r="C17" s="22">
        <v>799749</v>
      </c>
      <c r="D17" s="22">
        <v>91200</v>
      </c>
      <c r="E17" s="22"/>
      <c r="F17" s="22"/>
      <c r="G17" s="22">
        <v>40547</v>
      </c>
    </row>
    <row r="18" spans="1:7" ht="13.5">
      <c r="A18" s="6" t="s">
        <v>190</v>
      </c>
      <c r="B18" s="22"/>
      <c r="C18" s="22"/>
      <c r="D18" s="22">
        <v>19050</v>
      </c>
      <c r="E18" s="22">
        <v>28130</v>
      </c>
      <c r="F18" s="22"/>
      <c r="G18" s="22"/>
    </row>
    <row r="19" spans="1:7" ht="13.5">
      <c r="A19" s="6" t="s">
        <v>191</v>
      </c>
      <c r="B19" s="22">
        <v>13335</v>
      </c>
      <c r="C19" s="22">
        <v>8479</v>
      </c>
      <c r="D19" s="22"/>
      <c r="E19" s="22"/>
      <c r="F19" s="22"/>
      <c r="G19" s="22">
        <v>4841</v>
      </c>
    </row>
    <row r="20" spans="1:7" ht="13.5">
      <c r="A20" s="6" t="s">
        <v>112</v>
      </c>
      <c r="B20" s="22">
        <v>14782</v>
      </c>
      <c r="C20" s="22">
        <v>16912</v>
      </c>
      <c r="D20" s="22">
        <v>30029</v>
      </c>
      <c r="E20" s="22">
        <v>22520</v>
      </c>
      <c r="F20" s="22">
        <v>4412</v>
      </c>
      <c r="G20" s="22">
        <v>18059</v>
      </c>
    </row>
    <row r="21" spans="1:7" ht="13.5">
      <c r="A21" s="6" t="s">
        <v>192</v>
      </c>
      <c r="B21" s="22">
        <v>1557071</v>
      </c>
      <c r="C21" s="22">
        <v>895096</v>
      </c>
      <c r="D21" s="22">
        <v>207679</v>
      </c>
      <c r="E21" s="22">
        <v>118474</v>
      </c>
      <c r="F21" s="22">
        <v>99323</v>
      </c>
      <c r="G21" s="22">
        <v>194033</v>
      </c>
    </row>
    <row r="22" spans="1:7" ht="13.5">
      <c r="A22" s="6" t="s">
        <v>193</v>
      </c>
      <c r="B22" s="22">
        <v>48802</v>
      </c>
      <c r="C22" s="22">
        <v>26651</v>
      </c>
      <c r="D22" s="22">
        <v>12459</v>
      </c>
      <c r="E22" s="22">
        <v>8278</v>
      </c>
      <c r="F22" s="22">
        <v>9856</v>
      </c>
      <c r="G22" s="22">
        <v>18479</v>
      </c>
    </row>
    <row r="23" spans="1:7" ht="13.5">
      <c r="A23" s="6" t="s">
        <v>194</v>
      </c>
      <c r="B23" s="22"/>
      <c r="C23" s="22"/>
      <c r="D23" s="22">
        <v>13624</v>
      </c>
      <c r="E23" s="22"/>
      <c r="F23" s="22"/>
      <c r="G23" s="22"/>
    </row>
    <row r="24" spans="1:7" ht="13.5">
      <c r="A24" s="6" t="s">
        <v>195</v>
      </c>
      <c r="B24" s="22"/>
      <c r="C24" s="22"/>
      <c r="D24" s="22">
        <v>3592</v>
      </c>
      <c r="E24" s="22">
        <v>4907</v>
      </c>
      <c r="F24" s="22">
        <v>47793</v>
      </c>
      <c r="G24" s="22">
        <v>54079</v>
      </c>
    </row>
    <row r="25" spans="1:7" ht="13.5">
      <c r="A25" s="6" t="s">
        <v>196</v>
      </c>
      <c r="B25" s="22">
        <v>6469</v>
      </c>
      <c r="C25" s="22"/>
      <c r="D25" s="22"/>
      <c r="E25" s="22"/>
      <c r="F25" s="22"/>
      <c r="G25" s="22"/>
    </row>
    <row r="26" spans="1:7" ht="13.5">
      <c r="A26" s="6" t="s">
        <v>112</v>
      </c>
      <c r="B26" s="22">
        <v>1199</v>
      </c>
      <c r="C26" s="22">
        <v>1106</v>
      </c>
      <c r="D26" s="22">
        <v>1075</v>
      </c>
      <c r="E26" s="22">
        <v>2225</v>
      </c>
      <c r="F26" s="22">
        <v>769</v>
      </c>
      <c r="G26" s="22">
        <v>6005</v>
      </c>
    </row>
    <row r="27" spans="1:7" ht="13.5">
      <c r="A27" s="6" t="s">
        <v>197</v>
      </c>
      <c r="B27" s="22">
        <v>56471</v>
      </c>
      <c r="C27" s="22">
        <v>27757</v>
      </c>
      <c r="D27" s="22">
        <v>30751</v>
      </c>
      <c r="E27" s="22">
        <v>15412</v>
      </c>
      <c r="F27" s="22">
        <v>66895</v>
      </c>
      <c r="G27" s="22">
        <v>118967</v>
      </c>
    </row>
    <row r="28" spans="1:7" ht="14.25" thickBot="1">
      <c r="A28" s="25" t="s">
        <v>198</v>
      </c>
      <c r="B28" s="23">
        <v>1461682</v>
      </c>
      <c r="C28" s="23">
        <v>818249</v>
      </c>
      <c r="D28" s="23">
        <v>256037</v>
      </c>
      <c r="E28" s="23">
        <v>148986</v>
      </c>
      <c r="F28" s="23">
        <v>346231</v>
      </c>
      <c r="G28" s="23">
        <v>346303</v>
      </c>
    </row>
    <row r="29" spans="1:7" ht="14.25" thickTop="1">
      <c r="A29" s="6" t="s">
        <v>199</v>
      </c>
      <c r="B29" s="22">
        <v>2217</v>
      </c>
      <c r="C29" s="22">
        <v>4199</v>
      </c>
      <c r="D29" s="22">
        <v>221</v>
      </c>
      <c r="E29" s="22"/>
      <c r="F29" s="22"/>
      <c r="G29" s="22">
        <v>3000</v>
      </c>
    </row>
    <row r="30" spans="1:7" ht="13.5">
      <c r="A30" s="6" t="s">
        <v>200</v>
      </c>
      <c r="B30" s="22">
        <v>2217</v>
      </c>
      <c r="C30" s="22">
        <v>4199</v>
      </c>
      <c r="D30" s="22">
        <v>221</v>
      </c>
      <c r="E30" s="22"/>
      <c r="F30" s="22"/>
      <c r="G30" s="22">
        <v>18205</v>
      </c>
    </row>
    <row r="31" spans="1:7" ht="13.5">
      <c r="A31" s="6" t="s">
        <v>201</v>
      </c>
      <c r="B31" s="22"/>
      <c r="C31" s="22">
        <v>6555</v>
      </c>
      <c r="D31" s="22"/>
      <c r="E31" s="22"/>
      <c r="F31" s="22"/>
      <c r="G31" s="22"/>
    </row>
    <row r="32" spans="1:7" ht="13.5">
      <c r="A32" s="6" t="s">
        <v>202</v>
      </c>
      <c r="B32" s="22">
        <v>1175</v>
      </c>
      <c r="C32" s="22">
        <v>7045</v>
      </c>
      <c r="D32" s="22"/>
      <c r="E32" s="22">
        <v>979</v>
      </c>
      <c r="F32" s="22">
        <v>20778</v>
      </c>
      <c r="G32" s="22">
        <v>6103</v>
      </c>
    </row>
    <row r="33" spans="1:7" ht="13.5">
      <c r="A33" s="6" t="s">
        <v>203</v>
      </c>
      <c r="B33" s="22"/>
      <c r="C33" s="22">
        <v>9000</v>
      </c>
      <c r="D33" s="22">
        <v>841999</v>
      </c>
      <c r="E33" s="22">
        <v>14266</v>
      </c>
      <c r="F33" s="22">
        <v>868172</v>
      </c>
      <c r="G33" s="22"/>
    </row>
    <row r="34" spans="1:7" ht="13.5">
      <c r="A34" s="6" t="s">
        <v>204</v>
      </c>
      <c r="B34" s="22">
        <v>14230</v>
      </c>
      <c r="C34" s="22">
        <v>30831</v>
      </c>
      <c r="D34" s="22">
        <v>37000</v>
      </c>
      <c r="E34" s="22">
        <v>80000</v>
      </c>
      <c r="F34" s="22"/>
      <c r="G34" s="22"/>
    </row>
    <row r="35" spans="1:7" ht="13.5">
      <c r="A35" s="6" t="s">
        <v>205</v>
      </c>
      <c r="B35" s="22">
        <v>14160</v>
      </c>
      <c r="C35" s="22">
        <v>17102</v>
      </c>
      <c r="D35" s="22"/>
      <c r="E35" s="22"/>
      <c r="F35" s="22"/>
      <c r="G35" s="22"/>
    </row>
    <row r="36" spans="1:7" ht="13.5">
      <c r="A36" s="6" t="s">
        <v>112</v>
      </c>
      <c r="B36" s="22"/>
      <c r="C36" s="22"/>
      <c r="D36" s="22">
        <v>6582</v>
      </c>
      <c r="E36" s="22"/>
      <c r="F36" s="22"/>
      <c r="G36" s="22"/>
    </row>
    <row r="37" spans="1:7" ht="13.5">
      <c r="A37" s="6" t="s">
        <v>206</v>
      </c>
      <c r="B37" s="22">
        <v>29566</v>
      </c>
      <c r="C37" s="22">
        <v>70534</v>
      </c>
      <c r="D37" s="22">
        <v>885582</v>
      </c>
      <c r="E37" s="22">
        <v>99504</v>
      </c>
      <c r="F37" s="22">
        <v>913584</v>
      </c>
      <c r="G37" s="22">
        <v>152556</v>
      </c>
    </row>
    <row r="38" spans="1:7" ht="13.5">
      <c r="A38" s="7" t="s">
        <v>207</v>
      </c>
      <c r="B38" s="22">
        <v>1434334</v>
      </c>
      <c r="C38" s="22">
        <v>751913</v>
      </c>
      <c r="D38" s="22">
        <v>-629323</v>
      </c>
      <c r="E38" s="22">
        <v>49482</v>
      </c>
      <c r="F38" s="22">
        <v>-567353</v>
      </c>
      <c r="G38" s="22">
        <v>211952</v>
      </c>
    </row>
    <row r="39" spans="1:7" ht="13.5">
      <c r="A39" s="7" t="s">
        <v>208</v>
      </c>
      <c r="B39" s="22">
        <v>-14804</v>
      </c>
      <c r="C39" s="22">
        <v>48161</v>
      </c>
      <c r="D39" s="22">
        <v>112243</v>
      </c>
      <c r="E39" s="22">
        <v>65313</v>
      </c>
      <c r="F39" s="22">
        <v>165739</v>
      </c>
      <c r="G39" s="22">
        <v>101445</v>
      </c>
    </row>
    <row r="40" spans="1:7" ht="13.5">
      <c r="A40" s="7" t="s">
        <v>209</v>
      </c>
      <c r="B40" s="22">
        <v>-14804</v>
      </c>
      <c r="C40" s="22">
        <v>48161</v>
      </c>
      <c r="D40" s="22">
        <v>112243</v>
      </c>
      <c r="E40" s="22">
        <v>65313</v>
      </c>
      <c r="F40" s="22">
        <v>165739</v>
      </c>
      <c r="G40" s="22">
        <v>105972</v>
      </c>
    </row>
    <row r="41" spans="1:7" ht="14.25" thickBot="1">
      <c r="A41" s="7" t="s">
        <v>210</v>
      </c>
      <c r="B41" s="22">
        <v>1449138</v>
      </c>
      <c r="C41" s="22">
        <v>703752</v>
      </c>
      <c r="D41" s="22">
        <v>-741567</v>
      </c>
      <c r="E41" s="22">
        <v>-15831</v>
      </c>
      <c r="F41" s="22">
        <v>-733092</v>
      </c>
      <c r="G41" s="22">
        <v>105980</v>
      </c>
    </row>
    <row r="42" spans="1:7" ht="14.25" thickTop="1">
      <c r="A42" s="8"/>
      <c r="B42" s="24"/>
      <c r="C42" s="24"/>
      <c r="D42" s="24"/>
      <c r="E42" s="24"/>
      <c r="F42" s="24"/>
      <c r="G42" s="24"/>
    </row>
    <row r="44" ht="13.5">
      <c r="A44" s="20" t="s">
        <v>175</v>
      </c>
    </row>
    <row r="45" ht="13.5">
      <c r="A45" s="20" t="s">
        <v>176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171</v>
      </c>
      <c r="B2" s="14">
        <v>8767</v>
      </c>
      <c r="C2" s="14"/>
      <c r="D2" s="14"/>
      <c r="E2" s="14"/>
      <c r="F2" s="14"/>
      <c r="G2" s="14"/>
    </row>
    <row r="3" spans="1:7" ht="14.25" thickBot="1">
      <c r="A3" s="11" t="s">
        <v>172</v>
      </c>
      <c r="B3" s="1" t="s">
        <v>173</v>
      </c>
      <c r="C3" s="1"/>
      <c r="D3" s="1"/>
      <c r="E3" s="1"/>
      <c r="F3" s="1"/>
      <c r="G3" s="1"/>
    </row>
    <row r="4" spans="1:7" ht="14.25" thickTop="1">
      <c r="A4" s="10" t="s">
        <v>84</v>
      </c>
      <c r="B4" s="15" t="str">
        <f>HYPERLINK("http://www.kabupro.jp/mark/20131224/S1000SSR.htm","有価証券報告書")</f>
        <v>有価証券報告書</v>
      </c>
      <c r="C4" s="15" t="str">
        <f>HYPERLINK("http://www.kabupro.jp/mark/20131224/S1000SSR.htm","有価証券報告書")</f>
        <v>有価証券報告書</v>
      </c>
      <c r="D4" s="15" t="str">
        <f>HYPERLINK("http://www.kabupro.jp/mark/20121225/S000CJKR.htm","有価証券報告書")</f>
        <v>有価証券報告書</v>
      </c>
      <c r="E4" s="15" t="str">
        <f>HYPERLINK("http://www.kabupro.jp/mark/20101224/S0007GSO.htm","有価証券報告書")</f>
        <v>有価証券報告書</v>
      </c>
      <c r="F4" s="15" t="str">
        <f>HYPERLINK("http://www.kabupro.jp/mark/20101224/S0007GSO.htm","有価証券報告書")</f>
        <v>有価証券報告書</v>
      </c>
      <c r="G4" s="15" t="str">
        <f>HYPERLINK("http://www.kabupro.jp/mark/20091221/S0004UFT.htm","有価証券報告書")</f>
        <v>有価証券報告書</v>
      </c>
    </row>
    <row r="5" spans="1:7" ht="14.25" thickBot="1">
      <c r="A5" s="11" t="s">
        <v>85</v>
      </c>
      <c r="B5" s="1" t="s">
        <v>91</v>
      </c>
      <c r="C5" s="1" t="s">
        <v>91</v>
      </c>
      <c r="D5" s="1" t="s">
        <v>95</v>
      </c>
      <c r="E5" s="1" t="s">
        <v>97</v>
      </c>
      <c r="F5" s="1" t="s">
        <v>97</v>
      </c>
      <c r="G5" s="1" t="s">
        <v>100</v>
      </c>
    </row>
    <row r="6" spans="1:7" ht="15" thickBot="1" thickTop="1">
      <c r="A6" s="10" t="s">
        <v>86</v>
      </c>
      <c r="B6" s="18" t="s">
        <v>174</v>
      </c>
      <c r="C6" s="19"/>
      <c r="D6" s="19"/>
      <c r="E6" s="19"/>
      <c r="F6" s="19"/>
      <c r="G6" s="19"/>
    </row>
    <row r="7" spans="1:7" ht="14.25" thickTop="1">
      <c r="A7" s="12" t="s">
        <v>87</v>
      </c>
      <c r="B7" s="16" t="s">
        <v>92</v>
      </c>
      <c r="C7" s="16" t="s">
        <v>92</v>
      </c>
      <c r="D7" s="16" t="s">
        <v>92</v>
      </c>
      <c r="E7" s="16" t="s">
        <v>92</v>
      </c>
      <c r="F7" s="16" t="s">
        <v>92</v>
      </c>
      <c r="G7" s="16" t="s">
        <v>92</v>
      </c>
    </row>
    <row r="8" spans="1:7" ht="13.5">
      <c r="A8" s="13" t="s">
        <v>88</v>
      </c>
      <c r="B8" s="17"/>
      <c r="C8" s="17"/>
      <c r="D8" s="17"/>
      <c r="E8" s="17"/>
      <c r="F8" s="17"/>
      <c r="G8" s="17"/>
    </row>
    <row r="9" spans="1:7" ht="13.5">
      <c r="A9" s="13" t="s">
        <v>89</v>
      </c>
      <c r="B9" s="17" t="s">
        <v>93</v>
      </c>
      <c r="C9" s="17" t="s">
        <v>94</v>
      </c>
      <c r="D9" s="17" t="s">
        <v>96</v>
      </c>
      <c r="E9" s="17" t="s">
        <v>98</v>
      </c>
      <c r="F9" s="17" t="s">
        <v>99</v>
      </c>
      <c r="G9" s="17" t="s">
        <v>101</v>
      </c>
    </row>
    <row r="10" spans="1:7" ht="14.25" thickBot="1">
      <c r="A10" s="13" t="s">
        <v>90</v>
      </c>
      <c r="B10" s="17" t="s">
        <v>103</v>
      </c>
      <c r="C10" s="17" t="s">
        <v>103</v>
      </c>
      <c r="D10" s="17" t="s">
        <v>103</v>
      </c>
      <c r="E10" s="17" t="s">
        <v>103</v>
      </c>
      <c r="F10" s="17" t="s">
        <v>103</v>
      </c>
      <c r="G10" s="17" t="s">
        <v>103</v>
      </c>
    </row>
    <row r="11" spans="1:7" ht="14.25" thickTop="1">
      <c r="A11" s="9" t="s">
        <v>102</v>
      </c>
      <c r="B11" s="21">
        <v>644786</v>
      </c>
      <c r="C11" s="21">
        <v>366161</v>
      </c>
      <c r="D11" s="21">
        <v>218839</v>
      </c>
      <c r="E11" s="21">
        <v>327402</v>
      </c>
      <c r="F11" s="21">
        <v>574719</v>
      </c>
      <c r="G11" s="21">
        <v>170500</v>
      </c>
    </row>
    <row r="12" spans="1:7" ht="13.5">
      <c r="A12" s="2" t="s">
        <v>104</v>
      </c>
      <c r="B12" s="22">
        <v>445870</v>
      </c>
      <c r="C12" s="22">
        <v>356843</v>
      </c>
      <c r="D12" s="22">
        <v>357394</v>
      </c>
      <c r="E12" s="22">
        <v>265929</v>
      </c>
      <c r="F12" s="22">
        <v>279653</v>
      </c>
      <c r="G12" s="22">
        <v>283344</v>
      </c>
    </row>
    <row r="13" spans="1:7" ht="13.5">
      <c r="A13" s="2" t="s">
        <v>105</v>
      </c>
      <c r="B13" s="22">
        <v>5543</v>
      </c>
      <c r="C13" s="22">
        <v>6638</v>
      </c>
      <c r="D13" s="22">
        <v>4921</v>
      </c>
      <c r="E13" s="22">
        <v>1137</v>
      </c>
      <c r="F13" s="22">
        <v>1829</v>
      </c>
      <c r="G13" s="22"/>
    </row>
    <row r="14" spans="1:7" ht="13.5">
      <c r="A14" s="2" t="s">
        <v>106</v>
      </c>
      <c r="B14" s="22">
        <v>77040</v>
      </c>
      <c r="C14" s="22">
        <v>43713</v>
      </c>
      <c r="D14" s="22">
        <v>26758</v>
      </c>
      <c r="E14" s="22">
        <v>22653</v>
      </c>
      <c r="F14" s="22">
        <v>12649</v>
      </c>
      <c r="G14" s="22">
        <v>22476</v>
      </c>
    </row>
    <row r="15" spans="1:7" ht="13.5">
      <c r="A15" s="2" t="s">
        <v>107</v>
      </c>
      <c r="B15" s="22">
        <v>403785</v>
      </c>
      <c r="C15" s="22">
        <v>1455060</v>
      </c>
      <c r="D15" s="22">
        <v>1655816</v>
      </c>
      <c r="E15" s="22">
        <v>1966479</v>
      </c>
      <c r="F15" s="22">
        <v>1975569</v>
      </c>
      <c r="G15" s="22">
        <v>3147143</v>
      </c>
    </row>
    <row r="16" spans="1:7" ht="13.5">
      <c r="A16" s="2" t="s">
        <v>108</v>
      </c>
      <c r="B16" s="22">
        <v>28024</v>
      </c>
      <c r="C16" s="22">
        <v>87194</v>
      </c>
      <c r="D16" s="22">
        <v>56846</v>
      </c>
      <c r="E16" s="22">
        <v>24563</v>
      </c>
      <c r="F16" s="22">
        <v>105940</v>
      </c>
      <c r="G16" s="22"/>
    </row>
    <row r="17" spans="1:7" ht="13.5">
      <c r="A17" s="2" t="s">
        <v>109</v>
      </c>
      <c r="B17" s="22">
        <v>580219</v>
      </c>
      <c r="C17" s="22">
        <v>189450</v>
      </c>
      <c r="D17" s="22"/>
      <c r="E17" s="22"/>
      <c r="F17" s="22"/>
      <c r="G17" s="22">
        <v>2</v>
      </c>
    </row>
    <row r="18" spans="1:7" ht="13.5">
      <c r="A18" s="2" t="s">
        <v>110</v>
      </c>
      <c r="B18" s="22">
        <v>512492</v>
      </c>
      <c r="C18" s="22">
        <v>1082</v>
      </c>
      <c r="D18" s="22"/>
      <c r="E18" s="22"/>
      <c r="F18" s="22"/>
      <c r="G18" s="22"/>
    </row>
    <row r="19" spans="1:7" ht="13.5">
      <c r="A19" s="2" t="s">
        <v>111</v>
      </c>
      <c r="B19" s="22">
        <v>1027775</v>
      </c>
      <c r="C19" s="22"/>
      <c r="D19" s="22"/>
      <c r="E19" s="22"/>
      <c r="F19" s="22"/>
      <c r="G19" s="22"/>
    </row>
    <row r="20" spans="1:7" ht="13.5">
      <c r="A20" s="2" t="s">
        <v>112</v>
      </c>
      <c r="B20" s="22">
        <v>65364</v>
      </c>
      <c r="C20" s="22">
        <v>69568</v>
      </c>
      <c r="D20" s="22">
        <v>134684</v>
      </c>
      <c r="E20" s="22">
        <v>76548</v>
      </c>
      <c r="F20" s="22">
        <v>48317</v>
      </c>
      <c r="G20" s="22">
        <v>179279</v>
      </c>
    </row>
    <row r="21" spans="1:7" ht="13.5">
      <c r="A21" s="2" t="s">
        <v>113</v>
      </c>
      <c r="B21" s="22">
        <v>-165737</v>
      </c>
      <c r="C21" s="22">
        <v>-151917</v>
      </c>
      <c r="D21" s="22">
        <v>-120753</v>
      </c>
      <c r="E21" s="22">
        <v>-83120</v>
      </c>
      <c r="F21" s="22">
        <v>-4364</v>
      </c>
      <c r="G21" s="22">
        <v>-3640</v>
      </c>
    </row>
    <row r="22" spans="1:7" ht="13.5">
      <c r="A22" s="2" t="s">
        <v>114</v>
      </c>
      <c r="B22" s="22">
        <v>3625163</v>
      </c>
      <c r="C22" s="22">
        <v>2423794</v>
      </c>
      <c r="D22" s="22">
        <v>2334508</v>
      </c>
      <c r="E22" s="22">
        <v>2601593</v>
      </c>
      <c r="F22" s="22">
        <v>2994314</v>
      </c>
      <c r="G22" s="22">
        <v>3813904</v>
      </c>
    </row>
    <row r="23" spans="1:7" ht="13.5">
      <c r="A23" s="3" t="s">
        <v>115</v>
      </c>
      <c r="B23" s="22">
        <v>90113</v>
      </c>
      <c r="C23" s="22">
        <v>84598</v>
      </c>
      <c r="D23" s="22">
        <v>49535</v>
      </c>
      <c r="E23" s="22">
        <v>48487</v>
      </c>
      <c r="F23" s="22">
        <v>41345</v>
      </c>
      <c r="G23" s="22">
        <v>32361</v>
      </c>
    </row>
    <row r="24" spans="1:7" ht="13.5">
      <c r="A24" s="4" t="s">
        <v>116</v>
      </c>
      <c r="B24" s="22">
        <v>-34551</v>
      </c>
      <c r="C24" s="22">
        <v>-23821</v>
      </c>
      <c r="D24" s="22">
        <v>-15056</v>
      </c>
      <c r="E24" s="22">
        <v>-7916</v>
      </c>
      <c r="F24" s="22">
        <v>-575</v>
      </c>
      <c r="G24" s="22">
        <v>-6640</v>
      </c>
    </row>
    <row r="25" spans="1:7" ht="13.5">
      <c r="A25" s="4" t="s">
        <v>117</v>
      </c>
      <c r="B25" s="22">
        <v>55561</v>
      </c>
      <c r="C25" s="22">
        <v>60776</v>
      </c>
      <c r="D25" s="22">
        <v>34478</v>
      </c>
      <c r="E25" s="22">
        <v>40571</v>
      </c>
      <c r="F25" s="22">
        <v>40769</v>
      </c>
      <c r="G25" s="22">
        <v>25720</v>
      </c>
    </row>
    <row r="26" spans="1:7" ht="13.5">
      <c r="A26" s="3" t="s">
        <v>118</v>
      </c>
      <c r="B26" s="22">
        <v>75664</v>
      </c>
      <c r="C26" s="22">
        <v>92701</v>
      </c>
      <c r="D26" s="22">
        <v>92865</v>
      </c>
      <c r="E26" s="22">
        <v>88818</v>
      </c>
      <c r="F26" s="22">
        <v>79212</v>
      </c>
      <c r="G26" s="22">
        <v>68333</v>
      </c>
    </row>
    <row r="27" spans="1:7" ht="13.5">
      <c r="A27" s="4" t="s">
        <v>116</v>
      </c>
      <c r="B27" s="22">
        <v>-64842</v>
      </c>
      <c r="C27" s="22">
        <v>-75070</v>
      </c>
      <c r="D27" s="22">
        <v>-77610</v>
      </c>
      <c r="E27" s="22">
        <v>-68835</v>
      </c>
      <c r="F27" s="22">
        <v>-58263</v>
      </c>
      <c r="G27" s="22">
        <v>-48371</v>
      </c>
    </row>
    <row r="28" spans="1:7" ht="13.5">
      <c r="A28" s="4" t="s">
        <v>119</v>
      </c>
      <c r="B28" s="22">
        <v>10822</v>
      </c>
      <c r="C28" s="22">
        <v>17631</v>
      </c>
      <c r="D28" s="22">
        <v>15255</v>
      </c>
      <c r="E28" s="22">
        <v>19982</v>
      </c>
      <c r="F28" s="22">
        <v>20948</v>
      </c>
      <c r="G28" s="22">
        <v>19962</v>
      </c>
    </row>
    <row r="29" spans="1:7" ht="13.5">
      <c r="A29" s="3" t="s">
        <v>120</v>
      </c>
      <c r="B29" s="22">
        <v>101836</v>
      </c>
      <c r="C29" s="22">
        <v>100450</v>
      </c>
      <c r="D29" s="22">
        <v>76547</v>
      </c>
      <c r="E29" s="22">
        <v>46560</v>
      </c>
      <c r="F29" s="22">
        <v>10170</v>
      </c>
      <c r="G29" s="22"/>
    </row>
    <row r="30" spans="1:7" ht="13.5">
      <c r="A30" s="4" t="s">
        <v>116</v>
      </c>
      <c r="B30" s="22">
        <v>-74211</v>
      </c>
      <c r="C30" s="22">
        <v>-57745</v>
      </c>
      <c r="D30" s="22">
        <v>-33115</v>
      </c>
      <c r="E30" s="22">
        <v>-10937</v>
      </c>
      <c r="F30" s="22">
        <v>-1258</v>
      </c>
      <c r="G30" s="22"/>
    </row>
    <row r="31" spans="1:7" ht="13.5">
      <c r="A31" s="4" t="s">
        <v>120</v>
      </c>
      <c r="B31" s="22">
        <v>27624</v>
      </c>
      <c r="C31" s="22">
        <v>42704</v>
      </c>
      <c r="D31" s="22">
        <v>43432</v>
      </c>
      <c r="E31" s="22">
        <v>35623</v>
      </c>
      <c r="F31" s="22">
        <v>8911</v>
      </c>
      <c r="G31" s="22"/>
    </row>
    <row r="32" spans="1:7" ht="13.5">
      <c r="A32" s="3" t="s">
        <v>121</v>
      </c>
      <c r="B32" s="22">
        <v>94008</v>
      </c>
      <c r="C32" s="22">
        <v>121112</v>
      </c>
      <c r="D32" s="22">
        <v>93165</v>
      </c>
      <c r="E32" s="22">
        <v>96177</v>
      </c>
      <c r="F32" s="22">
        <v>70629</v>
      </c>
      <c r="G32" s="22">
        <v>45683</v>
      </c>
    </row>
    <row r="33" spans="1:7" ht="13.5">
      <c r="A33" s="3" t="s">
        <v>122</v>
      </c>
      <c r="B33" s="22">
        <v>157250</v>
      </c>
      <c r="C33" s="22"/>
      <c r="D33" s="22"/>
      <c r="E33" s="22"/>
      <c r="F33" s="22"/>
      <c r="G33" s="22"/>
    </row>
    <row r="34" spans="1:7" ht="13.5">
      <c r="A34" s="3" t="s">
        <v>123</v>
      </c>
      <c r="B34" s="22">
        <v>1584</v>
      </c>
      <c r="C34" s="22">
        <v>1601</v>
      </c>
      <c r="D34" s="22">
        <v>1482</v>
      </c>
      <c r="E34" s="22">
        <v>1357</v>
      </c>
      <c r="F34" s="22">
        <v>1431</v>
      </c>
      <c r="G34" s="22"/>
    </row>
    <row r="35" spans="1:7" ht="13.5">
      <c r="A35" s="3" t="s">
        <v>124</v>
      </c>
      <c r="B35" s="22">
        <v>107218</v>
      </c>
      <c r="C35" s="22">
        <v>127793</v>
      </c>
      <c r="D35" s="22">
        <v>193908</v>
      </c>
      <c r="E35" s="22">
        <v>202146</v>
      </c>
      <c r="F35" s="22">
        <v>174536</v>
      </c>
      <c r="G35" s="22">
        <v>183097</v>
      </c>
    </row>
    <row r="36" spans="1:7" ht="13.5">
      <c r="A36" s="3" t="s">
        <v>112</v>
      </c>
      <c r="B36" s="22">
        <v>2254</v>
      </c>
      <c r="C36" s="22">
        <v>35854</v>
      </c>
      <c r="D36" s="22">
        <v>254</v>
      </c>
      <c r="E36" s="22">
        <v>25754</v>
      </c>
      <c r="F36" s="22">
        <v>44914</v>
      </c>
      <c r="G36" s="22">
        <v>1141</v>
      </c>
    </row>
    <row r="37" spans="1:7" ht="13.5">
      <c r="A37" s="3" t="s">
        <v>125</v>
      </c>
      <c r="B37" s="22">
        <v>268307</v>
      </c>
      <c r="C37" s="22">
        <v>165249</v>
      </c>
      <c r="D37" s="22">
        <v>195645</v>
      </c>
      <c r="E37" s="22">
        <v>229257</v>
      </c>
      <c r="F37" s="22">
        <v>220881</v>
      </c>
      <c r="G37" s="22">
        <v>184238</v>
      </c>
    </row>
    <row r="38" spans="1:7" ht="13.5">
      <c r="A38" s="3" t="s">
        <v>126</v>
      </c>
      <c r="B38" s="22">
        <v>2396421</v>
      </c>
      <c r="C38" s="22">
        <v>574822</v>
      </c>
      <c r="D38" s="22">
        <v>37136</v>
      </c>
      <c r="E38" s="22">
        <v>45768</v>
      </c>
      <c r="F38" s="22">
        <v>96771</v>
      </c>
      <c r="G38" s="22">
        <v>182811</v>
      </c>
    </row>
    <row r="39" spans="1:7" ht="13.5">
      <c r="A39" s="3" t="s">
        <v>127</v>
      </c>
      <c r="B39" s="22">
        <v>1484306</v>
      </c>
      <c r="C39" s="22">
        <v>1505600</v>
      </c>
      <c r="D39" s="22">
        <v>1216023</v>
      </c>
      <c r="E39" s="22">
        <v>1258293</v>
      </c>
      <c r="F39" s="22">
        <v>999079</v>
      </c>
      <c r="G39" s="22">
        <v>1622235</v>
      </c>
    </row>
    <row r="40" spans="1:7" ht="13.5">
      <c r="A40" s="3" t="s">
        <v>128</v>
      </c>
      <c r="B40" s="22">
        <v>6510</v>
      </c>
      <c r="C40" s="22">
        <v>6510</v>
      </c>
      <c r="D40" s="22">
        <v>6510</v>
      </c>
      <c r="E40" s="22">
        <v>13000</v>
      </c>
      <c r="F40" s="22">
        <v>13000</v>
      </c>
      <c r="G40" s="22">
        <v>13000</v>
      </c>
    </row>
    <row r="41" spans="1:7" ht="13.5">
      <c r="A41" s="3" t="s">
        <v>129</v>
      </c>
      <c r="B41" s="22">
        <v>7311</v>
      </c>
      <c r="C41" s="22">
        <v>5886</v>
      </c>
      <c r="D41" s="22"/>
      <c r="E41" s="22"/>
      <c r="F41" s="22"/>
      <c r="G41" s="22"/>
    </row>
    <row r="42" spans="1:7" ht="13.5">
      <c r="A42" s="3" t="s">
        <v>130</v>
      </c>
      <c r="B42" s="22"/>
      <c r="C42" s="22"/>
      <c r="D42" s="22">
        <v>200000</v>
      </c>
      <c r="E42" s="22"/>
      <c r="F42" s="22"/>
      <c r="G42" s="22"/>
    </row>
    <row r="43" spans="1:7" ht="13.5">
      <c r="A43" s="3" t="s">
        <v>131</v>
      </c>
      <c r="B43" s="22">
        <v>867</v>
      </c>
      <c r="C43" s="22">
        <v>665</v>
      </c>
      <c r="D43" s="22">
        <v>665</v>
      </c>
      <c r="E43" s="22">
        <v>2129</v>
      </c>
      <c r="F43" s="22">
        <v>3764</v>
      </c>
      <c r="G43" s="22"/>
    </row>
    <row r="44" spans="1:7" ht="13.5">
      <c r="A44" s="3" t="s">
        <v>132</v>
      </c>
      <c r="B44" s="22">
        <v>120859</v>
      </c>
      <c r="C44" s="22">
        <v>129157</v>
      </c>
      <c r="D44" s="22">
        <v>108217</v>
      </c>
      <c r="E44" s="22">
        <v>84804</v>
      </c>
      <c r="F44" s="22">
        <v>126408</v>
      </c>
      <c r="G44" s="22">
        <v>55688</v>
      </c>
    </row>
    <row r="45" spans="1:7" ht="13.5">
      <c r="A45" s="3" t="s">
        <v>133</v>
      </c>
      <c r="B45" s="22">
        <v>25202</v>
      </c>
      <c r="C45" s="22">
        <v>21225</v>
      </c>
      <c r="D45" s="22">
        <v>3691</v>
      </c>
      <c r="E45" s="22">
        <v>6183</v>
      </c>
      <c r="F45" s="22">
        <v>118</v>
      </c>
      <c r="G45" s="22"/>
    </row>
    <row r="46" spans="1:7" ht="13.5">
      <c r="A46" s="3" t="s">
        <v>113</v>
      </c>
      <c r="B46" s="22">
        <v>-10317</v>
      </c>
      <c r="C46" s="22">
        <v>-7311</v>
      </c>
      <c r="D46" s="22">
        <v>-4357</v>
      </c>
      <c r="E46" s="22">
        <v>-6084</v>
      </c>
      <c r="F46" s="22">
        <v>-3882</v>
      </c>
      <c r="G46" s="22">
        <v>-4500</v>
      </c>
    </row>
    <row r="47" spans="1:7" ht="13.5">
      <c r="A47" s="3" t="s">
        <v>134</v>
      </c>
      <c r="B47" s="22">
        <v>4031160</v>
      </c>
      <c r="C47" s="22">
        <v>2236557</v>
      </c>
      <c r="D47" s="22">
        <v>1567886</v>
      </c>
      <c r="E47" s="22">
        <v>1404094</v>
      </c>
      <c r="F47" s="22">
        <v>1246831</v>
      </c>
      <c r="G47" s="22">
        <v>1900642</v>
      </c>
    </row>
    <row r="48" spans="1:7" ht="13.5">
      <c r="A48" s="2" t="s">
        <v>135</v>
      </c>
      <c r="B48" s="22">
        <v>4393476</v>
      </c>
      <c r="C48" s="22">
        <v>2522919</v>
      </c>
      <c r="D48" s="22">
        <v>1856697</v>
      </c>
      <c r="E48" s="22">
        <v>1729529</v>
      </c>
      <c r="F48" s="22">
        <v>1538342</v>
      </c>
      <c r="G48" s="22">
        <v>2130565</v>
      </c>
    </row>
    <row r="49" spans="1:7" ht="14.25" thickBot="1">
      <c r="A49" s="5" t="s">
        <v>136</v>
      </c>
      <c r="B49" s="23">
        <v>8018640</v>
      </c>
      <c r="C49" s="23">
        <v>4946714</v>
      </c>
      <c r="D49" s="23">
        <v>4191206</v>
      </c>
      <c r="E49" s="23">
        <v>4331123</v>
      </c>
      <c r="F49" s="23">
        <v>4532657</v>
      </c>
      <c r="G49" s="23">
        <v>5944469</v>
      </c>
    </row>
    <row r="50" spans="1:7" ht="14.25" thickTop="1">
      <c r="A50" s="2" t="s">
        <v>137</v>
      </c>
      <c r="B50" s="22"/>
      <c r="C50" s="22">
        <v>65</v>
      </c>
      <c r="D50" s="22"/>
      <c r="E50" s="22"/>
      <c r="F50" s="22"/>
      <c r="G50" s="22"/>
    </row>
    <row r="51" spans="1:7" ht="13.5">
      <c r="A51" s="2" t="s">
        <v>138</v>
      </c>
      <c r="B51" s="22">
        <v>377000</v>
      </c>
      <c r="C51" s="22">
        <v>50000</v>
      </c>
      <c r="D51" s="22"/>
      <c r="E51" s="22"/>
      <c r="F51" s="22">
        <v>290389</v>
      </c>
      <c r="G51" s="22">
        <v>870000</v>
      </c>
    </row>
    <row r="52" spans="1:7" ht="13.5">
      <c r="A52" s="2" t="s">
        <v>139</v>
      </c>
      <c r="B52" s="22"/>
      <c r="C52" s="22">
        <v>38284</v>
      </c>
      <c r="D52" s="22">
        <v>262676</v>
      </c>
      <c r="E52" s="22">
        <v>82039</v>
      </c>
      <c r="F52" s="22"/>
      <c r="G52" s="22"/>
    </row>
    <row r="53" spans="1:7" ht="13.5">
      <c r="A53" s="2" t="s">
        <v>140</v>
      </c>
      <c r="B53" s="22">
        <v>419460</v>
      </c>
      <c r="C53" s="22">
        <v>279334</v>
      </c>
      <c r="D53" s="22">
        <v>240297</v>
      </c>
      <c r="E53" s="22">
        <v>144600</v>
      </c>
      <c r="F53" s="22"/>
      <c r="G53" s="22"/>
    </row>
    <row r="54" spans="1:7" ht="13.5">
      <c r="A54" s="2" t="s">
        <v>141</v>
      </c>
      <c r="B54" s="22">
        <v>10680</v>
      </c>
      <c r="C54" s="22">
        <v>10680</v>
      </c>
      <c r="D54" s="22"/>
      <c r="E54" s="22"/>
      <c r="F54" s="22"/>
      <c r="G54" s="22"/>
    </row>
    <row r="55" spans="1:7" ht="13.5">
      <c r="A55" s="2" t="s">
        <v>142</v>
      </c>
      <c r="B55" s="22">
        <v>66000</v>
      </c>
      <c r="C55" s="22">
        <v>66000</v>
      </c>
      <c r="D55" s="22">
        <v>66000</v>
      </c>
      <c r="E55" s="22"/>
      <c r="F55" s="22"/>
      <c r="G55" s="22"/>
    </row>
    <row r="56" spans="1:7" ht="13.5">
      <c r="A56" s="2" t="s">
        <v>143</v>
      </c>
      <c r="B56" s="22">
        <v>20363</v>
      </c>
      <c r="C56" s="22">
        <v>20474</v>
      </c>
      <c r="D56" s="22">
        <v>15622</v>
      </c>
      <c r="E56" s="22">
        <v>9359</v>
      </c>
      <c r="F56" s="22">
        <v>2365</v>
      </c>
      <c r="G56" s="22"/>
    </row>
    <row r="57" spans="1:7" ht="13.5">
      <c r="A57" s="2" t="s">
        <v>144</v>
      </c>
      <c r="B57" s="22">
        <v>365940</v>
      </c>
      <c r="C57" s="22">
        <v>423545</v>
      </c>
      <c r="D57" s="22">
        <v>396545</v>
      </c>
      <c r="E57" s="22">
        <v>251534</v>
      </c>
      <c r="F57" s="22">
        <v>341571</v>
      </c>
      <c r="G57" s="22">
        <v>263288</v>
      </c>
    </row>
    <row r="58" spans="1:7" ht="13.5">
      <c r="A58" s="2" t="s">
        <v>145</v>
      </c>
      <c r="B58" s="22">
        <v>4401</v>
      </c>
      <c r="C58" s="22">
        <v>4882</v>
      </c>
      <c r="D58" s="22">
        <v>3982</v>
      </c>
      <c r="E58" s="22">
        <v>3483</v>
      </c>
      <c r="F58" s="22">
        <v>1030</v>
      </c>
      <c r="G58" s="22"/>
    </row>
    <row r="59" spans="1:7" ht="13.5">
      <c r="A59" s="2" t="s">
        <v>146</v>
      </c>
      <c r="B59" s="22">
        <v>5615</v>
      </c>
      <c r="C59" s="22">
        <v>3876</v>
      </c>
      <c r="D59" s="22">
        <v>32030</v>
      </c>
      <c r="E59" s="22">
        <v>794</v>
      </c>
      <c r="F59" s="22">
        <v>44703</v>
      </c>
      <c r="G59" s="22">
        <v>26895</v>
      </c>
    </row>
    <row r="60" spans="1:7" ht="13.5">
      <c r="A60" s="2" t="s">
        <v>147</v>
      </c>
      <c r="B60" s="22">
        <v>24664</v>
      </c>
      <c r="C60" s="22">
        <v>20493</v>
      </c>
      <c r="D60" s="22">
        <v>16266</v>
      </c>
      <c r="E60" s="22">
        <v>11787</v>
      </c>
      <c r="F60" s="22">
        <v>6182</v>
      </c>
      <c r="G60" s="22">
        <v>14989</v>
      </c>
    </row>
    <row r="61" spans="1:7" ht="13.5">
      <c r="A61" s="2" t="s">
        <v>148</v>
      </c>
      <c r="B61" s="22">
        <v>5294</v>
      </c>
      <c r="C61" s="22">
        <v>12223</v>
      </c>
      <c r="D61" s="22">
        <v>9820</v>
      </c>
      <c r="E61" s="22">
        <v>11345</v>
      </c>
      <c r="F61" s="22">
        <v>10696</v>
      </c>
      <c r="G61" s="22">
        <v>12160</v>
      </c>
    </row>
    <row r="62" spans="1:7" ht="13.5">
      <c r="A62" s="2" t="s">
        <v>112</v>
      </c>
      <c r="B62" s="22">
        <v>9339</v>
      </c>
      <c r="C62" s="22">
        <v>12069</v>
      </c>
      <c r="D62" s="22">
        <v>20173</v>
      </c>
      <c r="E62" s="22"/>
      <c r="F62" s="22">
        <v>14251</v>
      </c>
      <c r="G62" s="22">
        <v>136</v>
      </c>
    </row>
    <row r="63" spans="1:7" ht="13.5">
      <c r="A63" s="2" t="s">
        <v>149</v>
      </c>
      <c r="B63" s="22">
        <v>1308759</v>
      </c>
      <c r="C63" s="22">
        <v>941929</v>
      </c>
      <c r="D63" s="22">
        <v>1063414</v>
      </c>
      <c r="E63" s="22">
        <v>514945</v>
      </c>
      <c r="F63" s="22">
        <v>716003</v>
      </c>
      <c r="G63" s="22">
        <v>1194715</v>
      </c>
    </row>
    <row r="64" spans="1:7" ht="13.5">
      <c r="A64" s="2" t="s">
        <v>150</v>
      </c>
      <c r="B64" s="22">
        <v>1632000</v>
      </c>
      <c r="C64" s="22">
        <v>198000</v>
      </c>
      <c r="D64" s="22">
        <v>264000</v>
      </c>
      <c r="E64" s="22"/>
      <c r="F64" s="22"/>
      <c r="G64" s="22"/>
    </row>
    <row r="65" spans="1:7" ht="13.5">
      <c r="A65" s="2" t="s">
        <v>151</v>
      </c>
      <c r="B65" s="22">
        <v>692463</v>
      </c>
      <c r="C65" s="22">
        <v>519963</v>
      </c>
      <c r="D65" s="22">
        <v>171734</v>
      </c>
      <c r="E65" s="22">
        <v>173100</v>
      </c>
      <c r="F65" s="22"/>
      <c r="G65" s="22"/>
    </row>
    <row r="66" spans="1:7" ht="13.5">
      <c r="A66" s="2" t="s">
        <v>152</v>
      </c>
      <c r="B66" s="22">
        <v>22993</v>
      </c>
      <c r="C66" s="22">
        <v>33673</v>
      </c>
      <c r="D66" s="22"/>
      <c r="E66" s="22"/>
      <c r="F66" s="22"/>
      <c r="G66" s="22"/>
    </row>
    <row r="67" spans="1:7" ht="13.5">
      <c r="A67" s="2" t="s">
        <v>143</v>
      </c>
      <c r="B67" s="22">
        <v>29874</v>
      </c>
      <c r="C67" s="22">
        <v>44046</v>
      </c>
      <c r="D67" s="22">
        <v>42926</v>
      </c>
      <c r="E67" s="22">
        <v>31436</v>
      </c>
      <c r="F67" s="22">
        <v>7370</v>
      </c>
      <c r="G67" s="22"/>
    </row>
    <row r="68" spans="1:7" ht="13.5">
      <c r="A68" s="2" t="s">
        <v>153</v>
      </c>
      <c r="B68" s="22">
        <v>86351</v>
      </c>
      <c r="C68" s="22">
        <v>4797</v>
      </c>
      <c r="D68" s="22"/>
      <c r="E68" s="22"/>
      <c r="F68" s="22"/>
      <c r="G68" s="22"/>
    </row>
    <row r="69" spans="1:7" ht="13.5">
      <c r="A69" s="2" t="s">
        <v>154</v>
      </c>
      <c r="B69" s="22">
        <v>16715</v>
      </c>
      <c r="C69" s="22">
        <v>15284</v>
      </c>
      <c r="D69" s="22">
        <v>11263</v>
      </c>
      <c r="E69" s="22">
        <v>4840</v>
      </c>
      <c r="F69" s="22">
        <v>2359</v>
      </c>
      <c r="G69" s="22">
        <v>3740</v>
      </c>
    </row>
    <row r="70" spans="1:7" ht="13.5">
      <c r="A70" s="2" t="s">
        <v>155</v>
      </c>
      <c r="B70" s="22">
        <v>168</v>
      </c>
      <c r="C70" s="22"/>
      <c r="D70" s="22">
        <v>2380</v>
      </c>
      <c r="E70" s="22">
        <v>1666</v>
      </c>
      <c r="F70" s="22">
        <v>952</v>
      </c>
      <c r="G70" s="22">
        <v>238</v>
      </c>
    </row>
    <row r="71" spans="1:7" ht="13.5">
      <c r="A71" s="2" t="s">
        <v>112</v>
      </c>
      <c r="B71" s="22">
        <v>9401</v>
      </c>
      <c r="C71" s="22">
        <v>7751</v>
      </c>
      <c r="D71" s="22">
        <v>6908</v>
      </c>
      <c r="E71" s="22"/>
      <c r="F71" s="22"/>
      <c r="G71" s="22"/>
    </row>
    <row r="72" spans="1:7" ht="13.5">
      <c r="A72" s="2" t="s">
        <v>156</v>
      </c>
      <c r="B72" s="22">
        <v>2489966</v>
      </c>
      <c r="C72" s="22">
        <v>823515</v>
      </c>
      <c r="D72" s="22">
        <v>499212</v>
      </c>
      <c r="E72" s="22">
        <v>211042</v>
      </c>
      <c r="F72" s="22">
        <v>10681</v>
      </c>
      <c r="G72" s="22">
        <v>3978</v>
      </c>
    </row>
    <row r="73" spans="1:7" ht="14.25" thickBot="1">
      <c r="A73" s="5" t="s">
        <v>157</v>
      </c>
      <c r="B73" s="23">
        <v>3798726</v>
      </c>
      <c r="C73" s="23">
        <v>1765445</v>
      </c>
      <c r="D73" s="23">
        <v>1562626</v>
      </c>
      <c r="E73" s="23">
        <v>725988</v>
      </c>
      <c r="F73" s="23">
        <v>726684</v>
      </c>
      <c r="G73" s="23">
        <v>1198693</v>
      </c>
    </row>
    <row r="74" spans="1:7" ht="14.25" thickTop="1">
      <c r="A74" s="2" t="s">
        <v>158</v>
      </c>
      <c r="B74" s="22">
        <v>1554165</v>
      </c>
      <c r="C74" s="22">
        <v>2200225</v>
      </c>
      <c r="D74" s="22">
        <v>2162065</v>
      </c>
      <c r="E74" s="22">
        <v>2162065</v>
      </c>
      <c r="F74" s="22">
        <v>4162065</v>
      </c>
      <c r="G74" s="22">
        <v>4162065</v>
      </c>
    </row>
    <row r="75" spans="1:7" ht="13.5">
      <c r="A75" s="3" t="s">
        <v>159</v>
      </c>
      <c r="B75" s="22">
        <v>140701</v>
      </c>
      <c r="C75" s="22">
        <v>46803</v>
      </c>
      <c r="D75" s="22">
        <v>26409</v>
      </c>
      <c r="E75" s="22">
        <v>16102</v>
      </c>
      <c r="F75" s="22">
        <v>5378</v>
      </c>
      <c r="G75" s="22">
        <v>5378</v>
      </c>
    </row>
    <row r="76" spans="1:7" ht="13.5">
      <c r="A76" s="3" t="s">
        <v>160</v>
      </c>
      <c r="B76" s="22">
        <v>1085968</v>
      </c>
      <c r="C76" s="22">
        <v>822803</v>
      </c>
      <c r="D76" s="22">
        <v>4193309</v>
      </c>
      <c r="E76" s="22">
        <v>4306682</v>
      </c>
      <c r="F76" s="22">
        <v>2862438</v>
      </c>
      <c r="G76" s="22">
        <v>2862438</v>
      </c>
    </row>
    <row r="77" spans="1:7" ht="13.5">
      <c r="A77" s="3" t="s">
        <v>161</v>
      </c>
      <c r="B77" s="22">
        <v>1226669</v>
      </c>
      <c r="C77" s="22">
        <v>869606</v>
      </c>
      <c r="D77" s="22">
        <v>4219718</v>
      </c>
      <c r="E77" s="22">
        <v>4322785</v>
      </c>
      <c r="F77" s="22">
        <v>2867816</v>
      </c>
      <c r="G77" s="22">
        <v>2867816</v>
      </c>
    </row>
    <row r="78" spans="1:7" ht="13.5">
      <c r="A78" s="4" t="s">
        <v>162</v>
      </c>
      <c r="B78" s="22">
        <v>1438341</v>
      </c>
      <c r="C78" s="22">
        <v>-10797</v>
      </c>
      <c r="D78" s="22">
        <v>-714550</v>
      </c>
      <c r="E78" s="22">
        <v>-15831</v>
      </c>
      <c r="F78" s="22">
        <v>-463072</v>
      </c>
      <c r="G78" s="22">
        <v>394042</v>
      </c>
    </row>
    <row r="79" spans="1:7" ht="13.5">
      <c r="A79" s="3" t="s">
        <v>163</v>
      </c>
      <c r="B79" s="22">
        <v>1438341</v>
      </c>
      <c r="C79" s="22">
        <v>-10797</v>
      </c>
      <c r="D79" s="22">
        <v>-714550</v>
      </c>
      <c r="E79" s="22">
        <v>-15831</v>
      </c>
      <c r="F79" s="22">
        <v>-437782</v>
      </c>
      <c r="G79" s="22">
        <v>408057</v>
      </c>
    </row>
    <row r="80" spans="1:7" ht="13.5">
      <c r="A80" s="2" t="s">
        <v>164</v>
      </c>
      <c r="B80" s="22">
        <v>-190053</v>
      </c>
      <c r="C80" s="22">
        <v>-56</v>
      </c>
      <c r="D80" s="22">
        <v>-3140060</v>
      </c>
      <c r="E80" s="22">
        <v>-2941347</v>
      </c>
      <c r="F80" s="22">
        <v>-2835421</v>
      </c>
      <c r="G80" s="22">
        <v>-2713289</v>
      </c>
    </row>
    <row r="81" spans="1:7" ht="13.5">
      <c r="A81" s="2" t="s">
        <v>165</v>
      </c>
      <c r="B81" s="22">
        <v>4029123</v>
      </c>
      <c r="C81" s="22">
        <v>3058978</v>
      </c>
      <c r="D81" s="22">
        <v>2527173</v>
      </c>
      <c r="E81" s="22">
        <v>3527672</v>
      </c>
      <c r="F81" s="22">
        <v>3756678</v>
      </c>
      <c r="G81" s="22">
        <v>4724649</v>
      </c>
    </row>
    <row r="82" spans="1:7" ht="13.5">
      <c r="A82" s="2" t="s">
        <v>166</v>
      </c>
      <c r="B82" s="22">
        <v>155937</v>
      </c>
      <c r="C82" s="22">
        <v>8663</v>
      </c>
      <c r="D82" s="22"/>
      <c r="E82" s="22"/>
      <c r="F82" s="22"/>
      <c r="G82" s="22"/>
    </row>
    <row r="83" spans="1:7" ht="13.5">
      <c r="A83" s="2" t="s">
        <v>167</v>
      </c>
      <c r="B83" s="22">
        <v>155937</v>
      </c>
      <c r="C83" s="22">
        <v>8663</v>
      </c>
      <c r="D83" s="22"/>
      <c r="E83" s="22"/>
      <c r="F83" s="22"/>
      <c r="G83" s="22"/>
    </row>
    <row r="84" spans="1:7" ht="13.5">
      <c r="A84" s="6" t="s">
        <v>168</v>
      </c>
      <c r="B84" s="22">
        <v>34853</v>
      </c>
      <c r="C84" s="22">
        <v>113627</v>
      </c>
      <c r="D84" s="22">
        <v>101405</v>
      </c>
      <c r="E84" s="22">
        <v>77462</v>
      </c>
      <c r="F84" s="22">
        <v>49294</v>
      </c>
      <c r="G84" s="22">
        <v>21126</v>
      </c>
    </row>
    <row r="85" spans="1:7" ht="13.5">
      <c r="A85" s="6" t="s">
        <v>169</v>
      </c>
      <c r="B85" s="22">
        <v>4219914</v>
      </c>
      <c r="C85" s="22">
        <v>3181269</v>
      </c>
      <c r="D85" s="22">
        <v>2628579</v>
      </c>
      <c r="E85" s="22">
        <v>3605134</v>
      </c>
      <c r="F85" s="22">
        <v>3805972</v>
      </c>
      <c r="G85" s="22">
        <v>4745775</v>
      </c>
    </row>
    <row r="86" spans="1:7" ht="14.25" thickBot="1">
      <c r="A86" s="7" t="s">
        <v>170</v>
      </c>
      <c r="B86" s="22">
        <v>8018640</v>
      </c>
      <c r="C86" s="22">
        <v>4946714</v>
      </c>
      <c r="D86" s="22">
        <v>4191206</v>
      </c>
      <c r="E86" s="22">
        <v>4331123</v>
      </c>
      <c r="F86" s="22">
        <v>4532657</v>
      </c>
      <c r="G86" s="22">
        <v>5944469</v>
      </c>
    </row>
    <row r="87" spans="1:7" ht="14.25" thickTop="1">
      <c r="A87" s="8"/>
      <c r="B87" s="24"/>
      <c r="C87" s="24"/>
      <c r="D87" s="24"/>
      <c r="E87" s="24"/>
      <c r="F87" s="24"/>
      <c r="G87" s="24"/>
    </row>
    <row r="89" ht="13.5">
      <c r="A89" s="20" t="s">
        <v>175</v>
      </c>
    </row>
    <row r="90" ht="13.5">
      <c r="A90" s="20" t="s">
        <v>176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2014-08-11T01:01:47Z</dcterms:created>
  <dcterms:modified xsi:type="dcterms:W3CDTF">2014-08-11T01:01:57Z</dcterms:modified>
  <cp:category/>
  <cp:version/>
  <cp:contentType/>
  <cp:contentStatus/>
</cp:coreProperties>
</file>