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<sst xmlns="http://schemas.openxmlformats.org/spreadsheetml/2006/main" count="600" uniqueCount="219">
  <si>
    <t>定期預金の預入による支出</t>
  </si>
  <si>
    <t>有形固定資産の取得による支出</t>
  </si>
  <si>
    <t>有形固定資産の売却による収入</t>
  </si>
  <si>
    <t>無形固定資産の取得による支出</t>
  </si>
  <si>
    <t>無形固定資産の売却による収入</t>
  </si>
  <si>
    <t>投資有価証券の売却による収入</t>
  </si>
  <si>
    <t>関係会社株式の取得による支出</t>
  </si>
  <si>
    <t>関係会社株式の売却による収入</t>
  </si>
  <si>
    <t>連結の範囲の変更を伴う子会社株式の売却による収入</t>
  </si>
  <si>
    <t>投資活動によるキャッシュ・フロー</t>
  </si>
  <si>
    <t>短期借入金の純増減額（△は減少）</t>
  </si>
  <si>
    <t>長期借入金の返済による支出</t>
  </si>
  <si>
    <t>社債の発行による収入</t>
  </si>
  <si>
    <t>自己株式の取得による支出</t>
  </si>
  <si>
    <t>配当金の支払額</t>
  </si>
  <si>
    <t>新株予約権の発行による収入</t>
  </si>
  <si>
    <t>少数株主からの払込みによる収入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</si>
  <si>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</si>
  <si>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</si>
  <si>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</si>
  <si>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</si>
  <si>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</si>
  <si>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負ののれん償却額</t>
  </si>
  <si>
    <t>受取補償金</t>
  </si>
  <si>
    <t>匿名組合投資利益</t>
  </si>
  <si>
    <t>持分法による投資損失</t>
  </si>
  <si>
    <t>固定資産売却益</t>
  </si>
  <si>
    <t>持分変動利益</t>
  </si>
  <si>
    <t>法人税等調整額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</si>
  <si>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</si>
  <si>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</si>
  <si>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</si>
  <si>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</si>
  <si>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</si>
  <si>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</si>
  <si>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</si>
  <si>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</si>
  <si>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</si>
  <si>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</si>
  <si>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2013/03/29</t>
  </si>
  <si>
    <t>通期</t>
  </si>
  <si>
    <t>2012/12/31</t>
  </si>
  <si>
    <t>2011/12/31</t>
  </si>
  <si>
    <t>2012/03/29</t>
  </si>
  <si>
    <t>2010/12/31</t>
  </si>
  <si>
    <t>2011/03/30</t>
  </si>
  <si>
    <t>2009/12/31</t>
  </si>
  <si>
    <t>2010/03/30</t>
  </si>
  <si>
    <t>2008/12/31</t>
  </si>
  <si>
    <t>現金及び預金</t>
  </si>
  <si>
    <t>千円</t>
  </si>
  <si>
    <t>受取手形及び営業未収入金</t>
  </si>
  <si>
    <t>前払費用</t>
  </si>
  <si>
    <t>短期貸付金</t>
  </si>
  <si>
    <t>1年内回収予定の関係会社長期貸付金</t>
  </si>
  <si>
    <t>未収還付法人税等</t>
  </si>
  <si>
    <t>未収利息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</si>
  <si>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</si>
  <si>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</si>
  <si>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</si>
  <si>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</si>
  <si>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</si>
  <si>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</si>
  <si>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</si>
  <si>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工具、器具及び備品</t>
  </si>
  <si>
    <t>工具、器具及び備品（純額）</t>
  </si>
  <si>
    <t>有形固定資産</t>
  </si>
  <si>
    <t>ソフトウエア</t>
  </si>
  <si>
    <t>ソフトウエア仮勘定</t>
  </si>
  <si>
    <t>無形固定資産</t>
  </si>
  <si>
    <t>投資有価証券</t>
  </si>
  <si>
    <t>関係会社株式</t>
  </si>
  <si>
    <t>出資金</t>
  </si>
  <si>
    <t>関係会社長期貸付金</t>
  </si>
  <si>
    <t>敷金</t>
  </si>
  <si>
    <t>長期未収入金</t>
  </si>
  <si>
    <t>投資その他の資産</t>
  </si>
  <si>
    <t>固定資産</t>
  </si>
  <si>
    <t>資産</t>
  </si>
  <si>
    <t>買掛金</t>
  </si>
  <si>
    <t>未払金</t>
  </si>
  <si>
    <t>未払費用</t>
  </si>
  <si>
    <t>前受金</t>
  </si>
  <si>
    <t>預り金</t>
  </si>
  <si>
    <t>流動負債</t>
  </si>
  <si>
    <t>繰延税金負債</t>
  </si>
  <si>
    <t>固定負債</t>
  </si>
  <si>
    <t>負債</t>
  </si>
  <si>
    <t>資本金</t>
  </si>
  <si>
    <t>資本準備金</t>
  </si>
  <si>
    <t>その他資本剰余金</t>
  </si>
  <si>
    <t>資本剰余金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</si>
  <si>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</si>
  <si>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</si>
  <si>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</si>
  <si>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</si>
  <si>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</si>
  <si>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</si>
  <si>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新株予約権</t>
  </si>
  <si>
    <t>純資産</t>
  </si>
  <si>
    <t>負債純資産</t>
  </si>
  <si>
    <t>証券コード</t>
  </si>
  <si>
    <t>企業名</t>
  </si>
  <si>
    <t>株式会社アエリア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</si>
  <si>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</si>
  <si>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</si>
  <si>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</si>
  <si>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2012/01/01</t>
  </si>
  <si>
    <t>2011/01/01</t>
  </si>
  <si>
    <t>2010/01/01</t>
  </si>
  <si>
    <t>2009/01/01</t>
  </si>
  <si>
    <t>2008/01/01</t>
  </si>
  <si>
    <t>売上高</t>
  </si>
  <si>
    <t>売上原価</t>
  </si>
  <si>
    <t>売上総利益</t>
  </si>
  <si>
    <t>役員報酬</t>
  </si>
  <si>
    <t>給料</t>
  </si>
  <si>
    <t>法定福利費</t>
  </si>
  <si>
    <t>賃借料</t>
  </si>
  <si>
    <t>支払手数料</t>
  </si>
  <si>
    <t>研究開発費</t>
  </si>
  <si>
    <t>広告宣伝費</t>
  </si>
  <si>
    <t>租税公課</t>
  </si>
  <si>
    <t>販売費・一般管理費</t>
  </si>
  <si>
    <t>営業利益</t>
  </si>
  <si>
    <t>受取利息</t>
  </si>
  <si>
    <t>受取配当金</t>
  </si>
  <si>
    <t>為替差益</t>
  </si>
  <si>
    <t>雑収益</t>
  </si>
  <si>
    <t>貸倒引当金戻入額</t>
  </si>
  <si>
    <t>営業外収益</t>
  </si>
  <si>
    <t>支払利息</t>
  </si>
  <si>
    <t>為替差損</t>
  </si>
  <si>
    <t>匿名組合投資損失</t>
  </si>
  <si>
    <t>雑損失</t>
  </si>
  <si>
    <t>営業外費用</t>
  </si>
  <si>
    <t>経常利益</t>
  </si>
  <si>
    <t>投資有価証券売却益</t>
  </si>
  <si>
    <t>関係会社株式売却益</t>
  </si>
  <si>
    <t>新株予約権戻入益</t>
  </si>
  <si>
    <t>特別利益</t>
  </si>
  <si>
    <t>投資有価証券評価損</t>
  </si>
  <si>
    <t>関係会社株式評価損</t>
  </si>
  <si>
    <t>関係会社株式売却損</t>
  </si>
  <si>
    <t>関係会社清算損</t>
  </si>
  <si>
    <t>減損損失</t>
  </si>
  <si>
    <t>貸倒引当金繰入額</t>
  </si>
  <si>
    <t>資産除去債務会計基準の適用に伴う影響額</t>
  </si>
  <si>
    <t>特別損失</t>
  </si>
  <si>
    <t>税引前四半期純利益</t>
  </si>
  <si>
    <t>法人税、住民税及び事業税</t>
  </si>
  <si>
    <t>法人税等合計</t>
  </si>
  <si>
    <t>四半期純利益</t>
  </si>
  <si>
    <t>個別・損益計算書</t>
  </si>
  <si>
    <t>2013/11/14</t>
  </si>
  <si>
    <t>四半期</t>
  </si>
  <si>
    <t>2013/09/30</t>
  </si>
  <si>
    <t>2013/08/14</t>
  </si>
  <si>
    <t>2013/06/30</t>
  </si>
  <si>
    <t>2013/05/14</t>
  </si>
  <si>
    <t>2013/03/31</t>
  </si>
  <si>
    <t>2012/11/14</t>
  </si>
  <si>
    <t>2012/09/30</t>
  </si>
  <si>
    <t>2012/08/13</t>
  </si>
  <si>
    <t>2012/06/30</t>
  </si>
  <si>
    <t>2012/05/14</t>
  </si>
  <si>
    <t>2012/03/31</t>
  </si>
  <si>
    <t>2011/11/14</t>
  </si>
  <si>
    <t>2011/09/30</t>
  </si>
  <si>
    <t>2011/08/15</t>
  </si>
  <si>
    <t>2011/06/30</t>
  </si>
  <si>
    <t>2011/05/13</t>
  </si>
  <si>
    <t>2011/03/31</t>
  </si>
  <si>
    <t>2010/11/12</t>
  </si>
  <si>
    <t>2010/09/30</t>
  </si>
  <si>
    <t>2010/08/13</t>
  </si>
  <si>
    <t>2010/06/30</t>
  </si>
  <si>
    <t>2010/05/14</t>
  </si>
  <si>
    <t>2010/03/31</t>
  </si>
  <si>
    <t>2009/11/13</t>
  </si>
  <si>
    <t>2009/09/30</t>
  </si>
  <si>
    <t>2009/08/13</t>
  </si>
  <si>
    <t>2009/06/30</t>
  </si>
  <si>
    <t>2009/05/18</t>
  </si>
  <si>
    <t>2009/03/31</t>
  </si>
  <si>
    <t>商品</t>
  </si>
  <si>
    <t>繰延税金資産</t>
  </si>
  <si>
    <t>長期貸付金</t>
  </si>
  <si>
    <t>未払法人税等</t>
  </si>
  <si>
    <t>賞与引当金</t>
  </si>
  <si>
    <t>退職給付引当金</t>
  </si>
  <si>
    <t>資産除去債務</t>
  </si>
  <si>
    <t>為替換算調整勘定</t>
  </si>
  <si>
    <t>少数株主持分</t>
  </si>
  <si>
    <t>連結・貸借対照表</t>
  </si>
  <si>
    <t>累積四半期</t>
  </si>
  <si>
    <t>2013/01/01</t>
  </si>
  <si>
    <t>減価償却費</t>
  </si>
  <si>
    <t>長期前払費用償却額</t>
  </si>
  <si>
    <t>のれん償却額</t>
  </si>
  <si>
    <t>持分法による投資損益（△は益）</t>
  </si>
  <si>
    <t>貸倒引当金の増減額（△は減少）</t>
  </si>
  <si>
    <t>受取利息及び受取配当金</t>
  </si>
  <si>
    <t>持分変動損益（△は益）</t>
  </si>
  <si>
    <t>為替差損益（△は益）</t>
  </si>
  <si>
    <t>固定資産売却損益（△は益）</t>
  </si>
  <si>
    <t>固定資産除却損</t>
  </si>
  <si>
    <t>投資有価証券売却損益（△は益）</t>
  </si>
  <si>
    <t>投資有価証券評価損益（△は益）</t>
  </si>
  <si>
    <t>関係会社株式売却損益（△は益）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</si>
  <si>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</si>
  <si>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</si>
  <si>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</si>
  <si>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</si>
  <si>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</si>
  <si>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</si>
  <si>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法人税等の還付額</t>
  </si>
  <si>
    <t>法人税等の支払額</t>
  </si>
  <si>
    <t>営業活動によるキャッシュ・フロー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</si>
</sst>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U52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101</v>
      </c>
      <c r="B2" s="14">
        <v>3758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102</v>
      </c>
      <c r="B3" s="1" t="s">
        <v>103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32</v>
      </c>
      <c r="B4" s="15" t="str">
        <f>HYPERLINK("http://www.kabupro.jp/mark/20131114/S1000I5N.htm","四半期報告書")</f>
        <v>四半期報告書</v>
      </c>
      <c r="C4" s="15" t="str">
        <f>HYPERLINK("http://www.kabupro.jp/mark/20130814/S000EBDC.htm","四半期報告書")</f>
        <v>四半期報告書</v>
      </c>
      <c r="D4" s="15" t="str">
        <f>HYPERLINK("http://www.kabupro.jp/mark/20130514/S000DDQQ.htm","四半期報告書")</f>
        <v>四半期報告書</v>
      </c>
      <c r="E4" s="15" t="str">
        <f>HYPERLINK("http://www.kabupro.jp/mark/20130329/S000D5P7.htm","有価証券報告書")</f>
        <v>有価証券報告書</v>
      </c>
      <c r="F4" s="15" t="str">
        <f>HYPERLINK("http://www.kabupro.jp/mark/20131114/S1000I5N.htm","四半期報告書")</f>
        <v>四半期報告書</v>
      </c>
      <c r="G4" s="15" t="str">
        <f>HYPERLINK("http://www.kabupro.jp/mark/20130814/S000EBDC.htm","四半期報告書")</f>
        <v>四半期報告書</v>
      </c>
      <c r="H4" s="15" t="str">
        <f>HYPERLINK("http://www.kabupro.jp/mark/20130514/S000DDQQ.htm","四半期報告書")</f>
        <v>四半期報告書</v>
      </c>
      <c r="I4" s="15" t="str">
        <f>HYPERLINK("http://www.kabupro.jp/mark/20130329/S000D5P7.htm","有価証券報告書")</f>
        <v>有価証券報告書</v>
      </c>
      <c r="J4" s="15" t="str">
        <f>HYPERLINK("http://www.kabupro.jp/mark/20121114/S000CBEK.htm","四半期報告書")</f>
        <v>四半期報告書</v>
      </c>
      <c r="K4" s="15" t="str">
        <f>HYPERLINK("http://www.kabupro.jp/mark/20120813/S000BQZ4.htm","四半期報告書")</f>
        <v>四半期報告書</v>
      </c>
      <c r="L4" s="15" t="str">
        <f>HYPERLINK("http://www.kabupro.jp/mark/20120514/S000AUH2.htm","四半期報告書")</f>
        <v>四半期報告書</v>
      </c>
      <c r="M4" s="15" t="str">
        <f>HYPERLINK("http://www.kabupro.jp/mark/20120329/S000AMJ6.htm","有価証券報告書")</f>
        <v>有価証券報告書</v>
      </c>
      <c r="N4" s="15" t="str">
        <f>HYPERLINK("http://www.kabupro.jp/mark/20111114/S0009QIC.htm","四半期報告書")</f>
        <v>四半期報告書</v>
      </c>
      <c r="O4" s="15" t="str">
        <f>HYPERLINK("http://www.kabupro.jp/mark/20110815/S00097KE.htm","四半期報告書")</f>
        <v>四半期報告書</v>
      </c>
      <c r="P4" s="15" t="str">
        <f>HYPERLINK("http://www.kabupro.jp/mark/20110513/S0008AC9.htm","四半期報告書")</f>
        <v>四半期報告書</v>
      </c>
      <c r="Q4" s="15" t="str">
        <f>HYPERLINK("http://www.kabupro.jp/mark/20110330/S00082EG.htm","有価証券報告書")</f>
        <v>有価証券報告書</v>
      </c>
      <c r="R4" s="15" t="str">
        <f>HYPERLINK("http://www.kabupro.jp/mark/20101112/S000754A.htm","四半期報告書")</f>
        <v>四半期報告書</v>
      </c>
      <c r="S4" s="15" t="str">
        <f>HYPERLINK("http://www.kabupro.jp/mark/20100813/S0006L4A.htm","四半期報告書")</f>
        <v>四半期報告書</v>
      </c>
      <c r="T4" s="15" t="str">
        <f>HYPERLINK("http://www.kabupro.jp/mark/20100514/S0005PJH.htm","四半期報告書")</f>
        <v>四半期報告書</v>
      </c>
      <c r="U4" s="15" t="str">
        <f>HYPERLINK("http://www.kabupro.jp/mark/20100330/S0005GGW.htm","有価証券報告書")</f>
        <v>有価証券報告書</v>
      </c>
    </row>
    <row r="5" spans="1:21" ht="12" thickBot="1">
      <c r="A5" s="11" t="s">
        <v>33</v>
      </c>
      <c r="B5" s="1" t="s">
        <v>154</v>
      </c>
      <c r="C5" s="1" t="s">
        <v>157</v>
      </c>
      <c r="D5" s="1" t="s">
        <v>159</v>
      </c>
      <c r="E5" s="1" t="s">
        <v>39</v>
      </c>
      <c r="F5" s="1" t="s">
        <v>154</v>
      </c>
      <c r="G5" s="1" t="s">
        <v>157</v>
      </c>
      <c r="H5" s="1" t="s">
        <v>159</v>
      </c>
      <c r="I5" s="1" t="s">
        <v>39</v>
      </c>
      <c r="J5" s="1" t="s">
        <v>161</v>
      </c>
      <c r="K5" s="1" t="s">
        <v>163</v>
      </c>
      <c r="L5" s="1" t="s">
        <v>165</v>
      </c>
      <c r="M5" s="1" t="s">
        <v>43</v>
      </c>
      <c r="N5" s="1" t="s">
        <v>167</v>
      </c>
      <c r="O5" s="1" t="s">
        <v>169</v>
      </c>
      <c r="P5" s="1" t="s">
        <v>171</v>
      </c>
      <c r="Q5" s="1" t="s">
        <v>45</v>
      </c>
      <c r="R5" s="1" t="s">
        <v>173</v>
      </c>
      <c r="S5" s="1" t="s">
        <v>175</v>
      </c>
      <c r="T5" s="1" t="s">
        <v>177</v>
      </c>
      <c r="U5" s="1" t="s">
        <v>47</v>
      </c>
    </row>
    <row r="6" spans="1:21" ht="12.75" thickBot="1" thickTop="1">
      <c r="A6" s="10" t="s">
        <v>34</v>
      </c>
      <c r="B6" s="18" t="s">
        <v>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35</v>
      </c>
      <c r="B7" s="14" t="s">
        <v>195</v>
      </c>
      <c r="C7" s="14" t="s">
        <v>195</v>
      </c>
      <c r="D7" s="14" t="s">
        <v>195</v>
      </c>
      <c r="E7" s="16" t="s">
        <v>40</v>
      </c>
      <c r="F7" s="14" t="s">
        <v>195</v>
      </c>
      <c r="G7" s="14" t="s">
        <v>195</v>
      </c>
      <c r="H7" s="14" t="s">
        <v>195</v>
      </c>
      <c r="I7" s="16" t="s">
        <v>40</v>
      </c>
      <c r="J7" s="14" t="s">
        <v>195</v>
      </c>
      <c r="K7" s="14" t="s">
        <v>195</v>
      </c>
      <c r="L7" s="14" t="s">
        <v>195</v>
      </c>
      <c r="M7" s="16" t="s">
        <v>40</v>
      </c>
      <c r="N7" s="14" t="s">
        <v>195</v>
      </c>
      <c r="O7" s="14" t="s">
        <v>195</v>
      </c>
      <c r="P7" s="14" t="s">
        <v>195</v>
      </c>
      <c r="Q7" s="16" t="s">
        <v>40</v>
      </c>
      <c r="R7" s="14" t="s">
        <v>195</v>
      </c>
      <c r="S7" s="14" t="s">
        <v>195</v>
      </c>
      <c r="T7" s="14" t="s">
        <v>195</v>
      </c>
      <c r="U7" s="16" t="s">
        <v>40</v>
      </c>
    </row>
    <row r="8" spans="1:21" ht="11.25">
      <c r="A8" s="13" t="s">
        <v>36</v>
      </c>
      <c r="B8" s="1" t="s">
        <v>196</v>
      </c>
      <c r="C8" s="1" t="s">
        <v>196</v>
      </c>
      <c r="D8" s="1" t="s">
        <v>196</v>
      </c>
      <c r="E8" s="17" t="s">
        <v>107</v>
      </c>
      <c r="F8" s="1" t="s">
        <v>107</v>
      </c>
      <c r="G8" s="1" t="s">
        <v>107</v>
      </c>
      <c r="H8" s="1" t="s">
        <v>107</v>
      </c>
      <c r="I8" s="17" t="s">
        <v>108</v>
      </c>
      <c r="J8" s="1" t="s">
        <v>108</v>
      </c>
      <c r="K8" s="1" t="s">
        <v>108</v>
      </c>
      <c r="L8" s="1" t="s">
        <v>108</v>
      </c>
      <c r="M8" s="17" t="s">
        <v>109</v>
      </c>
      <c r="N8" s="1" t="s">
        <v>109</v>
      </c>
      <c r="O8" s="1" t="s">
        <v>109</v>
      </c>
      <c r="P8" s="1" t="s">
        <v>109</v>
      </c>
      <c r="Q8" s="17" t="s">
        <v>110</v>
      </c>
      <c r="R8" s="1" t="s">
        <v>110</v>
      </c>
      <c r="S8" s="1" t="s">
        <v>110</v>
      </c>
      <c r="T8" s="1" t="s">
        <v>110</v>
      </c>
      <c r="U8" s="17" t="s">
        <v>111</v>
      </c>
    </row>
    <row r="9" spans="1:21" ht="11.25">
      <c r="A9" s="13" t="s">
        <v>37</v>
      </c>
      <c r="B9" s="1" t="s">
        <v>156</v>
      </c>
      <c r="C9" s="1" t="s">
        <v>158</v>
      </c>
      <c r="D9" s="1" t="s">
        <v>160</v>
      </c>
      <c r="E9" s="17" t="s">
        <v>41</v>
      </c>
      <c r="F9" s="1" t="s">
        <v>162</v>
      </c>
      <c r="G9" s="1" t="s">
        <v>164</v>
      </c>
      <c r="H9" s="1" t="s">
        <v>166</v>
      </c>
      <c r="I9" s="17" t="s">
        <v>42</v>
      </c>
      <c r="J9" s="1" t="s">
        <v>168</v>
      </c>
      <c r="K9" s="1" t="s">
        <v>170</v>
      </c>
      <c r="L9" s="1" t="s">
        <v>172</v>
      </c>
      <c r="M9" s="17" t="s">
        <v>44</v>
      </c>
      <c r="N9" s="1" t="s">
        <v>174</v>
      </c>
      <c r="O9" s="1" t="s">
        <v>176</v>
      </c>
      <c r="P9" s="1" t="s">
        <v>178</v>
      </c>
      <c r="Q9" s="17" t="s">
        <v>46</v>
      </c>
      <c r="R9" s="1" t="s">
        <v>180</v>
      </c>
      <c r="S9" s="1" t="s">
        <v>182</v>
      </c>
      <c r="T9" s="1" t="s">
        <v>184</v>
      </c>
      <c r="U9" s="17" t="s">
        <v>48</v>
      </c>
    </row>
    <row r="10" spans="1:21" ht="12" thickBot="1">
      <c r="A10" s="13" t="s">
        <v>38</v>
      </c>
      <c r="B10" s="1" t="s">
        <v>50</v>
      </c>
      <c r="C10" s="1" t="s">
        <v>50</v>
      </c>
      <c r="D10" s="1" t="s">
        <v>50</v>
      </c>
      <c r="E10" s="17" t="s">
        <v>50</v>
      </c>
      <c r="F10" s="1" t="s">
        <v>50</v>
      </c>
      <c r="G10" s="1" t="s">
        <v>50</v>
      </c>
      <c r="H10" s="1" t="s">
        <v>50</v>
      </c>
      <c r="I10" s="17" t="s">
        <v>50</v>
      </c>
      <c r="J10" s="1" t="s">
        <v>50</v>
      </c>
      <c r="K10" s="1" t="s">
        <v>50</v>
      </c>
      <c r="L10" s="1" t="s">
        <v>50</v>
      </c>
      <c r="M10" s="17" t="s">
        <v>50</v>
      </c>
      <c r="N10" s="1" t="s">
        <v>50</v>
      </c>
      <c r="O10" s="1" t="s">
        <v>50</v>
      </c>
      <c r="P10" s="1" t="s">
        <v>50</v>
      </c>
      <c r="Q10" s="17" t="s">
        <v>50</v>
      </c>
      <c r="R10" s="1" t="s">
        <v>50</v>
      </c>
      <c r="S10" s="1" t="s">
        <v>50</v>
      </c>
      <c r="T10" s="1" t="s">
        <v>50</v>
      </c>
      <c r="U10" s="17" t="s">
        <v>50</v>
      </c>
    </row>
    <row r="11" spans="1:21" ht="12" thickTop="1">
      <c r="A11" s="26" t="s">
        <v>112</v>
      </c>
      <c r="B11" s="27">
        <v>625611</v>
      </c>
      <c r="C11" s="27">
        <v>400573</v>
      </c>
      <c r="D11" s="27">
        <v>197109</v>
      </c>
      <c r="E11" s="21">
        <v>6160962</v>
      </c>
      <c r="F11" s="27">
        <v>4349612</v>
      </c>
      <c r="G11" s="27">
        <v>3101545</v>
      </c>
      <c r="H11" s="27">
        <v>1694524</v>
      </c>
      <c r="I11" s="21">
        <v>7404250</v>
      </c>
      <c r="J11" s="27">
        <v>5715886</v>
      </c>
      <c r="K11" s="27">
        <v>3862477</v>
      </c>
      <c r="L11" s="27">
        <v>1824345</v>
      </c>
      <c r="M11" s="21">
        <v>6361642</v>
      </c>
      <c r="N11" s="27">
        <v>4648759</v>
      </c>
      <c r="O11" s="27">
        <v>2953834</v>
      </c>
      <c r="P11" s="27">
        <v>1509836</v>
      </c>
      <c r="Q11" s="21">
        <v>8208964</v>
      </c>
      <c r="R11" s="27">
        <v>5941884</v>
      </c>
      <c r="S11" s="27">
        <v>3867105</v>
      </c>
      <c r="T11" s="27">
        <v>1481736</v>
      </c>
      <c r="U11" s="21">
        <v>11931342</v>
      </c>
    </row>
    <row r="12" spans="1:21" ht="11.25">
      <c r="A12" s="7" t="s">
        <v>113</v>
      </c>
      <c r="B12" s="28">
        <v>618874</v>
      </c>
      <c r="C12" s="28">
        <v>388522</v>
      </c>
      <c r="D12" s="28">
        <v>184088</v>
      </c>
      <c r="E12" s="22">
        <v>4452875</v>
      </c>
      <c r="F12" s="28">
        <v>3193685</v>
      </c>
      <c r="G12" s="28">
        <v>2295242</v>
      </c>
      <c r="H12" s="28">
        <v>1236483</v>
      </c>
      <c r="I12" s="22">
        <v>4533326</v>
      </c>
      <c r="J12" s="28">
        <v>3481464</v>
      </c>
      <c r="K12" s="28">
        <v>2355887</v>
      </c>
      <c r="L12" s="28">
        <v>1033574</v>
      </c>
      <c r="M12" s="22">
        <v>3808546</v>
      </c>
      <c r="N12" s="28">
        <v>2767326</v>
      </c>
      <c r="O12" s="28">
        <v>1754972</v>
      </c>
      <c r="P12" s="28">
        <v>898491</v>
      </c>
      <c r="Q12" s="22">
        <v>3077168</v>
      </c>
      <c r="R12" s="28">
        <v>2270980</v>
      </c>
      <c r="S12" s="28">
        <v>1393262</v>
      </c>
      <c r="T12" s="28">
        <v>632533</v>
      </c>
      <c r="U12" s="22">
        <v>8411424</v>
      </c>
    </row>
    <row r="13" spans="1:21" ht="11.25">
      <c r="A13" s="7" t="s">
        <v>114</v>
      </c>
      <c r="B13" s="28">
        <v>6737</v>
      </c>
      <c r="C13" s="28">
        <v>12051</v>
      </c>
      <c r="D13" s="28">
        <v>13021</v>
      </c>
      <c r="E13" s="22">
        <v>1708086</v>
      </c>
      <c r="F13" s="28">
        <v>1155927</v>
      </c>
      <c r="G13" s="28">
        <v>806303</v>
      </c>
      <c r="H13" s="28">
        <v>458041</v>
      </c>
      <c r="I13" s="22">
        <v>2870924</v>
      </c>
      <c r="J13" s="28">
        <v>2234421</v>
      </c>
      <c r="K13" s="28">
        <v>1506589</v>
      </c>
      <c r="L13" s="28">
        <v>790770</v>
      </c>
      <c r="M13" s="22">
        <v>2553095</v>
      </c>
      <c r="N13" s="28">
        <v>1881433</v>
      </c>
      <c r="O13" s="28">
        <v>1198861</v>
      </c>
      <c r="P13" s="28">
        <v>611344</v>
      </c>
      <c r="Q13" s="22">
        <v>5131795</v>
      </c>
      <c r="R13" s="28">
        <v>3670903</v>
      </c>
      <c r="S13" s="28">
        <v>2473843</v>
      </c>
      <c r="T13" s="28">
        <v>849203</v>
      </c>
      <c r="U13" s="22">
        <v>3519918</v>
      </c>
    </row>
    <row r="14" spans="1:21" ht="11.25">
      <c r="A14" s="7" t="s">
        <v>123</v>
      </c>
      <c r="B14" s="28">
        <v>477046</v>
      </c>
      <c r="C14" s="28">
        <v>306097</v>
      </c>
      <c r="D14" s="28">
        <v>143771</v>
      </c>
      <c r="E14" s="22">
        <v>2543597</v>
      </c>
      <c r="F14" s="28">
        <v>1740673</v>
      </c>
      <c r="G14" s="28">
        <v>1125305</v>
      </c>
      <c r="H14" s="28">
        <v>582671</v>
      </c>
      <c r="I14" s="22">
        <v>2849366</v>
      </c>
      <c r="J14" s="28">
        <v>2114230</v>
      </c>
      <c r="K14" s="28">
        <v>1301650</v>
      </c>
      <c r="L14" s="28">
        <v>705685</v>
      </c>
      <c r="M14" s="22">
        <v>2486988</v>
      </c>
      <c r="N14" s="28">
        <v>1854413</v>
      </c>
      <c r="O14" s="28">
        <v>1288473</v>
      </c>
      <c r="P14" s="28">
        <v>663836</v>
      </c>
      <c r="Q14" s="22">
        <v>6216628</v>
      </c>
      <c r="R14" s="28">
        <v>4519613</v>
      </c>
      <c r="S14" s="28">
        <v>2771458</v>
      </c>
      <c r="T14" s="28">
        <v>1280955</v>
      </c>
      <c r="U14" s="22">
        <v>5975376</v>
      </c>
    </row>
    <row r="15" spans="1:21" ht="12" thickBot="1">
      <c r="A15" s="25" t="s">
        <v>124</v>
      </c>
      <c r="B15" s="29">
        <v>-470309</v>
      </c>
      <c r="C15" s="29">
        <v>-294046</v>
      </c>
      <c r="D15" s="29">
        <v>-130750</v>
      </c>
      <c r="E15" s="23">
        <v>-835510</v>
      </c>
      <c r="F15" s="29">
        <v>-584745</v>
      </c>
      <c r="G15" s="29">
        <v>-319001</v>
      </c>
      <c r="H15" s="29">
        <v>-124630</v>
      </c>
      <c r="I15" s="23">
        <v>21557</v>
      </c>
      <c r="J15" s="29">
        <v>120191</v>
      </c>
      <c r="K15" s="29">
        <v>204939</v>
      </c>
      <c r="L15" s="29">
        <v>85085</v>
      </c>
      <c r="M15" s="23">
        <v>66107</v>
      </c>
      <c r="N15" s="29">
        <v>27019</v>
      </c>
      <c r="O15" s="29">
        <v>-89611</v>
      </c>
      <c r="P15" s="29">
        <v>-52491</v>
      </c>
      <c r="Q15" s="23">
        <v>-1084832</v>
      </c>
      <c r="R15" s="29">
        <v>-848709</v>
      </c>
      <c r="S15" s="29">
        <v>-297615</v>
      </c>
      <c r="T15" s="29">
        <v>-431751</v>
      </c>
      <c r="U15" s="23">
        <v>-2455457</v>
      </c>
    </row>
    <row r="16" spans="1:21" ht="12" thickTop="1">
      <c r="A16" s="6" t="s">
        <v>125</v>
      </c>
      <c r="B16" s="28">
        <v>16400</v>
      </c>
      <c r="C16" s="28">
        <v>10826</v>
      </c>
      <c r="D16" s="28">
        <v>5479</v>
      </c>
      <c r="E16" s="22">
        <v>10066</v>
      </c>
      <c r="F16" s="28">
        <v>7629</v>
      </c>
      <c r="G16" s="28">
        <v>5025</v>
      </c>
      <c r="H16" s="28">
        <v>2616</v>
      </c>
      <c r="I16" s="22">
        <v>17808</v>
      </c>
      <c r="J16" s="28">
        <v>15834</v>
      </c>
      <c r="K16" s="28">
        <v>10352</v>
      </c>
      <c r="L16" s="28">
        <v>5201</v>
      </c>
      <c r="M16" s="22">
        <v>47612</v>
      </c>
      <c r="N16" s="28">
        <v>37079</v>
      </c>
      <c r="O16" s="28">
        <v>35215</v>
      </c>
      <c r="P16" s="28">
        <v>18537</v>
      </c>
      <c r="Q16" s="22">
        <v>83293</v>
      </c>
      <c r="R16" s="28">
        <v>66346</v>
      </c>
      <c r="S16" s="28">
        <v>45106</v>
      </c>
      <c r="T16" s="28">
        <v>26817</v>
      </c>
      <c r="U16" s="22">
        <v>44304</v>
      </c>
    </row>
    <row r="17" spans="1:21" ht="11.25">
      <c r="A17" s="6" t="s">
        <v>126</v>
      </c>
      <c r="B17" s="28">
        <v>12512</v>
      </c>
      <c r="C17" s="28">
        <v>125</v>
      </c>
      <c r="D17" s="28"/>
      <c r="E17" s="22">
        <v>3489</v>
      </c>
      <c r="F17" s="28">
        <v>3489</v>
      </c>
      <c r="G17" s="28">
        <v>3108</v>
      </c>
      <c r="H17" s="28">
        <v>2983</v>
      </c>
      <c r="I17" s="22">
        <v>1439</v>
      </c>
      <c r="J17" s="28">
        <v>1439</v>
      </c>
      <c r="K17" s="28">
        <v>798</v>
      </c>
      <c r="L17" s="28"/>
      <c r="M17" s="22">
        <v>1473</v>
      </c>
      <c r="N17" s="28">
        <v>1473</v>
      </c>
      <c r="O17" s="28">
        <v>799</v>
      </c>
      <c r="P17" s="28"/>
      <c r="Q17" s="22">
        <v>30856</v>
      </c>
      <c r="R17" s="28">
        <v>29139</v>
      </c>
      <c r="S17" s="28">
        <v>23566</v>
      </c>
      <c r="T17" s="28">
        <v>2656</v>
      </c>
      <c r="U17" s="22">
        <v>21095</v>
      </c>
    </row>
    <row r="18" spans="1:21" ht="11.25">
      <c r="A18" s="6" t="s">
        <v>127</v>
      </c>
      <c r="B18" s="28">
        <v>11081</v>
      </c>
      <c r="C18" s="28">
        <v>18434</v>
      </c>
      <c r="D18" s="28">
        <v>11628</v>
      </c>
      <c r="E18" s="22">
        <v>73688</v>
      </c>
      <c r="F18" s="28"/>
      <c r="G18" s="28">
        <v>8015</v>
      </c>
      <c r="H18" s="28">
        <v>45247</v>
      </c>
      <c r="I18" s="22"/>
      <c r="J18" s="28"/>
      <c r="K18" s="28">
        <v>3496</v>
      </c>
      <c r="L18" s="28">
        <v>53630</v>
      </c>
      <c r="M18" s="22"/>
      <c r="N18" s="28"/>
      <c r="O18" s="28"/>
      <c r="P18" s="28">
        <v>2556</v>
      </c>
      <c r="Q18" s="22">
        <v>6869</v>
      </c>
      <c r="R18" s="28"/>
      <c r="S18" s="28">
        <v>52373</v>
      </c>
      <c r="T18" s="28">
        <v>73536</v>
      </c>
      <c r="U18" s="22"/>
    </row>
    <row r="19" spans="1:21" ht="11.25">
      <c r="A19" s="6" t="s">
        <v>22</v>
      </c>
      <c r="B19" s="28"/>
      <c r="C19" s="28"/>
      <c r="D19" s="28"/>
      <c r="E19" s="22">
        <v>265</v>
      </c>
      <c r="F19" s="28">
        <v>265</v>
      </c>
      <c r="G19" s="28">
        <v>265</v>
      </c>
      <c r="H19" s="28">
        <v>145</v>
      </c>
      <c r="I19" s="22">
        <v>35860</v>
      </c>
      <c r="J19" s="28">
        <v>27060</v>
      </c>
      <c r="K19" s="28">
        <v>18040</v>
      </c>
      <c r="L19" s="28">
        <v>9020</v>
      </c>
      <c r="M19" s="22">
        <v>36095</v>
      </c>
      <c r="N19" s="28">
        <v>27060</v>
      </c>
      <c r="O19" s="28">
        <v>18040</v>
      </c>
      <c r="P19" s="28">
        <v>9020</v>
      </c>
      <c r="Q19" s="22">
        <v>580333</v>
      </c>
      <c r="R19" s="28">
        <v>454086</v>
      </c>
      <c r="S19" s="28">
        <v>302724</v>
      </c>
      <c r="T19" s="28">
        <v>151362</v>
      </c>
      <c r="U19" s="22">
        <v>609429</v>
      </c>
    </row>
    <row r="20" spans="1:21" ht="11.25">
      <c r="A20" s="6" t="s">
        <v>23</v>
      </c>
      <c r="B20" s="28"/>
      <c r="C20" s="28"/>
      <c r="D20" s="28"/>
      <c r="E20" s="22">
        <v>17587</v>
      </c>
      <c r="F20" s="28">
        <v>17587</v>
      </c>
      <c r="G20" s="28">
        <v>17587</v>
      </c>
      <c r="H20" s="28">
        <v>17587</v>
      </c>
      <c r="I20" s="22">
        <v>9893</v>
      </c>
      <c r="J20" s="28">
        <v>9893</v>
      </c>
      <c r="K20" s="28">
        <v>9893</v>
      </c>
      <c r="L20" s="28">
        <v>9893</v>
      </c>
      <c r="M20" s="22"/>
      <c r="N20" s="28"/>
      <c r="O20" s="28"/>
      <c r="P20" s="28"/>
      <c r="Q20" s="22"/>
      <c r="R20" s="28"/>
      <c r="S20" s="28"/>
      <c r="T20" s="28"/>
      <c r="U20" s="22"/>
    </row>
    <row r="21" spans="1:21" ht="11.25">
      <c r="A21" s="6" t="s">
        <v>24</v>
      </c>
      <c r="B21" s="28">
        <v>23859</v>
      </c>
      <c r="C21" s="28"/>
      <c r="D21" s="28"/>
      <c r="E21" s="22"/>
      <c r="F21" s="28"/>
      <c r="G21" s="28"/>
      <c r="H21" s="28"/>
      <c r="I21" s="22"/>
      <c r="J21" s="28"/>
      <c r="K21" s="28"/>
      <c r="L21" s="28"/>
      <c r="M21" s="22"/>
      <c r="N21" s="28"/>
      <c r="O21" s="28"/>
      <c r="P21" s="28"/>
      <c r="Q21" s="22"/>
      <c r="R21" s="28"/>
      <c r="S21" s="28"/>
      <c r="T21" s="28"/>
      <c r="U21" s="22"/>
    </row>
    <row r="22" spans="1:21" ht="11.25">
      <c r="A22" s="6" t="s">
        <v>58</v>
      </c>
      <c r="B22" s="28">
        <v>1622</v>
      </c>
      <c r="C22" s="28">
        <v>6424</v>
      </c>
      <c r="D22" s="28">
        <v>5201</v>
      </c>
      <c r="E22" s="22">
        <v>4903</v>
      </c>
      <c r="F22" s="28">
        <v>8086</v>
      </c>
      <c r="G22" s="28">
        <v>7347</v>
      </c>
      <c r="H22" s="28">
        <v>8605</v>
      </c>
      <c r="I22" s="22">
        <v>16164</v>
      </c>
      <c r="J22" s="28">
        <v>28397</v>
      </c>
      <c r="K22" s="28">
        <v>25449</v>
      </c>
      <c r="L22" s="28">
        <v>14148</v>
      </c>
      <c r="M22" s="22">
        <v>52956</v>
      </c>
      <c r="N22" s="28">
        <v>46987</v>
      </c>
      <c r="O22" s="28">
        <v>27450</v>
      </c>
      <c r="P22" s="28">
        <v>18233</v>
      </c>
      <c r="Q22" s="22">
        <v>91116</v>
      </c>
      <c r="R22" s="28">
        <v>58891</v>
      </c>
      <c r="S22" s="28">
        <v>32635</v>
      </c>
      <c r="T22" s="28">
        <v>17459</v>
      </c>
      <c r="U22" s="22">
        <v>101419</v>
      </c>
    </row>
    <row r="23" spans="1:21" ht="11.25">
      <c r="A23" s="6" t="s">
        <v>130</v>
      </c>
      <c r="B23" s="28">
        <v>65477</v>
      </c>
      <c r="C23" s="28">
        <v>35809</v>
      </c>
      <c r="D23" s="28">
        <v>22309</v>
      </c>
      <c r="E23" s="22">
        <v>110001</v>
      </c>
      <c r="F23" s="28">
        <v>37058</v>
      </c>
      <c r="G23" s="28">
        <v>41350</v>
      </c>
      <c r="H23" s="28">
        <v>77185</v>
      </c>
      <c r="I23" s="22">
        <v>81165</v>
      </c>
      <c r="J23" s="28">
        <v>82625</v>
      </c>
      <c r="K23" s="28">
        <v>68031</v>
      </c>
      <c r="L23" s="28">
        <v>91894</v>
      </c>
      <c r="M23" s="22">
        <v>168831</v>
      </c>
      <c r="N23" s="28">
        <v>148658</v>
      </c>
      <c r="O23" s="28">
        <v>109691</v>
      </c>
      <c r="P23" s="28">
        <v>48348</v>
      </c>
      <c r="Q23" s="22">
        <v>792468</v>
      </c>
      <c r="R23" s="28">
        <v>608464</v>
      </c>
      <c r="S23" s="28">
        <v>456407</v>
      </c>
      <c r="T23" s="28">
        <v>271831</v>
      </c>
      <c r="U23" s="22">
        <v>940892</v>
      </c>
    </row>
    <row r="24" spans="1:21" ht="11.25">
      <c r="A24" s="6" t="s">
        <v>131</v>
      </c>
      <c r="B24" s="28"/>
      <c r="C24" s="28"/>
      <c r="D24" s="28"/>
      <c r="E24" s="22">
        <v>42646</v>
      </c>
      <c r="F24" s="28">
        <v>28441</v>
      </c>
      <c r="G24" s="28">
        <v>4255</v>
      </c>
      <c r="H24" s="28">
        <v>1701</v>
      </c>
      <c r="I24" s="22">
        <v>8774</v>
      </c>
      <c r="J24" s="28">
        <v>6409</v>
      </c>
      <c r="K24" s="28">
        <v>4528</v>
      </c>
      <c r="L24" s="28">
        <v>3036</v>
      </c>
      <c r="M24" s="22">
        <v>26204</v>
      </c>
      <c r="N24" s="28">
        <v>21911</v>
      </c>
      <c r="O24" s="28">
        <v>18791</v>
      </c>
      <c r="P24" s="28">
        <v>8580</v>
      </c>
      <c r="Q24" s="22">
        <v>44171</v>
      </c>
      <c r="R24" s="28">
        <v>35764</v>
      </c>
      <c r="S24" s="28">
        <v>24693</v>
      </c>
      <c r="T24" s="28">
        <v>11353</v>
      </c>
      <c r="U24" s="22">
        <v>77286</v>
      </c>
    </row>
    <row r="25" spans="1:21" ht="11.25">
      <c r="A25" s="6" t="s">
        <v>132</v>
      </c>
      <c r="B25" s="28"/>
      <c r="C25" s="28"/>
      <c r="D25" s="28"/>
      <c r="E25" s="22"/>
      <c r="F25" s="28">
        <v>13459</v>
      </c>
      <c r="G25" s="28"/>
      <c r="H25" s="28"/>
      <c r="I25" s="22">
        <v>89887</v>
      </c>
      <c r="J25" s="28">
        <v>81679</v>
      </c>
      <c r="K25" s="28"/>
      <c r="L25" s="28"/>
      <c r="M25" s="22">
        <v>187138</v>
      </c>
      <c r="N25" s="28">
        <v>152246</v>
      </c>
      <c r="O25" s="28">
        <v>78381</v>
      </c>
      <c r="P25" s="28"/>
      <c r="Q25" s="22"/>
      <c r="R25" s="28">
        <v>30798</v>
      </c>
      <c r="S25" s="28"/>
      <c r="T25" s="28"/>
      <c r="U25" s="22">
        <v>36558</v>
      </c>
    </row>
    <row r="26" spans="1:21" ht="11.25">
      <c r="A26" s="6" t="s">
        <v>25</v>
      </c>
      <c r="B26" s="28">
        <v>102773</v>
      </c>
      <c r="C26" s="28">
        <v>66024</v>
      </c>
      <c r="D26" s="28">
        <v>75111</v>
      </c>
      <c r="E26" s="22">
        <v>125760</v>
      </c>
      <c r="F26" s="28">
        <v>45813</v>
      </c>
      <c r="G26" s="28">
        <v>42450</v>
      </c>
      <c r="H26" s="28">
        <v>30955</v>
      </c>
      <c r="I26" s="22">
        <v>112811</v>
      </c>
      <c r="J26" s="28">
        <v>93997</v>
      </c>
      <c r="K26" s="28">
        <v>83344</v>
      </c>
      <c r="L26" s="28">
        <v>79098</v>
      </c>
      <c r="M26" s="22"/>
      <c r="N26" s="28"/>
      <c r="O26" s="28"/>
      <c r="P26" s="28">
        <v>28158</v>
      </c>
      <c r="Q26" s="22">
        <v>7724</v>
      </c>
      <c r="R26" s="28">
        <v>48243</v>
      </c>
      <c r="S26" s="28">
        <v>39506</v>
      </c>
      <c r="T26" s="28">
        <v>85554</v>
      </c>
      <c r="U26" s="22"/>
    </row>
    <row r="27" spans="1:21" ht="11.25">
      <c r="A27" s="6" t="s">
        <v>146</v>
      </c>
      <c r="B27" s="28">
        <v>158777</v>
      </c>
      <c r="C27" s="28">
        <v>69281</v>
      </c>
      <c r="D27" s="28"/>
      <c r="E27" s="22">
        <v>22191</v>
      </c>
      <c r="F27" s="28"/>
      <c r="G27" s="28"/>
      <c r="H27" s="28"/>
      <c r="I27" s="22"/>
      <c r="J27" s="28"/>
      <c r="K27" s="28"/>
      <c r="L27" s="28"/>
      <c r="M27" s="22"/>
      <c r="N27" s="28"/>
      <c r="O27" s="28"/>
      <c r="P27" s="28"/>
      <c r="Q27" s="22">
        <v>29883</v>
      </c>
      <c r="R27" s="28">
        <v>45791</v>
      </c>
      <c r="S27" s="28">
        <v>25649</v>
      </c>
      <c r="T27" s="28"/>
      <c r="U27" s="22"/>
    </row>
    <row r="28" spans="1:21" ht="11.25">
      <c r="A28" s="6" t="s">
        <v>58</v>
      </c>
      <c r="B28" s="28">
        <v>1065</v>
      </c>
      <c r="C28" s="28">
        <v>220</v>
      </c>
      <c r="D28" s="28">
        <v>2668</v>
      </c>
      <c r="E28" s="22">
        <v>10023</v>
      </c>
      <c r="F28" s="28">
        <v>10101</v>
      </c>
      <c r="G28" s="28">
        <v>13862</v>
      </c>
      <c r="H28" s="28">
        <v>2701</v>
      </c>
      <c r="I28" s="22">
        <v>3494</v>
      </c>
      <c r="J28" s="28">
        <v>2623</v>
      </c>
      <c r="K28" s="28">
        <v>1713</v>
      </c>
      <c r="L28" s="28">
        <v>129</v>
      </c>
      <c r="M28" s="22">
        <v>26122</v>
      </c>
      <c r="N28" s="28">
        <v>12298</v>
      </c>
      <c r="O28" s="28">
        <v>7393</v>
      </c>
      <c r="P28" s="28">
        <v>1671</v>
      </c>
      <c r="Q28" s="22">
        <v>5584</v>
      </c>
      <c r="R28" s="28">
        <v>2559</v>
      </c>
      <c r="S28" s="28">
        <v>1530</v>
      </c>
      <c r="T28" s="28">
        <v>849</v>
      </c>
      <c r="U28" s="22">
        <v>47906</v>
      </c>
    </row>
    <row r="29" spans="1:21" ht="11.25">
      <c r="A29" s="6" t="s">
        <v>135</v>
      </c>
      <c r="B29" s="28">
        <v>262617</v>
      </c>
      <c r="C29" s="28">
        <v>135526</v>
      </c>
      <c r="D29" s="28">
        <v>77779</v>
      </c>
      <c r="E29" s="22">
        <v>200622</v>
      </c>
      <c r="F29" s="28">
        <v>97817</v>
      </c>
      <c r="G29" s="28">
        <v>60569</v>
      </c>
      <c r="H29" s="28">
        <v>45801</v>
      </c>
      <c r="I29" s="22">
        <v>214967</v>
      </c>
      <c r="J29" s="28">
        <v>184708</v>
      </c>
      <c r="K29" s="28">
        <v>89585</v>
      </c>
      <c r="L29" s="28">
        <v>82264</v>
      </c>
      <c r="M29" s="22">
        <v>239465</v>
      </c>
      <c r="N29" s="28">
        <v>186456</v>
      </c>
      <c r="O29" s="28">
        <v>104566</v>
      </c>
      <c r="P29" s="28">
        <v>38410</v>
      </c>
      <c r="Q29" s="22">
        <v>87813</v>
      </c>
      <c r="R29" s="28">
        <v>163156</v>
      </c>
      <c r="S29" s="28">
        <v>91379</v>
      </c>
      <c r="T29" s="28">
        <v>97757</v>
      </c>
      <c r="U29" s="22">
        <v>631098</v>
      </c>
    </row>
    <row r="30" spans="1:21" ht="12" thickBot="1">
      <c r="A30" s="25" t="s">
        <v>136</v>
      </c>
      <c r="B30" s="29">
        <v>-667448</v>
      </c>
      <c r="C30" s="29">
        <v>-393762</v>
      </c>
      <c r="D30" s="29">
        <v>-186220</v>
      </c>
      <c r="E30" s="23">
        <v>-926131</v>
      </c>
      <c r="F30" s="29">
        <v>-645504</v>
      </c>
      <c r="G30" s="29">
        <v>-338221</v>
      </c>
      <c r="H30" s="29">
        <v>-93246</v>
      </c>
      <c r="I30" s="23">
        <v>-112243</v>
      </c>
      <c r="J30" s="29">
        <v>18108</v>
      </c>
      <c r="K30" s="29">
        <v>183385</v>
      </c>
      <c r="L30" s="29">
        <v>94715</v>
      </c>
      <c r="M30" s="23">
        <v>-4525</v>
      </c>
      <c r="N30" s="29">
        <v>-10778</v>
      </c>
      <c r="O30" s="29">
        <v>-84486</v>
      </c>
      <c r="P30" s="29">
        <v>-42553</v>
      </c>
      <c r="Q30" s="23">
        <v>-380176</v>
      </c>
      <c r="R30" s="29">
        <v>-403402</v>
      </c>
      <c r="S30" s="29">
        <v>67412</v>
      </c>
      <c r="T30" s="29">
        <v>-257677</v>
      </c>
      <c r="U30" s="23">
        <v>-2145663</v>
      </c>
    </row>
    <row r="31" spans="1:21" ht="12" thickTop="1">
      <c r="A31" s="6" t="s">
        <v>26</v>
      </c>
      <c r="B31" s="28"/>
      <c r="C31" s="28">
        <v>1000</v>
      </c>
      <c r="D31" s="28"/>
      <c r="E31" s="22">
        <v>83574</v>
      </c>
      <c r="F31" s="28">
        <v>83695</v>
      </c>
      <c r="G31" s="28">
        <v>83695</v>
      </c>
      <c r="H31" s="28">
        <v>83695</v>
      </c>
      <c r="I31" s="22"/>
      <c r="J31" s="28"/>
      <c r="K31" s="28"/>
      <c r="L31" s="28"/>
      <c r="M31" s="22">
        <v>121</v>
      </c>
      <c r="N31" s="28">
        <v>121</v>
      </c>
      <c r="O31" s="28">
        <v>121</v>
      </c>
      <c r="P31" s="28">
        <v>121</v>
      </c>
      <c r="Q31" s="22"/>
      <c r="R31" s="28">
        <v>84795</v>
      </c>
      <c r="S31" s="28">
        <v>84795</v>
      </c>
      <c r="T31" s="28"/>
      <c r="U31" s="22"/>
    </row>
    <row r="32" spans="1:21" ht="11.25">
      <c r="A32" s="6" t="s">
        <v>137</v>
      </c>
      <c r="B32" s="28">
        <v>146594</v>
      </c>
      <c r="C32" s="28">
        <v>51155</v>
      </c>
      <c r="D32" s="28">
        <v>30005</v>
      </c>
      <c r="E32" s="22">
        <v>162204</v>
      </c>
      <c r="F32" s="28">
        <v>33674</v>
      </c>
      <c r="G32" s="28">
        <v>33674</v>
      </c>
      <c r="H32" s="28">
        <v>21672</v>
      </c>
      <c r="I32" s="22"/>
      <c r="J32" s="28"/>
      <c r="K32" s="28"/>
      <c r="L32" s="28"/>
      <c r="M32" s="22">
        <v>9317</v>
      </c>
      <c r="N32" s="28">
        <v>9317</v>
      </c>
      <c r="O32" s="28">
        <v>9317</v>
      </c>
      <c r="P32" s="28">
        <v>9317</v>
      </c>
      <c r="Q32" s="22"/>
      <c r="R32" s="28">
        <v>561828</v>
      </c>
      <c r="S32" s="28">
        <v>456609</v>
      </c>
      <c r="T32" s="28"/>
      <c r="U32" s="22"/>
    </row>
    <row r="33" spans="1:21" ht="11.25">
      <c r="A33" s="6" t="s">
        <v>138</v>
      </c>
      <c r="B33" s="28"/>
      <c r="C33" s="28"/>
      <c r="D33" s="28"/>
      <c r="E33" s="22">
        <v>194655</v>
      </c>
      <c r="F33" s="28">
        <v>36737</v>
      </c>
      <c r="G33" s="28">
        <v>36737</v>
      </c>
      <c r="H33" s="28">
        <v>36737</v>
      </c>
      <c r="I33" s="22">
        <v>152754</v>
      </c>
      <c r="J33" s="28"/>
      <c r="K33" s="28"/>
      <c r="L33" s="28"/>
      <c r="M33" s="22">
        <v>2214</v>
      </c>
      <c r="N33" s="28">
        <v>2214</v>
      </c>
      <c r="O33" s="28">
        <v>2214</v>
      </c>
      <c r="P33" s="28">
        <v>2214</v>
      </c>
      <c r="Q33" s="22">
        <v>9705</v>
      </c>
      <c r="R33" s="28">
        <v>8651</v>
      </c>
      <c r="S33" s="28">
        <v>8651</v>
      </c>
      <c r="T33" s="28"/>
      <c r="U33" s="22">
        <v>3275076</v>
      </c>
    </row>
    <row r="34" spans="1:21" ht="11.25">
      <c r="A34" s="6" t="s">
        <v>139</v>
      </c>
      <c r="B34" s="28"/>
      <c r="C34" s="28"/>
      <c r="D34" s="28"/>
      <c r="E34" s="22">
        <v>75100</v>
      </c>
      <c r="F34" s="28">
        <v>75100</v>
      </c>
      <c r="G34" s="28">
        <v>75100</v>
      </c>
      <c r="H34" s="28">
        <v>75100</v>
      </c>
      <c r="I34" s="22"/>
      <c r="J34" s="28"/>
      <c r="K34" s="28"/>
      <c r="L34" s="28"/>
      <c r="M34" s="22"/>
      <c r="N34" s="28"/>
      <c r="O34" s="28"/>
      <c r="P34" s="28"/>
      <c r="Q34" s="22"/>
      <c r="R34" s="28"/>
      <c r="S34" s="28"/>
      <c r="T34" s="28"/>
      <c r="U34" s="22"/>
    </row>
    <row r="35" spans="1:21" ht="11.25">
      <c r="A35" s="6" t="s">
        <v>27</v>
      </c>
      <c r="B35" s="28"/>
      <c r="C35" s="28"/>
      <c r="D35" s="28"/>
      <c r="E35" s="22">
        <v>2001651</v>
      </c>
      <c r="F35" s="28">
        <v>37288</v>
      </c>
      <c r="G35" s="28">
        <v>1415</v>
      </c>
      <c r="H35" s="28"/>
      <c r="I35" s="22">
        <v>5226</v>
      </c>
      <c r="J35" s="28">
        <v>5226</v>
      </c>
      <c r="K35" s="28">
        <v>2189</v>
      </c>
      <c r="L35" s="28">
        <v>2726</v>
      </c>
      <c r="M35" s="22">
        <v>12578</v>
      </c>
      <c r="N35" s="28"/>
      <c r="O35" s="28"/>
      <c r="P35" s="28"/>
      <c r="Q35" s="22">
        <v>71320</v>
      </c>
      <c r="R35" s="28">
        <v>59786</v>
      </c>
      <c r="S35" s="28"/>
      <c r="T35" s="28"/>
      <c r="U35" s="22">
        <v>7193</v>
      </c>
    </row>
    <row r="36" spans="1:21" ht="11.25">
      <c r="A36" s="6" t="s">
        <v>58</v>
      </c>
      <c r="B36" s="28">
        <v>1000</v>
      </c>
      <c r="C36" s="28"/>
      <c r="D36" s="28"/>
      <c r="E36" s="22"/>
      <c r="F36" s="28"/>
      <c r="G36" s="28"/>
      <c r="H36" s="28"/>
      <c r="I36" s="22"/>
      <c r="J36" s="28"/>
      <c r="K36" s="28"/>
      <c r="L36" s="28">
        <v>20</v>
      </c>
      <c r="M36" s="22">
        <v>848</v>
      </c>
      <c r="N36" s="28">
        <v>19</v>
      </c>
      <c r="O36" s="28">
        <v>440</v>
      </c>
      <c r="P36" s="28">
        <v>264</v>
      </c>
      <c r="Q36" s="22">
        <v>9643</v>
      </c>
      <c r="R36" s="28">
        <v>5942</v>
      </c>
      <c r="S36" s="28">
        <v>12211</v>
      </c>
      <c r="T36" s="28">
        <v>6054</v>
      </c>
      <c r="U36" s="22">
        <v>107302</v>
      </c>
    </row>
    <row r="37" spans="1:21" ht="11.25">
      <c r="A37" s="6" t="s">
        <v>140</v>
      </c>
      <c r="B37" s="28">
        <v>147594</v>
      </c>
      <c r="C37" s="28">
        <v>52155</v>
      </c>
      <c r="D37" s="28">
        <v>30005</v>
      </c>
      <c r="E37" s="22">
        <v>2517186</v>
      </c>
      <c r="F37" s="28">
        <v>266496</v>
      </c>
      <c r="G37" s="28">
        <v>230622</v>
      </c>
      <c r="H37" s="28">
        <v>217205</v>
      </c>
      <c r="I37" s="22">
        <v>157981</v>
      </c>
      <c r="J37" s="28">
        <v>5226</v>
      </c>
      <c r="K37" s="28">
        <v>2189</v>
      </c>
      <c r="L37" s="28">
        <v>2747</v>
      </c>
      <c r="M37" s="22">
        <v>49387</v>
      </c>
      <c r="N37" s="28">
        <v>37436</v>
      </c>
      <c r="O37" s="28">
        <v>12965</v>
      </c>
      <c r="P37" s="28">
        <v>11918</v>
      </c>
      <c r="Q37" s="22">
        <v>860341</v>
      </c>
      <c r="R37" s="28">
        <v>818446</v>
      </c>
      <c r="S37" s="28">
        <v>588996</v>
      </c>
      <c r="T37" s="28">
        <v>9564</v>
      </c>
      <c r="U37" s="22">
        <v>3607714</v>
      </c>
    </row>
    <row r="38" spans="1:21" ht="11.25">
      <c r="A38" s="6" t="s">
        <v>206</v>
      </c>
      <c r="B38" s="28"/>
      <c r="C38" s="28"/>
      <c r="D38" s="28"/>
      <c r="E38" s="22">
        <v>945</v>
      </c>
      <c r="F38" s="28">
        <v>955</v>
      </c>
      <c r="G38" s="28">
        <v>569</v>
      </c>
      <c r="H38" s="28">
        <v>504</v>
      </c>
      <c r="I38" s="22">
        <v>30461</v>
      </c>
      <c r="J38" s="28">
        <v>12882</v>
      </c>
      <c r="K38" s="28">
        <v>1129</v>
      </c>
      <c r="L38" s="28">
        <v>1129</v>
      </c>
      <c r="M38" s="22">
        <v>67406</v>
      </c>
      <c r="N38" s="28">
        <v>52523</v>
      </c>
      <c r="O38" s="28">
        <v>48671</v>
      </c>
      <c r="P38" s="28">
        <v>2464</v>
      </c>
      <c r="Q38" s="22"/>
      <c r="R38" s="28">
        <v>97962</v>
      </c>
      <c r="S38" s="28">
        <v>101152</v>
      </c>
      <c r="T38" s="28">
        <v>50233</v>
      </c>
      <c r="U38" s="22"/>
    </row>
    <row r="39" spans="1:21" ht="11.25">
      <c r="A39" s="6" t="s">
        <v>145</v>
      </c>
      <c r="B39" s="28">
        <v>2583</v>
      </c>
      <c r="C39" s="28">
        <v>2583</v>
      </c>
      <c r="D39" s="28"/>
      <c r="E39" s="22">
        <v>1044298</v>
      </c>
      <c r="F39" s="28">
        <v>365871</v>
      </c>
      <c r="G39" s="28">
        <v>187176</v>
      </c>
      <c r="H39" s="28">
        <v>66951</v>
      </c>
      <c r="I39" s="22">
        <v>328655</v>
      </c>
      <c r="J39" s="28">
        <v>223326</v>
      </c>
      <c r="K39" s="28">
        <v>139152</v>
      </c>
      <c r="L39" s="28">
        <v>106656</v>
      </c>
      <c r="M39" s="22">
        <v>395588</v>
      </c>
      <c r="N39" s="28">
        <v>176201</v>
      </c>
      <c r="O39" s="28">
        <v>51980</v>
      </c>
      <c r="P39" s="28">
        <v>22734</v>
      </c>
      <c r="Q39" s="22">
        <v>382366</v>
      </c>
      <c r="R39" s="28">
        <v>375749</v>
      </c>
      <c r="S39" s="28">
        <v>371045</v>
      </c>
      <c r="T39" s="28">
        <v>371045</v>
      </c>
      <c r="U39" s="22">
        <v>514336</v>
      </c>
    </row>
    <row r="40" spans="1:21" ht="11.25">
      <c r="A40" s="6" t="s">
        <v>58</v>
      </c>
      <c r="B40" s="28"/>
      <c r="C40" s="28"/>
      <c r="D40" s="28"/>
      <c r="E40" s="22">
        <v>373</v>
      </c>
      <c r="F40" s="28">
        <v>14233</v>
      </c>
      <c r="G40" s="28">
        <v>263</v>
      </c>
      <c r="H40" s="28">
        <v>263</v>
      </c>
      <c r="I40" s="22">
        <v>1082</v>
      </c>
      <c r="J40" s="28">
        <v>744</v>
      </c>
      <c r="K40" s="28">
        <v>744</v>
      </c>
      <c r="L40" s="28"/>
      <c r="M40" s="22"/>
      <c r="N40" s="28"/>
      <c r="O40" s="28"/>
      <c r="P40" s="28"/>
      <c r="Q40" s="22">
        <v>301494</v>
      </c>
      <c r="R40" s="28">
        <v>57460</v>
      </c>
      <c r="S40" s="28">
        <v>41292</v>
      </c>
      <c r="T40" s="28">
        <v>38702</v>
      </c>
      <c r="U40" s="22">
        <v>98220</v>
      </c>
    </row>
    <row r="41" spans="1:21" ht="11.25">
      <c r="A41" s="6" t="s">
        <v>148</v>
      </c>
      <c r="B41" s="28">
        <v>2583</v>
      </c>
      <c r="C41" s="28">
        <v>2583</v>
      </c>
      <c r="D41" s="28"/>
      <c r="E41" s="22">
        <v>1061201</v>
      </c>
      <c r="F41" s="28">
        <v>381059</v>
      </c>
      <c r="G41" s="28">
        <v>188009</v>
      </c>
      <c r="H41" s="28">
        <v>67719</v>
      </c>
      <c r="I41" s="22">
        <v>993484</v>
      </c>
      <c r="J41" s="28">
        <v>243162</v>
      </c>
      <c r="K41" s="28">
        <v>147234</v>
      </c>
      <c r="L41" s="28">
        <v>113993</v>
      </c>
      <c r="M41" s="22">
        <v>683586</v>
      </c>
      <c r="N41" s="28">
        <v>447900</v>
      </c>
      <c r="O41" s="28">
        <v>126022</v>
      </c>
      <c r="P41" s="28">
        <v>47466</v>
      </c>
      <c r="Q41" s="22">
        <v>2318892</v>
      </c>
      <c r="R41" s="28">
        <v>894586</v>
      </c>
      <c r="S41" s="28">
        <v>774648</v>
      </c>
      <c r="T41" s="28">
        <v>725244</v>
      </c>
      <c r="U41" s="22">
        <v>3420444</v>
      </c>
    </row>
    <row r="42" spans="1:21" ht="11.25">
      <c r="A42" s="7" t="s">
        <v>149</v>
      </c>
      <c r="B42" s="28">
        <v>-522437</v>
      </c>
      <c r="C42" s="28">
        <v>-344190</v>
      </c>
      <c r="D42" s="28">
        <v>-156215</v>
      </c>
      <c r="E42" s="22">
        <v>529852</v>
      </c>
      <c r="F42" s="28">
        <v>-760068</v>
      </c>
      <c r="G42" s="28">
        <v>-295608</v>
      </c>
      <c r="H42" s="28">
        <v>56239</v>
      </c>
      <c r="I42" s="22">
        <v>-947746</v>
      </c>
      <c r="J42" s="28">
        <v>-219827</v>
      </c>
      <c r="K42" s="28">
        <v>38339</v>
      </c>
      <c r="L42" s="28">
        <v>-16530</v>
      </c>
      <c r="M42" s="22">
        <v>-638725</v>
      </c>
      <c r="N42" s="28">
        <v>-421242</v>
      </c>
      <c r="O42" s="28">
        <v>-197543</v>
      </c>
      <c r="P42" s="28">
        <v>-78101</v>
      </c>
      <c r="Q42" s="22">
        <v>-1838727</v>
      </c>
      <c r="R42" s="28">
        <v>-479541</v>
      </c>
      <c r="S42" s="28">
        <v>-118239</v>
      </c>
      <c r="T42" s="28">
        <v>-973356</v>
      </c>
      <c r="U42" s="22">
        <v>-1958393</v>
      </c>
    </row>
    <row r="43" spans="1:21" ht="11.25">
      <c r="A43" s="7" t="s">
        <v>150</v>
      </c>
      <c r="B43" s="28">
        <v>13650</v>
      </c>
      <c r="C43" s="28">
        <v>7730</v>
      </c>
      <c r="D43" s="28">
        <v>3589</v>
      </c>
      <c r="E43" s="22">
        <v>40261</v>
      </c>
      <c r="F43" s="28">
        <v>28776</v>
      </c>
      <c r="G43" s="28">
        <v>27950</v>
      </c>
      <c r="H43" s="28">
        <v>35979</v>
      </c>
      <c r="I43" s="22">
        <v>66186</v>
      </c>
      <c r="J43" s="28">
        <v>34615</v>
      </c>
      <c r="K43" s="28">
        <v>70217</v>
      </c>
      <c r="L43" s="28">
        <v>20133</v>
      </c>
      <c r="M43" s="22">
        <v>37251</v>
      </c>
      <c r="N43" s="28">
        <v>10945</v>
      </c>
      <c r="O43" s="28">
        <v>6662</v>
      </c>
      <c r="P43" s="28">
        <v>4860</v>
      </c>
      <c r="Q43" s="22">
        <v>88739</v>
      </c>
      <c r="R43" s="28">
        <v>65395</v>
      </c>
      <c r="S43" s="28">
        <v>139103</v>
      </c>
      <c r="T43" s="28">
        <v>57337</v>
      </c>
      <c r="U43" s="22">
        <v>279433</v>
      </c>
    </row>
    <row r="44" spans="1:21" ht="11.25">
      <c r="A44" s="7" t="s">
        <v>28</v>
      </c>
      <c r="B44" s="28">
        <v>-2186</v>
      </c>
      <c r="C44" s="28">
        <v>-1639</v>
      </c>
      <c r="D44" s="28">
        <v>-1029</v>
      </c>
      <c r="E44" s="22">
        <v>4805</v>
      </c>
      <c r="F44" s="28">
        <v>2904</v>
      </c>
      <c r="G44" s="28">
        <v>2321</v>
      </c>
      <c r="H44" s="28">
        <v>408</v>
      </c>
      <c r="I44" s="22">
        <v>-5778</v>
      </c>
      <c r="J44" s="28">
        <v>-3838</v>
      </c>
      <c r="K44" s="28">
        <v>-2196</v>
      </c>
      <c r="L44" s="28">
        <v>-2259</v>
      </c>
      <c r="M44" s="22">
        <v>12896</v>
      </c>
      <c r="N44" s="28">
        <v>9179</v>
      </c>
      <c r="O44" s="28">
        <v>933</v>
      </c>
      <c r="P44" s="28">
        <v>-2775</v>
      </c>
      <c r="Q44" s="22">
        <v>-25230</v>
      </c>
      <c r="R44" s="28">
        <v>-33514</v>
      </c>
      <c r="S44" s="28">
        <v>-32145</v>
      </c>
      <c r="T44" s="28">
        <v>-107</v>
      </c>
      <c r="U44" s="22">
        <v>-133697</v>
      </c>
    </row>
    <row r="45" spans="1:21" ht="11.25">
      <c r="A45" s="7" t="s">
        <v>151</v>
      </c>
      <c r="B45" s="28">
        <v>11464</v>
      </c>
      <c r="C45" s="28">
        <v>6090</v>
      </c>
      <c r="D45" s="28">
        <v>2559</v>
      </c>
      <c r="E45" s="22">
        <v>45067</v>
      </c>
      <c r="F45" s="28">
        <v>31681</v>
      </c>
      <c r="G45" s="28">
        <v>30271</v>
      </c>
      <c r="H45" s="28">
        <v>36387</v>
      </c>
      <c r="I45" s="22">
        <v>60408</v>
      </c>
      <c r="J45" s="28">
        <v>30777</v>
      </c>
      <c r="K45" s="28">
        <v>68021</v>
      </c>
      <c r="L45" s="28">
        <v>17874</v>
      </c>
      <c r="M45" s="22">
        <v>50148</v>
      </c>
      <c r="N45" s="28">
        <v>20125</v>
      </c>
      <c r="O45" s="28">
        <v>7595</v>
      </c>
      <c r="P45" s="28">
        <v>2085</v>
      </c>
      <c r="Q45" s="22">
        <v>63508</v>
      </c>
      <c r="R45" s="28">
        <v>31881</v>
      </c>
      <c r="S45" s="28">
        <v>106957</v>
      </c>
      <c r="T45" s="28">
        <v>57230</v>
      </c>
      <c r="U45" s="22">
        <v>145735</v>
      </c>
    </row>
    <row r="46" spans="1:21" ht="11.25">
      <c r="A46" s="7" t="s">
        <v>29</v>
      </c>
      <c r="B46" s="28">
        <v>-533901</v>
      </c>
      <c r="C46" s="28">
        <v>-350281</v>
      </c>
      <c r="D46" s="28">
        <v>-158774</v>
      </c>
      <c r="E46" s="22">
        <v>484785</v>
      </c>
      <c r="F46" s="28">
        <v>-791749</v>
      </c>
      <c r="G46" s="28">
        <v>-325879</v>
      </c>
      <c r="H46" s="28">
        <v>19851</v>
      </c>
      <c r="I46" s="22">
        <v>-1008155</v>
      </c>
      <c r="J46" s="28">
        <v>-250604</v>
      </c>
      <c r="K46" s="28">
        <v>-29681</v>
      </c>
      <c r="L46" s="28">
        <v>-34404</v>
      </c>
      <c r="M46" s="22"/>
      <c r="N46" s="28"/>
      <c r="O46" s="28"/>
      <c r="P46" s="28"/>
      <c r="Q46" s="22"/>
      <c r="R46" s="28"/>
      <c r="S46" s="28"/>
      <c r="T46" s="28"/>
      <c r="U46" s="22"/>
    </row>
    <row r="47" spans="1:21" ht="11.25">
      <c r="A47" s="7" t="s">
        <v>30</v>
      </c>
      <c r="B47" s="28">
        <v>3749</v>
      </c>
      <c r="C47" s="28">
        <v>2004</v>
      </c>
      <c r="D47" s="28">
        <v>805</v>
      </c>
      <c r="E47" s="22">
        <v>3890</v>
      </c>
      <c r="F47" s="28">
        <v>4104</v>
      </c>
      <c r="G47" s="28">
        <v>2933</v>
      </c>
      <c r="H47" s="28">
        <v>2438</v>
      </c>
      <c r="I47" s="22">
        <v>55676</v>
      </c>
      <c r="J47" s="28">
        <v>52319</v>
      </c>
      <c r="K47" s="28">
        <v>50260</v>
      </c>
      <c r="L47" s="28">
        <v>7325</v>
      </c>
      <c r="M47" s="22">
        <v>-27825</v>
      </c>
      <c r="N47" s="28">
        <v>-8523</v>
      </c>
      <c r="O47" s="28">
        <v>-52990</v>
      </c>
      <c r="P47" s="28">
        <v>-27580</v>
      </c>
      <c r="Q47" s="22">
        <v>-718337</v>
      </c>
      <c r="R47" s="28">
        <v>-570424</v>
      </c>
      <c r="S47" s="28">
        <v>-395380</v>
      </c>
      <c r="T47" s="28">
        <v>-483299</v>
      </c>
      <c r="U47" s="22">
        <v>-923866</v>
      </c>
    </row>
    <row r="48" spans="1:21" ht="12" thickBot="1">
      <c r="A48" s="7" t="s">
        <v>152</v>
      </c>
      <c r="B48" s="28">
        <v>-537651</v>
      </c>
      <c r="C48" s="28">
        <v>-352285</v>
      </c>
      <c r="D48" s="28">
        <v>-159579</v>
      </c>
      <c r="E48" s="22">
        <v>480895</v>
      </c>
      <c r="F48" s="28">
        <v>-795854</v>
      </c>
      <c r="G48" s="28">
        <v>-328813</v>
      </c>
      <c r="H48" s="28">
        <v>17412</v>
      </c>
      <c r="I48" s="22">
        <v>-1063831</v>
      </c>
      <c r="J48" s="28">
        <v>-302923</v>
      </c>
      <c r="K48" s="28">
        <v>-79942</v>
      </c>
      <c r="L48" s="28">
        <v>-41729</v>
      </c>
      <c r="M48" s="22">
        <v>-661047</v>
      </c>
      <c r="N48" s="28">
        <v>-432844</v>
      </c>
      <c r="O48" s="28">
        <v>-152147</v>
      </c>
      <c r="P48" s="28">
        <v>-52605</v>
      </c>
      <c r="Q48" s="22">
        <v>-1183898</v>
      </c>
      <c r="R48" s="28">
        <v>59001</v>
      </c>
      <c r="S48" s="28">
        <v>170183</v>
      </c>
      <c r="T48" s="28">
        <v>-547287</v>
      </c>
      <c r="U48" s="22">
        <v>-1180263</v>
      </c>
    </row>
    <row r="49" spans="1:21" ht="12" thickTop="1">
      <c r="A49" s="8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</row>
    <row r="51" ht="11.25">
      <c r="A51" s="20" t="s">
        <v>105</v>
      </c>
    </row>
    <row r="52" ht="11.25">
      <c r="A52" s="20" t="s">
        <v>106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Q64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7" width="17.83203125" style="0" customWidth="1"/>
  </cols>
  <sheetData>
    <row r="1" ht="12" thickBot="1"/>
    <row r="2" spans="1:17" ht="12" thickTop="1">
      <c r="A2" s="10" t="s">
        <v>101</v>
      </c>
      <c r="B2" s="14">
        <v>3758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2" thickBot="1">
      <c r="A3" s="11" t="s">
        <v>102</v>
      </c>
      <c r="B3" s="1" t="s">
        <v>103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" thickTop="1">
      <c r="A4" s="10" t="s">
        <v>32</v>
      </c>
      <c r="B4" s="15" t="str">
        <f>HYPERLINK("http://www.kabupro.jp/mark/20130814/S000EBDC.htm","四半期報告書")</f>
        <v>四半期報告書</v>
      </c>
      <c r="C4" s="15" t="str">
        <f>HYPERLINK("http://www.kabupro.jp/mark/20130329/S000D5P7.htm","有価証券報告書")</f>
        <v>有価証券報告書</v>
      </c>
      <c r="D4" s="15" t="str">
        <f>HYPERLINK("http://www.kabupro.jp/mark/20130814/S000EBDC.htm","四半期報告書")</f>
        <v>四半期報告書</v>
      </c>
      <c r="E4" s="15" t="str">
        <f>HYPERLINK("http://www.kabupro.jp/mark/20130329/S000D5P7.htm","有価証券報告書")</f>
        <v>有価証券報告書</v>
      </c>
      <c r="F4" s="15" t="str">
        <f>HYPERLINK("http://www.kabupro.jp/mark/20111114/S0009QIC.htm","四半期報告書")</f>
        <v>四半期報告書</v>
      </c>
      <c r="G4" s="15" t="str">
        <f>HYPERLINK("http://www.kabupro.jp/mark/20120813/S000BQZ4.htm","四半期報告書")</f>
        <v>四半期報告書</v>
      </c>
      <c r="H4" s="15" t="str">
        <f>HYPERLINK("http://www.kabupro.jp/mark/20110513/S0008AC9.htm","四半期報告書")</f>
        <v>四半期報告書</v>
      </c>
      <c r="I4" s="15" t="str">
        <f>HYPERLINK("http://www.kabupro.jp/mark/20120329/S000AMJ6.htm","有価証券報告書")</f>
        <v>有価証券報告書</v>
      </c>
      <c r="J4" s="15" t="str">
        <f>HYPERLINK("http://www.kabupro.jp/mark/20111114/S0009QIC.htm","四半期報告書")</f>
        <v>四半期報告書</v>
      </c>
      <c r="K4" s="15" t="str">
        <f>HYPERLINK("http://www.kabupro.jp/mark/20110815/S00097KE.htm","四半期報告書")</f>
        <v>四半期報告書</v>
      </c>
      <c r="L4" s="15" t="str">
        <f>HYPERLINK("http://www.kabupro.jp/mark/20110513/S0008AC9.htm","四半期報告書")</f>
        <v>四半期報告書</v>
      </c>
      <c r="M4" s="15" t="str">
        <f>HYPERLINK("http://www.kabupro.jp/mark/20110330/S00082EG.htm","有価証券報告書")</f>
        <v>有価証券報告書</v>
      </c>
      <c r="N4" s="15" t="str">
        <f>HYPERLINK("http://www.kabupro.jp/mark/20101112/S000754A.htm","四半期報告書")</f>
        <v>四半期報告書</v>
      </c>
      <c r="O4" s="15" t="str">
        <f>HYPERLINK("http://www.kabupro.jp/mark/20100813/S0006L4A.htm","四半期報告書")</f>
        <v>四半期報告書</v>
      </c>
      <c r="P4" s="15" t="str">
        <f>HYPERLINK("http://www.kabupro.jp/mark/20100514/S0005PJH.htm","四半期報告書")</f>
        <v>四半期報告書</v>
      </c>
      <c r="Q4" s="15" t="str">
        <f>HYPERLINK("http://www.kabupro.jp/mark/20100330/S0005GGW.htm","有価証券報告書")</f>
        <v>有価証券報告書</v>
      </c>
    </row>
    <row r="5" spans="1:17" ht="12" thickBot="1">
      <c r="A5" s="11" t="s">
        <v>33</v>
      </c>
      <c r="B5" s="1" t="s">
        <v>157</v>
      </c>
      <c r="C5" s="1" t="s">
        <v>39</v>
      </c>
      <c r="D5" s="1" t="s">
        <v>157</v>
      </c>
      <c r="E5" s="1" t="s">
        <v>39</v>
      </c>
      <c r="F5" s="1" t="s">
        <v>167</v>
      </c>
      <c r="G5" s="1" t="s">
        <v>163</v>
      </c>
      <c r="H5" s="1" t="s">
        <v>171</v>
      </c>
      <c r="I5" s="1" t="s">
        <v>43</v>
      </c>
      <c r="J5" s="1" t="s">
        <v>167</v>
      </c>
      <c r="K5" s="1" t="s">
        <v>169</v>
      </c>
      <c r="L5" s="1" t="s">
        <v>171</v>
      </c>
      <c r="M5" s="1" t="s">
        <v>45</v>
      </c>
      <c r="N5" s="1" t="s">
        <v>173</v>
      </c>
      <c r="O5" s="1" t="s">
        <v>175</v>
      </c>
      <c r="P5" s="1" t="s">
        <v>177</v>
      </c>
      <c r="Q5" s="1" t="s">
        <v>47</v>
      </c>
    </row>
    <row r="6" spans="1:17" ht="12.75" thickBot="1" thickTop="1">
      <c r="A6" s="10" t="s">
        <v>34</v>
      </c>
      <c r="B6" s="18" t="s">
        <v>21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2" thickTop="1">
      <c r="A7" s="12" t="s">
        <v>35</v>
      </c>
      <c r="B7" s="14" t="s">
        <v>195</v>
      </c>
      <c r="C7" s="16" t="s">
        <v>40</v>
      </c>
      <c r="D7" s="14" t="s">
        <v>195</v>
      </c>
      <c r="E7" s="16" t="s">
        <v>40</v>
      </c>
      <c r="F7" s="14" t="s">
        <v>195</v>
      </c>
      <c r="G7" s="14" t="s">
        <v>195</v>
      </c>
      <c r="H7" s="14" t="s">
        <v>195</v>
      </c>
      <c r="I7" s="16" t="s">
        <v>40</v>
      </c>
      <c r="J7" s="14" t="s">
        <v>195</v>
      </c>
      <c r="K7" s="14" t="s">
        <v>195</v>
      </c>
      <c r="L7" s="14" t="s">
        <v>195</v>
      </c>
      <c r="M7" s="16" t="s">
        <v>40</v>
      </c>
      <c r="N7" s="14" t="s">
        <v>195</v>
      </c>
      <c r="O7" s="14" t="s">
        <v>195</v>
      </c>
      <c r="P7" s="14" t="s">
        <v>195</v>
      </c>
      <c r="Q7" s="16" t="s">
        <v>40</v>
      </c>
    </row>
    <row r="8" spans="1:17" ht="11.25">
      <c r="A8" s="13" t="s">
        <v>36</v>
      </c>
      <c r="B8" s="1" t="s">
        <v>196</v>
      </c>
      <c r="C8" s="17" t="s">
        <v>107</v>
      </c>
      <c r="D8" s="1" t="s">
        <v>107</v>
      </c>
      <c r="E8" s="17" t="s">
        <v>108</v>
      </c>
      <c r="F8" s="1" t="s">
        <v>108</v>
      </c>
      <c r="G8" s="1" t="s">
        <v>108</v>
      </c>
      <c r="H8" s="1" t="s">
        <v>108</v>
      </c>
      <c r="I8" s="17" t="s">
        <v>109</v>
      </c>
      <c r="J8" s="1" t="s">
        <v>109</v>
      </c>
      <c r="K8" s="1" t="s">
        <v>109</v>
      </c>
      <c r="L8" s="1" t="s">
        <v>109</v>
      </c>
      <c r="M8" s="17" t="s">
        <v>110</v>
      </c>
      <c r="N8" s="1" t="s">
        <v>110</v>
      </c>
      <c r="O8" s="1" t="s">
        <v>110</v>
      </c>
      <c r="P8" s="1" t="s">
        <v>110</v>
      </c>
      <c r="Q8" s="17" t="s">
        <v>111</v>
      </c>
    </row>
    <row r="9" spans="1:17" ht="11.25">
      <c r="A9" s="13" t="s">
        <v>37</v>
      </c>
      <c r="B9" s="1" t="s">
        <v>158</v>
      </c>
      <c r="C9" s="17" t="s">
        <v>41</v>
      </c>
      <c r="D9" s="1" t="s">
        <v>164</v>
      </c>
      <c r="E9" s="17" t="s">
        <v>42</v>
      </c>
      <c r="F9" s="1" t="s">
        <v>168</v>
      </c>
      <c r="G9" s="1" t="s">
        <v>170</v>
      </c>
      <c r="H9" s="1" t="s">
        <v>172</v>
      </c>
      <c r="I9" s="17" t="s">
        <v>44</v>
      </c>
      <c r="J9" s="1" t="s">
        <v>174</v>
      </c>
      <c r="K9" s="1" t="s">
        <v>176</v>
      </c>
      <c r="L9" s="1" t="s">
        <v>178</v>
      </c>
      <c r="M9" s="17" t="s">
        <v>46</v>
      </c>
      <c r="N9" s="1" t="s">
        <v>180</v>
      </c>
      <c r="O9" s="1" t="s">
        <v>182</v>
      </c>
      <c r="P9" s="1" t="s">
        <v>184</v>
      </c>
      <c r="Q9" s="17" t="s">
        <v>48</v>
      </c>
    </row>
    <row r="10" spans="1:17" ht="12" thickBot="1">
      <c r="A10" s="13" t="s">
        <v>38</v>
      </c>
      <c r="B10" s="1" t="s">
        <v>50</v>
      </c>
      <c r="C10" s="17" t="s">
        <v>50</v>
      </c>
      <c r="D10" s="1" t="s">
        <v>50</v>
      </c>
      <c r="E10" s="17" t="s">
        <v>50</v>
      </c>
      <c r="F10" s="1" t="s">
        <v>50</v>
      </c>
      <c r="G10" s="1" t="s">
        <v>50</v>
      </c>
      <c r="H10" s="1" t="s">
        <v>50</v>
      </c>
      <c r="I10" s="17" t="s">
        <v>50</v>
      </c>
      <c r="J10" s="1" t="s">
        <v>50</v>
      </c>
      <c r="K10" s="1" t="s">
        <v>50</v>
      </c>
      <c r="L10" s="1" t="s">
        <v>50</v>
      </c>
      <c r="M10" s="17" t="s">
        <v>50</v>
      </c>
      <c r="N10" s="1" t="s">
        <v>50</v>
      </c>
      <c r="O10" s="1" t="s">
        <v>50</v>
      </c>
      <c r="P10" s="1" t="s">
        <v>50</v>
      </c>
      <c r="Q10" s="17" t="s">
        <v>50</v>
      </c>
    </row>
    <row r="11" spans="1:17" ht="12" thickTop="1">
      <c r="A11" s="30" t="s">
        <v>149</v>
      </c>
      <c r="B11" s="27">
        <v>-344190</v>
      </c>
      <c r="C11" s="21">
        <v>529852</v>
      </c>
      <c r="D11" s="27">
        <v>-295608</v>
      </c>
      <c r="E11" s="21">
        <v>-947746</v>
      </c>
      <c r="F11" s="27">
        <v>-219827</v>
      </c>
      <c r="G11" s="27">
        <v>38339</v>
      </c>
      <c r="H11" s="27">
        <v>-16530</v>
      </c>
      <c r="I11" s="21">
        <v>-638725</v>
      </c>
      <c r="J11" s="27">
        <v>-421242</v>
      </c>
      <c r="K11" s="27">
        <v>-197543</v>
      </c>
      <c r="L11" s="27">
        <v>-78101</v>
      </c>
      <c r="M11" s="21">
        <v>-1838727</v>
      </c>
      <c r="N11" s="27">
        <v>-479541</v>
      </c>
      <c r="O11" s="27">
        <v>-118239</v>
      </c>
      <c r="P11" s="27">
        <v>-973356</v>
      </c>
      <c r="Q11" s="21">
        <v>-1958393</v>
      </c>
    </row>
    <row r="12" spans="1:17" ht="11.25">
      <c r="A12" s="6" t="s">
        <v>197</v>
      </c>
      <c r="B12" s="28">
        <v>27117</v>
      </c>
      <c r="C12" s="22">
        <v>353697</v>
      </c>
      <c r="D12" s="28">
        <v>194136</v>
      </c>
      <c r="E12" s="22">
        <v>333070</v>
      </c>
      <c r="F12" s="28">
        <v>272250</v>
      </c>
      <c r="G12" s="28">
        <v>214799</v>
      </c>
      <c r="H12" s="28">
        <v>76421</v>
      </c>
      <c r="I12" s="22">
        <v>303472</v>
      </c>
      <c r="J12" s="28">
        <v>253652</v>
      </c>
      <c r="K12" s="28">
        <v>132042</v>
      </c>
      <c r="L12" s="28">
        <v>73680</v>
      </c>
      <c r="M12" s="22">
        <v>274451</v>
      </c>
      <c r="N12" s="28">
        <v>239240</v>
      </c>
      <c r="O12" s="28">
        <v>152578</v>
      </c>
      <c r="P12" s="28">
        <v>60206</v>
      </c>
      <c r="Q12" s="22">
        <v>339051</v>
      </c>
    </row>
    <row r="13" spans="1:17" ht="11.25">
      <c r="A13" s="6" t="s">
        <v>145</v>
      </c>
      <c r="B13" s="28">
        <v>2583</v>
      </c>
      <c r="C13" s="22">
        <v>1044298</v>
      </c>
      <c r="D13" s="28">
        <v>187176</v>
      </c>
      <c r="E13" s="22">
        <v>328655</v>
      </c>
      <c r="F13" s="28">
        <v>223326</v>
      </c>
      <c r="G13" s="28">
        <v>139152</v>
      </c>
      <c r="H13" s="28">
        <v>106656</v>
      </c>
      <c r="I13" s="22">
        <v>395588</v>
      </c>
      <c r="J13" s="28">
        <v>176201</v>
      </c>
      <c r="K13" s="28">
        <v>51980</v>
      </c>
      <c r="L13" s="28">
        <v>22734</v>
      </c>
      <c r="M13" s="22">
        <v>382366</v>
      </c>
      <c r="N13" s="28">
        <v>375749</v>
      </c>
      <c r="O13" s="28">
        <v>371045</v>
      </c>
      <c r="P13" s="28">
        <v>371045</v>
      </c>
      <c r="Q13" s="22">
        <v>514336</v>
      </c>
    </row>
    <row r="14" spans="1:17" ht="11.25">
      <c r="A14" s="6" t="s">
        <v>198</v>
      </c>
      <c r="B14" s="28">
        <v>363</v>
      </c>
      <c r="C14" s="22">
        <v>14666</v>
      </c>
      <c r="D14" s="28">
        <v>2017</v>
      </c>
      <c r="E14" s="22">
        <v>32710</v>
      </c>
      <c r="F14" s="28">
        <v>31373</v>
      </c>
      <c r="G14" s="28">
        <v>22911</v>
      </c>
      <c r="H14" s="28">
        <v>13511</v>
      </c>
      <c r="I14" s="22">
        <v>31844</v>
      </c>
      <c r="J14" s="28">
        <v>25254</v>
      </c>
      <c r="K14" s="28">
        <v>18601</v>
      </c>
      <c r="L14" s="28">
        <v>12071</v>
      </c>
      <c r="M14" s="22">
        <v>53873</v>
      </c>
      <c r="N14" s="28">
        <v>53110</v>
      </c>
      <c r="O14" s="28">
        <v>36643</v>
      </c>
      <c r="P14" s="28">
        <v>21032</v>
      </c>
      <c r="Q14" s="22">
        <v>42428</v>
      </c>
    </row>
    <row r="15" spans="1:17" ht="11.25">
      <c r="A15" s="6" t="s">
        <v>199</v>
      </c>
      <c r="B15" s="28"/>
      <c r="C15" s="22">
        <v>16132</v>
      </c>
      <c r="D15" s="28">
        <v>11233</v>
      </c>
      <c r="E15" s="22">
        <v>-33913</v>
      </c>
      <c r="F15" s="28">
        <v>-25112</v>
      </c>
      <c r="G15" s="28">
        <v>-16092</v>
      </c>
      <c r="H15" s="28">
        <v>-8046</v>
      </c>
      <c r="I15" s="22">
        <v>-1063</v>
      </c>
      <c r="J15" s="28">
        <v>-786</v>
      </c>
      <c r="K15" s="28">
        <v>-524</v>
      </c>
      <c r="L15" s="28">
        <v>-262</v>
      </c>
      <c r="M15" s="22">
        <v>-501507</v>
      </c>
      <c r="N15" s="28">
        <v>-413225</v>
      </c>
      <c r="O15" s="28">
        <v>-273363</v>
      </c>
      <c r="P15" s="28">
        <v>-133118</v>
      </c>
      <c r="Q15" s="22">
        <v>-530348</v>
      </c>
    </row>
    <row r="16" spans="1:17" ht="11.25">
      <c r="A16" s="6" t="s">
        <v>200</v>
      </c>
      <c r="B16" s="28">
        <v>66024</v>
      </c>
      <c r="C16" s="22">
        <v>125760</v>
      </c>
      <c r="D16" s="28">
        <v>42450</v>
      </c>
      <c r="E16" s="22">
        <v>112811</v>
      </c>
      <c r="F16" s="28">
        <v>93997</v>
      </c>
      <c r="G16" s="28">
        <v>83344</v>
      </c>
      <c r="H16" s="28">
        <v>79098</v>
      </c>
      <c r="I16" s="22">
        <v>-30693</v>
      </c>
      <c r="J16" s="28">
        <v>-36057</v>
      </c>
      <c r="K16" s="28">
        <v>-28186</v>
      </c>
      <c r="L16" s="28">
        <v>28158</v>
      </c>
      <c r="M16" s="22">
        <v>7724</v>
      </c>
      <c r="N16" s="28">
        <v>48243</v>
      </c>
      <c r="O16" s="28">
        <v>39506</v>
      </c>
      <c r="P16" s="28">
        <v>85554</v>
      </c>
      <c r="Q16" s="22">
        <v>-164643</v>
      </c>
    </row>
    <row r="17" spans="1:17" ht="11.25">
      <c r="A17" s="6" t="s">
        <v>201</v>
      </c>
      <c r="B17" s="28">
        <v>74248</v>
      </c>
      <c r="C17" s="22">
        <v>21916</v>
      </c>
      <c r="D17" s="28">
        <v>23940</v>
      </c>
      <c r="E17" s="22">
        <v>601814</v>
      </c>
      <c r="F17" s="28">
        <v>243</v>
      </c>
      <c r="G17" s="28">
        <v>352</v>
      </c>
      <c r="H17" s="28">
        <v>-219</v>
      </c>
      <c r="I17" s="22">
        <v>168660</v>
      </c>
      <c r="J17" s="28">
        <v>168425</v>
      </c>
      <c r="K17" s="28">
        <v>-24961</v>
      </c>
      <c r="L17" s="28">
        <v>4813</v>
      </c>
      <c r="M17" s="22">
        <v>18532</v>
      </c>
      <c r="N17" s="28">
        <v>443</v>
      </c>
      <c r="O17" s="28">
        <v>44102</v>
      </c>
      <c r="P17" s="28">
        <v>4665</v>
      </c>
      <c r="Q17" s="22">
        <v>673398</v>
      </c>
    </row>
    <row r="18" spans="1:17" ht="11.25">
      <c r="A18" s="6" t="s">
        <v>202</v>
      </c>
      <c r="B18" s="28">
        <v>-10951</v>
      </c>
      <c r="C18" s="22">
        <v>-13556</v>
      </c>
      <c r="D18" s="28">
        <v>-8133</v>
      </c>
      <c r="E18" s="22">
        <v>-19247</v>
      </c>
      <c r="F18" s="28">
        <v>-17273</v>
      </c>
      <c r="G18" s="28">
        <v>-11151</v>
      </c>
      <c r="H18" s="28">
        <v>-5201</v>
      </c>
      <c r="I18" s="22">
        <v>-49086</v>
      </c>
      <c r="J18" s="28">
        <v>-38553</v>
      </c>
      <c r="K18" s="28">
        <v>-36014</v>
      </c>
      <c r="L18" s="28">
        <v>-18537</v>
      </c>
      <c r="M18" s="22">
        <v>-114149</v>
      </c>
      <c r="N18" s="28">
        <v>-95486</v>
      </c>
      <c r="O18" s="28">
        <v>-68673</v>
      </c>
      <c r="P18" s="28">
        <v>-29473</v>
      </c>
      <c r="Q18" s="22">
        <v>-65399</v>
      </c>
    </row>
    <row r="19" spans="1:17" ht="11.25">
      <c r="A19" s="6" t="s">
        <v>131</v>
      </c>
      <c r="B19" s="28"/>
      <c r="C19" s="22">
        <v>42646</v>
      </c>
      <c r="D19" s="28">
        <v>4255</v>
      </c>
      <c r="E19" s="22">
        <v>8774</v>
      </c>
      <c r="F19" s="28">
        <v>6409</v>
      </c>
      <c r="G19" s="28">
        <v>4528</v>
      </c>
      <c r="H19" s="28">
        <v>3036</v>
      </c>
      <c r="I19" s="22">
        <v>26204</v>
      </c>
      <c r="J19" s="28">
        <v>21911</v>
      </c>
      <c r="K19" s="28">
        <v>18791</v>
      </c>
      <c r="L19" s="28">
        <v>8580</v>
      </c>
      <c r="M19" s="22">
        <v>44171</v>
      </c>
      <c r="N19" s="28">
        <v>35764</v>
      </c>
      <c r="O19" s="28">
        <v>24693</v>
      </c>
      <c r="P19" s="28">
        <v>11353</v>
      </c>
      <c r="Q19" s="22">
        <v>77286</v>
      </c>
    </row>
    <row r="20" spans="1:17" ht="11.25">
      <c r="A20" s="6" t="s">
        <v>203</v>
      </c>
      <c r="B20" s="28"/>
      <c r="C20" s="22">
        <v>-2001651</v>
      </c>
      <c r="D20" s="28">
        <v>-1415</v>
      </c>
      <c r="E20" s="22">
        <v>-5226</v>
      </c>
      <c r="F20" s="28">
        <v>-5226</v>
      </c>
      <c r="G20" s="28">
        <v>-2189</v>
      </c>
      <c r="H20" s="28">
        <v>-2726</v>
      </c>
      <c r="I20" s="22">
        <v>-12578</v>
      </c>
      <c r="J20" s="28"/>
      <c r="K20" s="28"/>
      <c r="L20" s="28"/>
      <c r="M20" s="22">
        <v>-57550</v>
      </c>
      <c r="N20" s="28">
        <v>-59786</v>
      </c>
      <c r="O20" s="28">
        <v>-6004</v>
      </c>
      <c r="P20" s="28"/>
      <c r="Q20" s="22">
        <v>-7193</v>
      </c>
    </row>
    <row r="21" spans="1:17" ht="11.25">
      <c r="A21" s="6" t="s">
        <v>204</v>
      </c>
      <c r="B21" s="28">
        <v>-22062</v>
      </c>
      <c r="C21" s="22">
        <v>-12287</v>
      </c>
      <c r="D21" s="28">
        <v>-27876</v>
      </c>
      <c r="E21" s="22">
        <v>26135</v>
      </c>
      <c r="F21" s="28">
        <v>28258</v>
      </c>
      <c r="G21" s="28">
        <v>-1670</v>
      </c>
      <c r="H21" s="28">
        <v>-20147</v>
      </c>
      <c r="I21" s="22">
        <v>95573</v>
      </c>
      <c r="J21" s="28">
        <v>74991</v>
      </c>
      <c r="K21" s="28">
        <v>29191</v>
      </c>
      <c r="L21" s="28">
        <v>-2720</v>
      </c>
      <c r="M21" s="22">
        <v>-20815</v>
      </c>
      <c r="N21" s="28">
        <v>25801</v>
      </c>
      <c r="O21" s="28">
        <v>-44848</v>
      </c>
      <c r="P21" s="28">
        <v>-64310</v>
      </c>
      <c r="Q21" s="22"/>
    </row>
    <row r="22" spans="1:17" ht="11.25">
      <c r="A22" s="6" t="s">
        <v>205</v>
      </c>
      <c r="B22" s="28">
        <v>-1000</v>
      </c>
      <c r="C22" s="22">
        <v>-83574</v>
      </c>
      <c r="D22" s="28">
        <v>-83695</v>
      </c>
      <c r="E22" s="22"/>
      <c r="F22" s="28"/>
      <c r="G22" s="28"/>
      <c r="H22" s="28"/>
      <c r="I22" s="22">
        <v>-121</v>
      </c>
      <c r="J22" s="28">
        <v>-121</v>
      </c>
      <c r="K22" s="28">
        <v>-121</v>
      </c>
      <c r="L22" s="28">
        <v>-121</v>
      </c>
      <c r="M22" s="22">
        <v>-7518</v>
      </c>
      <c r="N22" s="28">
        <v>-7518</v>
      </c>
      <c r="O22" s="28">
        <v>-84795</v>
      </c>
      <c r="P22" s="28"/>
      <c r="Q22" s="22">
        <v>13783</v>
      </c>
    </row>
    <row r="23" spans="1:17" ht="11.25">
      <c r="A23" s="6" t="s">
        <v>206</v>
      </c>
      <c r="B23" s="28"/>
      <c r="C23" s="22">
        <v>945</v>
      </c>
      <c r="D23" s="28">
        <v>569</v>
      </c>
      <c r="E23" s="22">
        <v>30461</v>
      </c>
      <c r="F23" s="28">
        <v>12882</v>
      </c>
      <c r="G23" s="28">
        <v>1129</v>
      </c>
      <c r="H23" s="28">
        <v>1129</v>
      </c>
      <c r="I23" s="22">
        <v>67406</v>
      </c>
      <c r="J23" s="28">
        <v>52523</v>
      </c>
      <c r="K23" s="28">
        <v>48671</v>
      </c>
      <c r="L23" s="28">
        <v>2464</v>
      </c>
      <c r="M23" s="22">
        <v>137013</v>
      </c>
      <c r="N23" s="28">
        <v>97962</v>
      </c>
      <c r="O23" s="28">
        <v>101152</v>
      </c>
      <c r="P23" s="28">
        <v>50233</v>
      </c>
      <c r="Q23" s="22">
        <v>41845</v>
      </c>
    </row>
    <row r="24" spans="1:17" ht="11.25">
      <c r="A24" s="6" t="s">
        <v>207</v>
      </c>
      <c r="B24" s="28">
        <v>-51155</v>
      </c>
      <c r="C24" s="22">
        <v>-162204</v>
      </c>
      <c r="D24" s="28">
        <v>-33674</v>
      </c>
      <c r="E24" s="22"/>
      <c r="F24" s="28"/>
      <c r="G24" s="28"/>
      <c r="H24" s="28"/>
      <c r="I24" s="22">
        <v>-9317</v>
      </c>
      <c r="J24" s="28">
        <v>-9317</v>
      </c>
      <c r="K24" s="28">
        <v>-9317</v>
      </c>
      <c r="L24" s="28">
        <v>-9317</v>
      </c>
      <c r="M24" s="22">
        <v>-387110</v>
      </c>
      <c r="N24" s="28">
        <v>-390858</v>
      </c>
      <c r="O24" s="28">
        <v>-285219</v>
      </c>
      <c r="P24" s="28">
        <v>170796</v>
      </c>
      <c r="Q24" s="22">
        <v>399722</v>
      </c>
    </row>
    <row r="25" spans="1:17" ht="11.25">
      <c r="A25" s="6" t="s">
        <v>208</v>
      </c>
      <c r="B25" s="28"/>
      <c r="C25" s="22"/>
      <c r="D25" s="28">
        <v>263</v>
      </c>
      <c r="E25" s="22"/>
      <c r="F25" s="28">
        <v>744</v>
      </c>
      <c r="G25" s="28">
        <v>744</v>
      </c>
      <c r="H25" s="28"/>
      <c r="I25" s="22">
        <v>25370</v>
      </c>
      <c r="J25" s="28">
        <v>25370</v>
      </c>
      <c r="K25" s="28">
        <v>25370</v>
      </c>
      <c r="L25" s="28">
        <v>22267</v>
      </c>
      <c r="M25" s="22">
        <v>111347</v>
      </c>
      <c r="N25" s="28">
        <v>97397</v>
      </c>
      <c r="O25" s="28">
        <v>74512</v>
      </c>
      <c r="P25" s="28">
        <v>84460</v>
      </c>
      <c r="Q25" s="22">
        <v>1765681</v>
      </c>
    </row>
    <row r="26" spans="1:17" ht="11.25">
      <c r="A26" s="6" t="s">
        <v>209</v>
      </c>
      <c r="B26" s="28"/>
      <c r="C26" s="22">
        <v>-194655</v>
      </c>
      <c r="D26" s="28">
        <v>-36737</v>
      </c>
      <c r="E26" s="22">
        <v>-152754</v>
      </c>
      <c r="F26" s="28"/>
      <c r="G26" s="28"/>
      <c r="H26" s="28"/>
      <c r="I26" s="22">
        <v>-2214</v>
      </c>
      <c r="J26" s="28">
        <v>-2214</v>
      </c>
      <c r="K26" s="28">
        <v>-2214</v>
      </c>
      <c r="L26" s="28">
        <v>-2214</v>
      </c>
      <c r="M26" s="22">
        <v>-9479</v>
      </c>
      <c r="N26" s="28">
        <v>-8651</v>
      </c>
      <c r="O26" s="28">
        <v>-8651</v>
      </c>
      <c r="P26" s="28"/>
      <c r="Q26" s="22">
        <v>-3128505</v>
      </c>
    </row>
    <row r="27" spans="1:17" ht="11.25">
      <c r="A27" s="6" t="s">
        <v>139</v>
      </c>
      <c r="B27" s="28"/>
      <c r="C27" s="22">
        <v>-75100</v>
      </c>
      <c r="D27" s="28">
        <v>-75100</v>
      </c>
      <c r="E27" s="22"/>
      <c r="F27" s="28"/>
      <c r="G27" s="28"/>
      <c r="H27" s="28"/>
      <c r="I27" s="22"/>
      <c r="J27" s="28"/>
      <c r="K27" s="28"/>
      <c r="L27" s="28"/>
      <c r="M27" s="22"/>
      <c r="N27" s="28"/>
      <c r="O27" s="28"/>
      <c r="P27" s="28"/>
      <c r="Q27" s="22"/>
    </row>
    <row r="28" spans="1:17" ht="11.25">
      <c r="A28" s="6" t="s">
        <v>210</v>
      </c>
      <c r="B28" s="28">
        <v>-5510</v>
      </c>
      <c r="C28" s="22">
        <v>54217</v>
      </c>
      <c r="D28" s="28">
        <v>32732</v>
      </c>
      <c r="E28" s="22">
        <v>-154663</v>
      </c>
      <c r="F28" s="28">
        <v>-103261</v>
      </c>
      <c r="G28" s="28">
        <v>-100753</v>
      </c>
      <c r="H28" s="28">
        <v>10483</v>
      </c>
      <c r="I28" s="22">
        <v>49558</v>
      </c>
      <c r="J28" s="28">
        <v>-162016</v>
      </c>
      <c r="K28" s="28">
        <v>147671</v>
      </c>
      <c r="L28" s="28">
        <v>93342</v>
      </c>
      <c r="M28" s="22">
        <v>-251092</v>
      </c>
      <c r="N28" s="28">
        <v>-91456</v>
      </c>
      <c r="O28" s="28">
        <v>-284991</v>
      </c>
      <c r="P28" s="28">
        <v>-28317</v>
      </c>
      <c r="Q28" s="22">
        <v>886185</v>
      </c>
    </row>
    <row r="29" spans="1:17" ht="11.25">
      <c r="A29" s="6" t="s">
        <v>211</v>
      </c>
      <c r="B29" s="28">
        <v>339</v>
      </c>
      <c r="C29" s="22">
        <v>-1941</v>
      </c>
      <c r="D29" s="28">
        <v>-511</v>
      </c>
      <c r="E29" s="22">
        <v>29598</v>
      </c>
      <c r="F29" s="28">
        <v>25832</v>
      </c>
      <c r="G29" s="28">
        <v>-4752</v>
      </c>
      <c r="H29" s="28">
        <v>26647</v>
      </c>
      <c r="I29" s="22">
        <v>-37733</v>
      </c>
      <c r="J29" s="28">
        <v>-36389</v>
      </c>
      <c r="K29" s="28">
        <v>-10049</v>
      </c>
      <c r="L29" s="28">
        <v>166</v>
      </c>
      <c r="M29" s="22">
        <v>8951</v>
      </c>
      <c r="N29" s="28">
        <v>5153</v>
      </c>
      <c r="O29" s="28">
        <v>5303</v>
      </c>
      <c r="P29" s="28">
        <v>-9816</v>
      </c>
      <c r="Q29" s="22">
        <v>-4123</v>
      </c>
    </row>
    <row r="30" spans="1:17" ht="11.25">
      <c r="A30" s="6" t="s">
        <v>212</v>
      </c>
      <c r="B30" s="28">
        <v>11198</v>
      </c>
      <c r="C30" s="22">
        <v>-31264</v>
      </c>
      <c r="D30" s="28">
        <v>-24592</v>
      </c>
      <c r="E30" s="22">
        <v>123003</v>
      </c>
      <c r="F30" s="28">
        <v>117205</v>
      </c>
      <c r="G30" s="28">
        <v>64795</v>
      </c>
      <c r="H30" s="28">
        <v>24082</v>
      </c>
      <c r="I30" s="22">
        <v>-11219</v>
      </c>
      <c r="J30" s="28">
        <v>83203</v>
      </c>
      <c r="K30" s="28">
        <v>48574</v>
      </c>
      <c r="L30" s="28">
        <v>43974</v>
      </c>
      <c r="M30" s="22">
        <v>19323</v>
      </c>
      <c r="N30" s="28">
        <v>34330</v>
      </c>
      <c r="O30" s="28">
        <v>81352</v>
      </c>
      <c r="P30" s="28">
        <v>-24754</v>
      </c>
      <c r="Q30" s="22">
        <v>-518543</v>
      </c>
    </row>
    <row r="31" spans="1:17" ht="11.25">
      <c r="A31" s="6" t="s">
        <v>58</v>
      </c>
      <c r="B31" s="28">
        <v>-6244</v>
      </c>
      <c r="C31" s="22">
        <v>-25216</v>
      </c>
      <c r="D31" s="28">
        <v>77975</v>
      </c>
      <c r="E31" s="22">
        <v>223562</v>
      </c>
      <c r="F31" s="28">
        <v>105378</v>
      </c>
      <c r="G31" s="28">
        <v>56251</v>
      </c>
      <c r="H31" s="28">
        <v>13226</v>
      </c>
      <c r="I31" s="22">
        <v>292894</v>
      </c>
      <c r="J31" s="28">
        <v>237559</v>
      </c>
      <c r="K31" s="28">
        <v>111920</v>
      </c>
      <c r="L31" s="28">
        <v>70428</v>
      </c>
      <c r="M31" s="22">
        <v>468770</v>
      </c>
      <c r="N31" s="28">
        <v>43306</v>
      </c>
      <c r="O31" s="28">
        <v>-100954</v>
      </c>
      <c r="P31" s="28">
        <v>119776</v>
      </c>
      <c r="Q31" s="22">
        <v>-627361</v>
      </c>
    </row>
    <row r="32" spans="1:17" ht="11.25">
      <c r="A32" s="6" t="s">
        <v>213</v>
      </c>
      <c r="B32" s="28">
        <v>-259239</v>
      </c>
      <c r="C32" s="22">
        <v>-381734</v>
      </c>
      <c r="D32" s="28">
        <v>-10592</v>
      </c>
      <c r="E32" s="22">
        <v>572370</v>
      </c>
      <c r="F32" s="28">
        <v>553410</v>
      </c>
      <c r="G32" s="28">
        <v>495947</v>
      </c>
      <c r="H32" s="28">
        <v>307629</v>
      </c>
      <c r="I32" s="22">
        <v>642104</v>
      </c>
      <c r="J32" s="28">
        <v>389272</v>
      </c>
      <c r="K32" s="28">
        <v>323880</v>
      </c>
      <c r="L32" s="28">
        <v>271406</v>
      </c>
      <c r="M32" s="22">
        <v>-222988</v>
      </c>
      <c r="N32" s="28">
        <v>-647306</v>
      </c>
      <c r="O32" s="28">
        <v>-890357</v>
      </c>
      <c r="P32" s="28">
        <v>338284</v>
      </c>
      <c r="Q32" s="22">
        <v>-2081728</v>
      </c>
    </row>
    <row r="33" spans="1:17" ht="11.25">
      <c r="A33" s="6" t="s">
        <v>214</v>
      </c>
      <c r="B33" s="28">
        <v>10149</v>
      </c>
      <c r="C33" s="22">
        <v>9712</v>
      </c>
      <c r="D33" s="28">
        <v>3617</v>
      </c>
      <c r="E33" s="22">
        <v>26825</v>
      </c>
      <c r="F33" s="28">
        <v>9526</v>
      </c>
      <c r="G33" s="28">
        <v>8471</v>
      </c>
      <c r="H33" s="28"/>
      <c r="I33" s="22">
        <v>115902</v>
      </c>
      <c r="J33" s="28">
        <v>22314</v>
      </c>
      <c r="K33" s="28">
        <v>2429</v>
      </c>
      <c r="L33" s="28">
        <v>1925</v>
      </c>
      <c r="M33" s="22">
        <v>118058</v>
      </c>
      <c r="N33" s="28">
        <v>82767</v>
      </c>
      <c r="O33" s="28">
        <v>60492</v>
      </c>
      <c r="P33" s="28">
        <v>20243</v>
      </c>
      <c r="Q33" s="22">
        <v>61451</v>
      </c>
    </row>
    <row r="34" spans="1:17" ht="11.25">
      <c r="A34" s="6" t="s">
        <v>215</v>
      </c>
      <c r="B34" s="28"/>
      <c r="C34" s="22">
        <v>-7442</v>
      </c>
      <c r="D34" s="28">
        <v>-6513</v>
      </c>
      <c r="E34" s="22">
        <v>-8774</v>
      </c>
      <c r="F34" s="28">
        <v>-6409</v>
      </c>
      <c r="G34" s="28">
        <v>-4528</v>
      </c>
      <c r="H34" s="28">
        <v>-3036</v>
      </c>
      <c r="I34" s="22">
        <v>-25954</v>
      </c>
      <c r="J34" s="28">
        <v>-21987</v>
      </c>
      <c r="K34" s="28">
        <v>-18868</v>
      </c>
      <c r="L34" s="28">
        <v>-10027</v>
      </c>
      <c r="M34" s="22">
        <v>-47062</v>
      </c>
      <c r="N34" s="28">
        <v>-37050</v>
      </c>
      <c r="O34" s="28">
        <v>-18521</v>
      </c>
      <c r="P34" s="28">
        <v>-9733</v>
      </c>
      <c r="Q34" s="22">
        <v>-84019</v>
      </c>
    </row>
    <row r="35" spans="1:17" ht="11.25">
      <c r="A35" s="6" t="s">
        <v>216</v>
      </c>
      <c r="B35" s="28">
        <v>15866</v>
      </c>
      <c r="C35" s="22">
        <v>385561</v>
      </c>
      <c r="D35" s="28">
        <v>378207</v>
      </c>
      <c r="E35" s="22">
        <v>15412</v>
      </c>
      <c r="F35" s="28">
        <v>15412</v>
      </c>
      <c r="G35" s="28">
        <v>15412</v>
      </c>
      <c r="H35" s="28"/>
      <c r="I35" s="22">
        <v>37824</v>
      </c>
      <c r="J35" s="28">
        <v>37824</v>
      </c>
      <c r="K35" s="28">
        <v>37824</v>
      </c>
      <c r="L35" s="28"/>
      <c r="M35" s="22">
        <v>179764</v>
      </c>
      <c r="N35" s="28">
        <v>179764</v>
      </c>
      <c r="O35" s="28">
        <v>179764</v>
      </c>
      <c r="P35" s="28"/>
      <c r="Q35" s="22">
        <v>66515</v>
      </c>
    </row>
    <row r="36" spans="1:17" ht="11.25">
      <c r="A36" s="6" t="s">
        <v>217</v>
      </c>
      <c r="B36" s="28">
        <v>-8854</v>
      </c>
      <c r="C36" s="22">
        <v>-55214</v>
      </c>
      <c r="D36" s="28">
        <v>-49772</v>
      </c>
      <c r="E36" s="22">
        <v>-401223</v>
      </c>
      <c r="F36" s="28">
        <v>-401223</v>
      </c>
      <c r="G36" s="28">
        <v>-12624</v>
      </c>
      <c r="H36" s="28">
        <v>-12624</v>
      </c>
      <c r="I36" s="22">
        <v>-59323</v>
      </c>
      <c r="J36" s="28">
        <v>-43985</v>
      </c>
      <c r="K36" s="28">
        <v>-14114</v>
      </c>
      <c r="L36" s="28">
        <v>-12968</v>
      </c>
      <c r="M36" s="22">
        <v>-133918</v>
      </c>
      <c r="N36" s="28">
        <v>-113520</v>
      </c>
      <c r="O36" s="28">
        <v>-63444</v>
      </c>
      <c r="P36" s="28">
        <v>-44913</v>
      </c>
      <c r="Q36" s="22">
        <v>-615210</v>
      </c>
    </row>
    <row r="37" spans="1:17" ht="12" thickBot="1">
      <c r="A37" s="5" t="s">
        <v>218</v>
      </c>
      <c r="B37" s="29">
        <v>-242077</v>
      </c>
      <c r="C37" s="23">
        <v>-49116</v>
      </c>
      <c r="D37" s="29">
        <v>314947</v>
      </c>
      <c r="E37" s="23">
        <v>204609</v>
      </c>
      <c r="F37" s="29">
        <v>170717</v>
      </c>
      <c r="G37" s="29">
        <v>502679</v>
      </c>
      <c r="H37" s="29">
        <v>291968</v>
      </c>
      <c r="I37" s="23">
        <v>710554</v>
      </c>
      <c r="J37" s="29">
        <v>383439</v>
      </c>
      <c r="K37" s="29">
        <v>331152</v>
      </c>
      <c r="L37" s="29">
        <v>250336</v>
      </c>
      <c r="M37" s="23">
        <v>-106146</v>
      </c>
      <c r="N37" s="29">
        <v>-535345</v>
      </c>
      <c r="O37" s="29">
        <v>-732066</v>
      </c>
      <c r="P37" s="29">
        <v>303880</v>
      </c>
      <c r="Q37" s="23">
        <v>-2652991</v>
      </c>
    </row>
    <row r="38" spans="1:17" ht="12" thickTop="1">
      <c r="A38" s="6" t="s">
        <v>0</v>
      </c>
      <c r="B38" s="28"/>
      <c r="C38" s="22">
        <v>-3000</v>
      </c>
      <c r="D38" s="28">
        <v>-3000</v>
      </c>
      <c r="E38" s="22">
        <v>-27900</v>
      </c>
      <c r="F38" s="28">
        <v>-27900</v>
      </c>
      <c r="G38" s="28">
        <v>-10000</v>
      </c>
      <c r="H38" s="28">
        <v>-8200</v>
      </c>
      <c r="I38" s="22">
        <v>-30741</v>
      </c>
      <c r="J38" s="28">
        <v>-14300</v>
      </c>
      <c r="K38" s="28">
        <v>-14300</v>
      </c>
      <c r="L38" s="28">
        <v>-7800</v>
      </c>
      <c r="M38" s="22">
        <v>-11500</v>
      </c>
      <c r="N38" s="28">
        <v>-11500</v>
      </c>
      <c r="O38" s="28">
        <v>-11500</v>
      </c>
      <c r="P38" s="28">
        <v>-6300</v>
      </c>
      <c r="Q38" s="22">
        <v>-13021</v>
      </c>
    </row>
    <row r="39" spans="1:17" ht="11.25">
      <c r="A39" s="6" t="s">
        <v>1</v>
      </c>
      <c r="B39" s="28">
        <v>-8136</v>
      </c>
      <c r="C39" s="22">
        <v>-156466</v>
      </c>
      <c r="D39" s="28">
        <v>-68643</v>
      </c>
      <c r="E39" s="22">
        <v>-108507</v>
      </c>
      <c r="F39" s="28">
        <v>-80456</v>
      </c>
      <c r="G39" s="28">
        <v>-48560</v>
      </c>
      <c r="H39" s="28">
        <v>-24001</v>
      </c>
      <c r="I39" s="22">
        <v>-100717</v>
      </c>
      <c r="J39" s="28">
        <v>-87360</v>
      </c>
      <c r="K39" s="28">
        <v>-51598</v>
      </c>
      <c r="L39" s="28">
        <v>-22919</v>
      </c>
      <c r="M39" s="22">
        <v>-1051460</v>
      </c>
      <c r="N39" s="28">
        <v>-1018573</v>
      </c>
      <c r="O39" s="28">
        <v>-966601</v>
      </c>
      <c r="P39" s="28">
        <v>-891219</v>
      </c>
      <c r="Q39" s="22">
        <v>-141696</v>
      </c>
    </row>
    <row r="40" spans="1:17" ht="11.25">
      <c r="A40" s="6" t="s">
        <v>2</v>
      </c>
      <c r="B40" s="28"/>
      <c r="C40" s="22">
        <v>891026</v>
      </c>
      <c r="D40" s="28">
        <v>891146</v>
      </c>
      <c r="E40" s="22"/>
      <c r="F40" s="28"/>
      <c r="G40" s="28"/>
      <c r="H40" s="28"/>
      <c r="I40" s="22">
        <v>147</v>
      </c>
      <c r="J40" s="28">
        <v>222</v>
      </c>
      <c r="K40" s="28">
        <v>197</v>
      </c>
      <c r="L40" s="28">
        <v>172</v>
      </c>
      <c r="M40" s="22">
        <v>988839</v>
      </c>
      <c r="N40" s="28">
        <v>533544</v>
      </c>
      <c r="O40" s="28">
        <v>644</v>
      </c>
      <c r="P40" s="28">
        <v>644</v>
      </c>
      <c r="Q40" s="22">
        <v>210563</v>
      </c>
    </row>
    <row r="41" spans="1:17" ht="11.25">
      <c r="A41" s="6" t="s">
        <v>3</v>
      </c>
      <c r="B41" s="28">
        <v>-167047</v>
      </c>
      <c r="C41" s="22">
        <v>-827098</v>
      </c>
      <c r="D41" s="28">
        <v>-356514</v>
      </c>
      <c r="E41" s="22">
        <v>-716846</v>
      </c>
      <c r="F41" s="28">
        <v>-517321</v>
      </c>
      <c r="G41" s="28">
        <v>-301166</v>
      </c>
      <c r="H41" s="28">
        <v>-209004</v>
      </c>
      <c r="I41" s="22">
        <v>-838024</v>
      </c>
      <c r="J41" s="28">
        <v>-628614</v>
      </c>
      <c r="K41" s="28">
        <v>-393104</v>
      </c>
      <c r="L41" s="28">
        <v>-161056</v>
      </c>
      <c r="M41" s="22">
        <v>-510831</v>
      </c>
      <c r="N41" s="28">
        <v>-496238</v>
      </c>
      <c r="O41" s="28">
        <v>-441331</v>
      </c>
      <c r="P41" s="28">
        <v>-224527</v>
      </c>
      <c r="Q41" s="22">
        <v>-394910</v>
      </c>
    </row>
    <row r="42" spans="1:17" ht="11.25">
      <c r="A42" s="6" t="s">
        <v>4</v>
      </c>
      <c r="B42" s="28">
        <v>1000</v>
      </c>
      <c r="C42" s="22"/>
      <c r="D42" s="28"/>
      <c r="E42" s="22"/>
      <c r="F42" s="28"/>
      <c r="G42" s="28"/>
      <c r="H42" s="28"/>
      <c r="I42" s="22"/>
      <c r="J42" s="28"/>
      <c r="K42" s="28"/>
      <c r="L42" s="28"/>
      <c r="M42" s="22">
        <v>93772</v>
      </c>
      <c r="N42" s="28">
        <v>100182</v>
      </c>
      <c r="O42" s="28">
        <v>119589</v>
      </c>
      <c r="P42" s="28"/>
      <c r="Q42" s="22">
        <v>5200</v>
      </c>
    </row>
    <row r="43" spans="1:17" ht="11.25">
      <c r="A43" s="6" t="s">
        <v>5</v>
      </c>
      <c r="B43" s="28">
        <v>179575</v>
      </c>
      <c r="C43" s="22">
        <v>45507</v>
      </c>
      <c r="D43" s="28">
        <v>10882</v>
      </c>
      <c r="E43" s="22"/>
      <c r="F43" s="28"/>
      <c r="G43" s="28"/>
      <c r="H43" s="28"/>
      <c r="I43" s="22">
        <v>9999</v>
      </c>
      <c r="J43" s="28">
        <v>9999</v>
      </c>
      <c r="K43" s="28">
        <v>9999</v>
      </c>
      <c r="L43" s="28">
        <v>9999</v>
      </c>
      <c r="M43" s="22">
        <v>1763893</v>
      </c>
      <c r="N43" s="28">
        <v>1741886</v>
      </c>
      <c r="O43" s="28">
        <v>1530807</v>
      </c>
      <c r="P43" s="28">
        <v>671265</v>
      </c>
      <c r="Q43" s="22">
        <v>3540741</v>
      </c>
    </row>
    <row r="44" spans="1:17" ht="11.25">
      <c r="A44" s="6" t="s">
        <v>6</v>
      </c>
      <c r="B44" s="28"/>
      <c r="C44" s="22">
        <v>-15584</v>
      </c>
      <c r="D44" s="28">
        <v>-54088</v>
      </c>
      <c r="E44" s="22">
        <v>-8043</v>
      </c>
      <c r="F44" s="28">
        <v>-8043</v>
      </c>
      <c r="G44" s="28">
        <v>-8043</v>
      </c>
      <c r="H44" s="28"/>
      <c r="I44" s="22">
        <v>-28046</v>
      </c>
      <c r="J44" s="28">
        <v>-27181</v>
      </c>
      <c r="K44" s="28">
        <v>-27181</v>
      </c>
      <c r="L44" s="28">
        <v>-27181</v>
      </c>
      <c r="M44" s="22">
        <v>-15300</v>
      </c>
      <c r="N44" s="28"/>
      <c r="O44" s="28"/>
      <c r="P44" s="28"/>
      <c r="Q44" s="22">
        <v>-109454</v>
      </c>
    </row>
    <row r="45" spans="1:17" ht="11.25">
      <c r="A45" s="6" t="s">
        <v>7</v>
      </c>
      <c r="B45" s="28"/>
      <c r="C45" s="22">
        <v>302130</v>
      </c>
      <c r="D45" s="28">
        <v>40909</v>
      </c>
      <c r="E45" s="22"/>
      <c r="F45" s="28"/>
      <c r="G45" s="28"/>
      <c r="H45" s="28"/>
      <c r="I45" s="22">
        <v>6000</v>
      </c>
      <c r="J45" s="28">
        <v>6000</v>
      </c>
      <c r="K45" s="28">
        <v>6000</v>
      </c>
      <c r="L45" s="28">
        <v>6000</v>
      </c>
      <c r="M45" s="22"/>
      <c r="N45" s="28"/>
      <c r="O45" s="28"/>
      <c r="P45" s="28"/>
      <c r="Q45" s="22"/>
    </row>
    <row r="46" spans="1:17" ht="11.25">
      <c r="A46" s="6" t="s">
        <v>8</v>
      </c>
      <c r="B46" s="28">
        <v>92</v>
      </c>
      <c r="C46" s="22">
        <v>142689</v>
      </c>
      <c r="D46" s="28"/>
      <c r="E46" s="22">
        <v>33319</v>
      </c>
      <c r="F46" s="28"/>
      <c r="G46" s="28"/>
      <c r="H46" s="28"/>
      <c r="I46" s="22"/>
      <c r="J46" s="28"/>
      <c r="K46" s="28"/>
      <c r="L46" s="28"/>
      <c r="M46" s="22"/>
      <c r="N46" s="28"/>
      <c r="O46" s="28"/>
      <c r="P46" s="28"/>
      <c r="Q46" s="22">
        <v>2621269</v>
      </c>
    </row>
    <row r="47" spans="1:17" ht="11.25">
      <c r="A47" s="6" t="s">
        <v>58</v>
      </c>
      <c r="B47" s="28"/>
      <c r="C47" s="22">
        <v>154296</v>
      </c>
      <c r="D47" s="28">
        <v>28608</v>
      </c>
      <c r="E47" s="22"/>
      <c r="F47" s="28"/>
      <c r="G47" s="28"/>
      <c r="H47" s="28"/>
      <c r="I47" s="22"/>
      <c r="J47" s="28"/>
      <c r="K47" s="28"/>
      <c r="L47" s="28"/>
      <c r="M47" s="22">
        <v>2894</v>
      </c>
      <c r="N47" s="28"/>
      <c r="O47" s="28"/>
      <c r="P47" s="28"/>
      <c r="Q47" s="22">
        <v>60896</v>
      </c>
    </row>
    <row r="48" spans="1:17" ht="12" thickBot="1">
      <c r="A48" s="5" t="s">
        <v>9</v>
      </c>
      <c r="B48" s="29">
        <v>5484</v>
      </c>
      <c r="C48" s="23">
        <v>489280</v>
      </c>
      <c r="D48" s="29">
        <v>489301</v>
      </c>
      <c r="E48" s="23">
        <v>-773015</v>
      </c>
      <c r="F48" s="29">
        <v>-678758</v>
      </c>
      <c r="G48" s="29">
        <v>-438458</v>
      </c>
      <c r="H48" s="29">
        <v>-259758</v>
      </c>
      <c r="I48" s="23">
        <v>-34961</v>
      </c>
      <c r="J48" s="29">
        <v>-1183482</v>
      </c>
      <c r="K48" s="29">
        <v>-909956</v>
      </c>
      <c r="L48" s="29">
        <v>-630840</v>
      </c>
      <c r="M48" s="23">
        <v>1758477</v>
      </c>
      <c r="N48" s="29">
        <v>780039</v>
      </c>
      <c r="O48" s="29">
        <v>-477944</v>
      </c>
      <c r="P48" s="29">
        <v>-1054461</v>
      </c>
      <c r="Q48" s="23">
        <v>30951</v>
      </c>
    </row>
    <row r="49" spans="1:17" ht="12" thickTop="1">
      <c r="A49" s="6" t="s">
        <v>10</v>
      </c>
      <c r="B49" s="28"/>
      <c r="C49" s="22">
        <v>-144647</v>
      </c>
      <c r="D49" s="28">
        <v>-144647</v>
      </c>
      <c r="E49" s="22">
        <v>146799</v>
      </c>
      <c r="F49" s="28"/>
      <c r="G49" s="28">
        <v>60000</v>
      </c>
      <c r="H49" s="28"/>
      <c r="I49" s="22"/>
      <c r="J49" s="28"/>
      <c r="K49" s="28"/>
      <c r="L49" s="28"/>
      <c r="M49" s="22">
        <v>-1109030</v>
      </c>
      <c r="N49" s="28">
        <v>-929030</v>
      </c>
      <c r="O49" s="28">
        <v>-803884</v>
      </c>
      <c r="P49" s="28">
        <v>-821416</v>
      </c>
      <c r="Q49" s="22">
        <v>583399</v>
      </c>
    </row>
    <row r="50" spans="1:17" ht="11.25">
      <c r="A50" s="6" t="s">
        <v>11</v>
      </c>
      <c r="B50" s="28"/>
      <c r="C50" s="22">
        <v>-4869</v>
      </c>
      <c r="D50" s="28">
        <v>-3246</v>
      </c>
      <c r="E50" s="22">
        <v>-163982</v>
      </c>
      <c r="F50" s="28">
        <v>-162900</v>
      </c>
      <c r="G50" s="28">
        <v>-106037</v>
      </c>
      <c r="H50" s="28">
        <v>-78674</v>
      </c>
      <c r="I50" s="22">
        <v>-928921</v>
      </c>
      <c r="J50" s="28">
        <v>-403753</v>
      </c>
      <c r="K50" s="28">
        <v>-229571</v>
      </c>
      <c r="L50" s="28">
        <v>-175389</v>
      </c>
      <c r="M50" s="22">
        <v>-826443</v>
      </c>
      <c r="N50" s="28">
        <v>-788296</v>
      </c>
      <c r="O50" s="28">
        <v>-272975</v>
      </c>
      <c r="P50" s="28">
        <v>-158838</v>
      </c>
      <c r="Q50" s="22">
        <v>-471492</v>
      </c>
    </row>
    <row r="51" spans="1:17" ht="11.25">
      <c r="A51" s="6" t="s">
        <v>12</v>
      </c>
      <c r="B51" s="28"/>
      <c r="C51" s="22">
        <v>432900</v>
      </c>
      <c r="D51" s="28">
        <v>398850</v>
      </c>
      <c r="E51" s="22"/>
      <c r="F51" s="28"/>
      <c r="G51" s="28"/>
      <c r="H51" s="28"/>
      <c r="I51" s="22"/>
      <c r="J51" s="28"/>
      <c r="K51" s="28"/>
      <c r="L51" s="28"/>
      <c r="M51" s="22"/>
      <c r="N51" s="28"/>
      <c r="O51" s="28"/>
      <c r="P51" s="28"/>
      <c r="Q51" s="22">
        <v>50000</v>
      </c>
    </row>
    <row r="52" spans="1:17" ht="11.25">
      <c r="A52" s="6" t="s">
        <v>13</v>
      </c>
      <c r="B52" s="28">
        <v>-63074</v>
      </c>
      <c r="C52" s="22">
        <v>-665335</v>
      </c>
      <c r="D52" s="28">
        <v>-577721</v>
      </c>
      <c r="E52" s="22"/>
      <c r="F52" s="28"/>
      <c r="G52" s="28"/>
      <c r="H52" s="28"/>
      <c r="I52" s="22">
        <v>-175882</v>
      </c>
      <c r="J52" s="28">
        <v>-120756</v>
      </c>
      <c r="K52" s="28">
        <v>-120756</v>
      </c>
      <c r="L52" s="28">
        <v>-35263</v>
      </c>
      <c r="M52" s="22">
        <v>-164452</v>
      </c>
      <c r="N52" s="28">
        <v>-84615</v>
      </c>
      <c r="O52" s="28">
        <v>-77047</v>
      </c>
      <c r="P52" s="28">
        <v>-77021</v>
      </c>
      <c r="Q52" s="22">
        <v>-447629</v>
      </c>
    </row>
    <row r="53" spans="1:17" ht="11.25">
      <c r="A53" s="6" t="s">
        <v>14</v>
      </c>
      <c r="B53" s="28">
        <v>-109175</v>
      </c>
      <c r="C53" s="22">
        <v>-125831</v>
      </c>
      <c r="D53" s="28">
        <v>-125831</v>
      </c>
      <c r="E53" s="22">
        <v>-125633</v>
      </c>
      <c r="F53" s="28">
        <v>-125633</v>
      </c>
      <c r="G53" s="28">
        <v>-125633</v>
      </c>
      <c r="H53" s="28">
        <v>-125633</v>
      </c>
      <c r="I53" s="22">
        <v>-129960</v>
      </c>
      <c r="J53" s="28">
        <v>-129960</v>
      </c>
      <c r="K53" s="28">
        <v>-129960</v>
      </c>
      <c r="L53" s="28">
        <v>-129960</v>
      </c>
      <c r="M53" s="22">
        <v>-123596</v>
      </c>
      <c r="N53" s="28">
        <v>-123596</v>
      </c>
      <c r="O53" s="28">
        <v>-123596</v>
      </c>
      <c r="P53" s="28">
        <v>-123596</v>
      </c>
      <c r="Q53" s="22">
        <v>-120372</v>
      </c>
    </row>
    <row r="54" spans="1:17" ht="11.25">
      <c r="A54" s="6" t="s">
        <v>15</v>
      </c>
      <c r="B54" s="28"/>
      <c r="C54" s="22">
        <v>1748</v>
      </c>
      <c r="D54" s="28">
        <v>1748</v>
      </c>
      <c r="E54" s="22"/>
      <c r="F54" s="28"/>
      <c r="G54" s="28"/>
      <c r="H54" s="28"/>
      <c r="I54" s="22"/>
      <c r="J54" s="28"/>
      <c r="K54" s="28"/>
      <c r="L54" s="28"/>
      <c r="M54" s="22"/>
      <c r="N54" s="28"/>
      <c r="O54" s="28"/>
      <c r="P54" s="28"/>
      <c r="Q54" s="22">
        <v>501</v>
      </c>
    </row>
    <row r="55" spans="1:17" ht="11.25">
      <c r="A55" s="6" t="s">
        <v>16</v>
      </c>
      <c r="B55" s="28"/>
      <c r="C55" s="22">
        <v>1603</v>
      </c>
      <c r="D55" s="28">
        <v>1415</v>
      </c>
      <c r="E55" s="22">
        <v>580167</v>
      </c>
      <c r="F55" s="28">
        <v>4177</v>
      </c>
      <c r="G55" s="28">
        <v>1140</v>
      </c>
      <c r="H55" s="28"/>
      <c r="I55" s="22">
        <v>12578</v>
      </c>
      <c r="J55" s="28"/>
      <c r="K55" s="28"/>
      <c r="L55" s="28"/>
      <c r="M55" s="22">
        <v>108277</v>
      </c>
      <c r="N55" s="28">
        <v>108277</v>
      </c>
      <c r="O55" s="28"/>
      <c r="P55" s="28"/>
      <c r="Q55" s="22">
        <v>18526</v>
      </c>
    </row>
    <row r="56" spans="1:17" ht="12" thickBot="1">
      <c r="A56" s="5" t="s">
        <v>17</v>
      </c>
      <c r="B56" s="29">
        <v>-172249</v>
      </c>
      <c r="C56" s="23">
        <v>-504431</v>
      </c>
      <c r="D56" s="29">
        <v>-449433</v>
      </c>
      <c r="E56" s="23">
        <v>573681</v>
      </c>
      <c r="F56" s="29">
        <v>-148655</v>
      </c>
      <c r="G56" s="29">
        <v>-97680</v>
      </c>
      <c r="H56" s="29">
        <v>-131457</v>
      </c>
      <c r="I56" s="23">
        <v>-1288335</v>
      </c>
      <c r="J56" s="29">
        <v>-720620</v>
      </c>
      <c r="K56" s="29">
        <v>-539288</v>
      </c>
      <c r="L56" s="29">
        <v>-399612</v>
      </c>
      <c r="M56" s="23">
        <v>-1491923</v>
      </c>
      <c r="N56" s="29">
        <v>-1251859</v>
      </c>
      <c r="O56" s="29">
        <v>-712102</v>
      </c>
      <c r="P56" s="29">
        <v>-780472</v>
      </c>
      <c r="Q56" s="23">
        <v>-631143</v>
      </c>
    </row>
    <row r="57" spans="1:17" ht="12" thickTop="1">
      <c r="A57" s="7" t="s">
        <v>18</v>
      </c>
      <c r="B57" s="28">
        <v>43541</v>
      </c>
      <c r="C57" s="22">
        <v>12287</v>
      </c>
      <c r="D57" s="28">
        <v>22695</v>
      </c>
      <c r="E57" s="22">
        <v>-6171</v>
      </c>
      <c r="F57" s="28">
        <v>-5893</v>
      </c>
      <c r="G57" s="28">
        <v>-938</v>
      </c>
      <c r="H57" s="28">
        <v>3005</v>
      </c>
      <c r="I57" s="22">
        <v>-10473</v>
      </c>
      <c r="J57" s="28">
        <v>-16385</v>
      </c>
      <c r="K57" s="28">
        <v>-13045</v>
      </c>
      <c r="L57" s="28">
        <v>997</v>
      </c>
      <c r="M57" s="22">
        <v>2031</v>
      </c>
      <c r="N57" s="28">
        <v>-1110</v>
      </c>
      <c r="O57" s="28">
        <v>15399</v>
      </c>
      <c r="P57" s="28">
        <v>12557</v>
      </c>
      <c r="Q57" s="22">
        <v>-35841</v>
      </c>
    </row>
    <row r="58" spans="1:17" ht="11.25">
      <c r="A58" s="7" t="s">
        <v>19</v>
      </c>
      <c r="B58" s="28">
        <v>-365301</v>
      </c>
      <c r="C58" s="22">
        <v>-51980</v>
      </c>
      <c r="D58" s="28">
        <v>377511</v>
      </c>
      <c r="E58" s="22">
        <v>-895</v>
      </c>
      <c r="F58" s="28">
        <v>-662590</v>
      </c>
      <c r="G58" s="28">
        <v>-34397</v>
      </c>
      <c r="H58" s="28">
        <v>-96242</v>
      </c>
      <c r="I58" s="22">
        <v>-623216</v>
      </c>
      <c r="J58" s="28">
        <v>-1537048</v>
      </c>
      <c r="K58" s="28">
        <v>-1131138</v>
      </c>
      <c r="L58" s="28">
        <v>-779119</v>
      </c>
      <c r="M58" s="22">
        <v>162438</v>
      </c>
      <c r="N58" s="28">
        <v>-1008276</v>
      </c>
      <c r="O58" s="28">
        <v>-1906714</v>
      </c>
      <c r="P58" s="28">
        <v>-1518495</v>
      </c>
      <c r="Q58" s="22">
        <v>-3289025</v>
      </c>
    </row>
    <row r="59" spans="1:17" ht="11.25">
      <c r="A59" s="7" t="s">
        <v>20</v>
      </c>
      <c r="B59" s="28">
        <v>2422628</v>
      </c>
      <c r="C59" s="22">
        <v>2474608</v>
      </c>
      <c r="D59" s="28">
        <v>2474608</v>
      </c>
      <c r="E59" s="22">
        <v>2501297</v>
      </c>
      <c r="F59" s="28">
        <v>2501297</v>
      </c>
      <c r="G59" s="28">
        <v>2501297</v>
      </c>
      <c r="H59" s="28">
        <v>2501297</v>
      </c>
      <c r="I59" s="22">
        <v>7196614</v>
      </c>
      <c r="J59" s="28">
        <v>7196614</v>
      </c>
      <c r="K59" s="28">
        <v>7196614</v>
      </c>
      <c r="L59" s="28">
        <v>7196614</v>
      </c>
      <c r="M59" s="22">
        <v>7027655</v>
      </c>
      <c r="N59" s="28">
        <v>7027655</v>
      </c>
      <c r="O59" s="28">
        <v>7027655</v>
      </c>
      <c r="P59" s="28">
        <v>7027655</v>
      </c>
      <c r="Q59" s="22">
        <v>10316681</v>
      </c>
    </row>
    <row r="60" spans="1:17" ht="12" thickBot="1">
      <c r="A60" s="7" t="s">
        <v>20</v>
      </c>
      <c r="B60" s="28">
        <v>2057326</v>
      </c>
      <c r="C60" s="22">
        <v>2422628</v>
      </c>
      <c r="D60" s="28">
        <v>2852119</v>
      </c>
      <c r="E60" s="22">
        <v>2474608</v>
      </c>
      <c r="F60" s="28">
        <v>1838706</v>
      </c>
      <c r="G60" s="28">
        <v>2466900</v>
      </c>
      <c r="H60" s="28">
        <v>2405055</v>
      </c>
      <c r="I60" s="22">
        <v>2501297</v>
      </c>
      <c r="J60" s="28">
        <v>1587464</v>
      </c>
      <c r="K60" s="28">
        <v>1993375</v>
      </c>
      <c r="L60" s="28">
        <v>2345394</v>
      </c>
      <c r="M60" s="22">
        <v>7196614</v>
      </c>
      <c r="N60" s="28">
        <v>6025899</v>
      </c>
      <c r="O60" s="28">
        <v>5127461</v>
      </c>
      <c r="P60" s="28">
        <v>5528238</v>
      </c>
      <c r="Q60" s="22">
        <v>7027655</v>
      </c>
    </row>
    <row r="61" spans="1:17" ht="12" thickTop="1">
      <c r="A61" s="8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3" ht="11.25">
      <c r="A63" s="20" t="s">
        <v>105</v>
      </c>
    </row>
    <row r="64" ht="11.25">
      <c r="A64" s="20" t="s">
        <v>106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U58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101</v>
      </c>
      <c r="B2" s="14">
        <v>3758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102</v>
      </c>
      <c r="B3" s="1" t="s">
        <v>103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32</v>
      </c>
      <c r="B4" s="15" t="str">
        <f>HYPERLINK("http://www.kabupro.jp/mark/20131114/S1000I5N.htm","四半期報告書")</f>
        <v>四半期報告書</v>
      </c>
      <c r="C4" s="15" t="str">
        <f>HYPERLINK("http://www.kabupro.jp/mark/20130814/S000EBDC.htm","四半期報告書")</f>
        <v>四半期報告書</v>
      </c>
      <c r="D4" s="15" t="str">
        <f>HYPERLINK("http://www.kabupro.jp/mark/20130514/S000DDQQ.htm","四半期報告書")</f>
        <v>四半期報告書</v>
      </c>
      <c r="E4" s="15" t="str">
        <f>HYPERLINK("http://www.kabupro.jp/mark/20131114/S1000I5N.htm","四半期報告書")</f>
        <v>四半期報告書</v>
      </c>
      <c r="F4" s="15" t="str">
        <f>HYPERLINK("http://www.kabupro.jp/mark/20121114/S000CBEK.htm","四半期報告書")</f>
        <v>四半期報告書</v>
      </c>
      <c r="G4" s="15" t="str">
        <f>HYPERLINK("http://www.kabupro.jp/mark/20120813/S000BQZ4.htm","四半期報告書")</f>
        <v>四半期報告書</v>
      </c>
      <c r="H4" s="15" t="str">
        <f>HYPERLINK("http://www.kabupro.jp/mark/20120514/S000AUH2.htm","四半期報告書")</f>
        <v>四半期報告書</v>
      </c>
      <c r="I4" s="15" t="str">
        <f>HYPERLINK("http://www.kabupro.jp/mark/20130329/S000D5P7.htm","有価証券報告書")</f>
        <v>有価証券報告書</v>
      </c>
      <c r="J4" s="15" t="str">
        <f>HYPERLINK("http://www.kabupro.jp/mark/20111114/S0009QIC.htm","四半期報告書")</f>
        <v>四半期報告書</v>
      </c>
      <c r="K4" s="15" t="str">
        <f>HYPERLINK("http://www.kabupro.jp/mark/20110815/S00097KE.htm","四半期報告書")</f>
        <v>四半期報告書</v>
      </c>
      <c r="L4" s="15" t="str">
        <f>HYPERLINK("http://www.kabupro.jp/mark/20110513/S0008AC9.htm","四半期報告書")</f>
        <v>四半期報告書</v>
      </c>
      <c r="M4" s="15" t="str">
        <f>HYPERLINK("http://www.kabupro.jp/mark/20120329/S000AMJ6.htm","有価証券報告書")</f>
        <v>有価証券報告書</v>
      </c>
      <c r="N4" s="15" t="str">
        <f>HYPERLINK("http://www.kabupro.jp/mark/20101112/S000754A.htm","四半期報告書")</f>
        <v>四半期報告書</v>
      </c>
      <c r="O4" s="15" t="str">
        <f>HYPERLINK("http://www.kabupro.jp/mark/20100813/S0006L4A.htm","四半期報告書")</f>
        <v>四半期報告書</v>
      </c>
      <c r="P4" s="15" t="str">
        <f>HYPERLINK("http://www.kabupro.jp/mark/20100514/S0005PJH.htm","四半期報告書")</f>
        <v>四半期報告書</v>
      </c>
      <c r="Q4" s="15" t="str">
        <f>HYPERLINK("http://www.kabupro.jp/mark/20110330/S00082EG.htm","有価証券報告書")</f>
        <v>有価証券報告書</v>
      </c>
      <c r="R4" s="15" t="str">
        <f>HYPERLINK("http://www.kabupro.jp/mark/20091113/S0004MKS.htm","四半期報告書")</f>
        <v>四半期報告書</v>
      </c>
      <c r="S4" s="15" t="str">
        <f>HYPERLINK("http://www.kabupro.jp/mark/20090813/S0003YSZ.htm","四半期報告書")</f>
        <v>四半期報告書</v>
      </c>
      <c r="T4" s="15" t="str">
        <f>HYPERLINK("http://www.kabupro.jp/mark/20090518/S000335X.htm","四半期報告書")</f>
        <v>四半期報告書</v>
      </c>
      <c r="U4" s="15" t="str">
        <f>HYPERLINK("http://www.kabupro.jp/mark/20100330/S0005GGW.htm","有価証券報告書")</f>
        <v>有価証券報告書</v>
      </c>
    </row>
    <row r="5" spans="1:21" ht="12" thickBot="1">
      <c r="A5" s="11" t="s">
        <v>33</v>
      </c>
      <c r="B5" s="1" t="s">
        <v>154</v>
      </c>
      <c r="C5" s="1" t="s">
        <v>157</v>
      </c>
      <c r="D5" s="1" t="s">
        <v>159</v>
      </c>
      <c r="E5" s="1" t="s">
        <v>154</v>
      </c>
      <c r="F5" s="1" t="s">
        <v>161</v>
      </c>
      <c r="G5" s="1" t="s">
        <v>163</v>
      </c>
      <c r="H5" s="1" t="s">
        <v>165</v>
      </c>
      <c r="I5" s="1" t="s">
        <v>39</v>
      </c>
      <c r="J5" s="1" t="s">
        <v>167</v>
      </c>
      <c r="K5" s="1" t="s">
        <v>169</v>
      </c>
      <c r="L5" s="1" t="s">
        <v>171</v>
      </c>
      <c r="M5" s="1" t="s">
        <v>43</v>
      </c>
      <c r="N5" s="1" t="s">
        <v>173</v>
      </c>
      <c r="O5" s="1" t="s">
        <v>175</v>
      </c>
      <c r="P5" s="1" t="s">
        <v>177</v>
      </c>
      <c r="Q5" s="1" t="s">
        <v>45</v>
      </c>
      <c r="R5" s="1" t="s">
        <v>179</v>
      </c>
      <c r="S5" s="1" t="s">
        <v>181</v>
      </c>
      <c r="T5" s="1" t="s">
        <v>183</v>
      </c>
      <c r="U5" s="1" t="s">
        <v>47</v>
      </c>
    </row>
    <row r="6" spans="1:21" ht="12.75" thickBot="1" thickTop="1">
      <c r="A6" s="10" t="s">
        <v>34</v>
      </c>
      <c r="B6" s="18" t="s">
        <v>194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35</v>
      </c>
      <c r="B7" s="14" t="s">
        <v>155</v>
      </c>
      <c r="C7" s="14" t="s">
        <v>155</v>
      </c>
      <c r="D7" s="14" t="s">
        <v>155</v>
      </c>
      <c r="E7" s="16" t="s">
        <v>40</v>
      </c>
      <c r="F7" s="14" t="s">
        <v>155</v>
      </c>
      <c r="G7" s="14" t="s">
        <v>155</v>
      </c>
      <c r="H7" s="14" t="s">
        <v>155</v>
      </c>
      <c r="I7" s="16" t="s">
        <v>40</v>
      </c>
      <c r="J7" s="14" t="s">
        <v>155</v>
      </c>
      <c r="K7" s="14" t="s">
        <v>155</v>
      </c>
      <c r="L7" s="14" t="s">
        <v>155</v>
      </c>
      <c r="M7" s="16" t="s">
        <v>40</v>
      </c>
      <c r="N7" s="14" t="s">
        <v>155</v>
      </c>
      <c r="O7" s="14" t="s">
        <v>155</v>
      </c>
      <c r="P7" s="14" t="s">
        <v>155</v>
      </c>
      <c r="Q7" s="16" t="s">
        <v>40</v>
      </c>
      <c r="R7" s="14" t="s">
        <v>155</v>
      </c>
      <c r="S7" s="14" t="s">
        <v>155</v>
      </c>
      <c r="T7" s="14" t="s">
        <v>155</v>
      </c>
      <c r="U7" s="16" t="s">
        <v>40</v>
      </c>
    </row>
    <row r="8" spans="1:21" ht="11.25">
      <c r="A8" s="13" t="s">
        <v>36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</row>
    <row r="9" spans="1:21" ht="11.25">
      <c r="A9" s="13" t="s">
        <v>37</v>
      </c>
      <c r="B9" s="1" t="s">
        <v>156</v>
      </c>
      <c r="C9" s="1" t="s">
        <v>158</v>
      </c>
      <c r="D9" s="1" t="s">
        <v>160</v>
      </c>
      <c r="E9" s="17" t="s">
        <v>41</v>
      </c>
      <c r="F9" s="1" t="s">
        <v>162</v>
      </c>
      <c r="G9" s="1" t="s">
        <v>164</v>
      </c>
      <c r="H9" s="1" t="s">
        <v>166</v>
      </c>
      <c r="I9" s="17" t="s">
        <v>42</v>
      </c>
      <c r="J9" s="1" t="s">
        <v>168</v>
      </c>
      <c r="K9" s="1" t="s">
        <v>170</v>
      </c>
      <c r="L9" s="1" t="s">
        <v>172</v>
      </c>
      <c r="M9" s="17" t="s">
        <v>44</v>
      </c>
      <c r="N9" s="1" t="s">
        <v>174</v>
      </c>
      <c r="O9" s="1" t="s">
        <v>176</v>
      </c>
      <c r="P9" s="1" t="s">
        <v>178</v>
      </c>
      <c r="Q9" s="17" t="s">
        <v>46</v>
      </c>
      <c r="R9" s="1" t="s">
        <v>180</v>
      </c>
      <c r="S9" s="1" t="s">
        <v>182</v>
      </c>
      <c r="T9" s="1" t="s">
        <v>184</v>
      </c>
      <c r="U9" s="17" t="s">
        <v>48</v>
      </c>
    </row>
    <row r="10" spans="1:21" ht="12" thickBot="1">
      <c r="A10" s="13" t="s">
        <v>38</v>
      </c>
      <c r="B10" s="1" t="s">
        <v>50</v>
      </c>
      <c r="C10" s="1" t="s">
        <v>50</v>
      </c>
      <c r="D10" s="1" t="s">
        <v>50</v>
      </c>
      <c r="E10" s="17" t="s">
        <v>50</v>
      </c>
      <c r="F10" s="1" t="s">
        <v>50</v>
      </c>
      <c r="G10" s="1" t="s">
        <v>50</v>
      </c>
      <c r="H10" s="1" t="s">
        <v>50</v>
      </c>
      <c r="I10" s="17" t="s">
        <v>50</v>
      </c>
      <c r="J10" s="1" t="s">
        <v>50</v>
      </c>
      <c r="K10" s="1" t="s">
        <v>50</v>
      </c>
      <c r="L10" s="1" t="s">
        <v>50</v>
      </c>
      <c r="M10" s="17" t="s">
        <v>50</v>
      </c>
      <c r="N10" s="1" t="s">
        <v>50</v>
      </c>
      <c r="O10" s="1" t="s">
        <v>50</v>
      </c>
      <c r="P10" s="1" t="s">
        <v>50</v>
      </c>
      <c r="Q10" s="17" t="s">
        <v>50</v>
      </c>
      <c r="R10" s="1" t="s">
        <v>50</v>
      </c>
      <c r="S10" s="1" t="s">
        <v>50</v>
      </c>
      <c r="T10" s="1" t="s">
        <v>50</v>
      </c>
      <c r="U10" s="17" t="s">
        <v>50</v>
      </c>
    </row>
    <row r="11" spans="1:21" ht="12" thickTop="1">
      <c r="A11" s="9" t="s">
        <v>49</v>
      </c>
      <c r="B11" s="27">
        <v>1809863</v>
      </c>
      <c r="C11" s="27">
        <v>2060331</v>
      </c>
      <c r="D11" s="27">
        <v>2270757</v>
      </c>
      <c r="E11" s="21">
        <v>2425630</v>
      </c>
      <c r="F11" s="27">
        <v>2446620</v>
      </c>
      <c r="G11" s="27">
        <v>2855119</v>
      </c>
      <c r="H11" s="27">
        <v>2363680</v>
      </c>
      <c r="I11" s="21">
        <v>2474608</v>
      </c>
      <c r="J11" s="27">
        <v>1879665</v>
      </c>
      <c r="K11" s="27">
        <v>2497459</v>
      </c>
      <c r="L11" s="27">
        <v>2454514</v>
      </c>
      <c r="M11" s="21">
        <v>2544556</v>
      </c>
      <c r="N11" s="27">
        <v>1629382</v>
      </c>
      <c r="O11" s="27">
        <v>2051392</v>
      </c>
      <c r="P11" s="27">
        <v>2396911</v>
      </c>
      <c r="Q11" s="21">
        <v>7301001</v>
      </c>
      <c r="R11" s="27">
        <v>6096069</v>
      </c>
      <c r="S11" s="27">
        <v>5305324</v>
      </c>
      <c r="T11" s="27">
        <v>5704867</v>
      </c>
      <c r="U11" s="21">
        <v>7204529</v>
      </c>
    </row>
    <row r="12" spans="1:21" ht="11.25">
      <c r="A12" s="2" t="s">
        <v>51</v>
      </c>
      <c r="B12" s="28">
        <v>78912</v>
      </c>
      <c r="C12" s="28">
        <v>92918</v>
      </c>
      <c r="D12" s="28">
        <v>71148</v>
      </c>
      <c r="E12" s="22">
        <v>87407</v>
      </c>
      <c r="F12" s="28">
        <v>385215</v>
      </c>
      <c r="G12" s="28">
        <v>451997</v>
      </c>
      <c r="H12" s="28">
        <v>501985</v>
      </c>
      <c r="I12" s="22">
        <v>484729</v>
      </c>
      <c r="J12" s="28">
        <v>613591</v>
      </c>
      <c r="K12" s="28">
        <v>611084</v>
      </c>
      <c r="L12" s="28">
        <v>499846</v>
      </c>
      <c r="M12" s="22">
        <v>510330</v>
      </c>
      <c r="N12" s="28">
        <v>722219</v>
      </c>
      <c r="O12" s="28">
        <v>412531</v>
      </c>
      <c r="P12" s="28">
        <v>466860</v>
      </c>
      <c r="Q12" s="22">
        <v>561593</v>
      </c>
      <c r="R12" s="28">
        <v>402656</v>
      </c>
      <c r="S12" s="28">
        <v>596192</v>
      </c>
      <c r="T12" s="28">
        <v>349582</v>
      </c>
      <c r="U12" s="22">
        <v>319542</v>
      </c>
    </row>
    <row r="13" spans="1:21" ht="11.25">
      <c r="A13" s="2" t="s">
        <v>185</v>
      </c>
      <c r="B13" s="28">
        <v>2073</v>
      </c>
      <c r="C13" s="28">
        <v>2538</v>
      </c>
      <c r="D13" s="28">
        <v>1577</v>
      </c>
      <c r="E13" s="22">
        <v>2877</v>
      </c>
      <c r="F13" s="28">
        <v>1251</v>
      </c>
      <c r="G13" s="28">
        <v>1447</v>
      </c>
      <c r="H13" s="28">
        <v>2033</v>
      </c>
      <c r="I13" s="22">
        <v>792</v>
      </c>
      <c r="J13" s="28">
        <v>1610</v>
      </c>
      <c r="K13" s="28">
        <v>2328</v>
      </c>
      <c r="L13" s="28">
        <v>1396</v>
      </c>
      <c r="M13" s="22">
        <v>1422</v>
      </c>
      <c r="N13" s="28">
        <v>1874</v>
      </c>
      <c r="O13" s="28">
        <v>1893</v>
      </c>
      <c r="P13" s="28">
        <v>2200</v>
      </c>
      <c r="Q13" s="22">
        <v>3582</v>
      </c>
      <c r="R13" s="28">
        <v>3424</v>
      </c>
      <c r="S13" s="28">
        <v>3688</v>
      </c>
      <c r="T13" s="28">
        <v>1334</v>
      </c>
      <c r="U13" s="22"/>
    </row>
    <row r="14" spans="1:21" ht="11.25">
      <c r="A14" s="2" t="s">
        <v>53</v>
      </c>
      <c r="B14" s="28">
        <v>414000</v>
      </c>
      <c r="C14" s="28">
        <v>414000</v>
      </c>
      <c r="D14" s="28">
        <v>414000</v>
      </c>
      <c r="E14" s="22">
        <v>414000</v>
      </c>
      <c r="F14" s="28">
        <v>614000</v>
      </c>
      <c r="G14" s="28">
        <v>614000</v>
      </c>
      <c r="H14" s="28">
        <v>614000</v>
      </c>
      <c r="I14" s="22">
        <v>614000</v>
      </c>
      <c r="J14" s="28"/>
      <c r="K14" s="28"/>
      <c r="L14" s="28"/>
      <c r="M14" s="22">
        <v>600000</v>
      </c>
      <c r="N14" s="28"/>
      <c r="O14" s="28"/>
      <c r="P14" s="28"/>
      <c r="Q14" s="22"/>
      <c r="R14" s="28"/>
      <c r="S14" s="28"/>
      <c r="T14" s="28"/>
      <c r="U14" s="22"/>
    </row>
    <row r="15" spans="1:21" ht="11.25">
      <c r="A15" s="2" t="s">
        <v>57</v>
      </c>
      <c r="B15" s="28">
        <v>127029</v>
      </c>
      <c r="C15" s="28"/>
      <c r="D15" s="28"/>
      <c r="E15" s="22">
        <v>130208</v>
      </c>
      <c r="F15" s="28"/>
      <c r="G15" s="28"/>
      <c r="H15" s="28"/>
      <c r="I15" s="22"/>
      <c r="J15" s="28"/>
      <c r="K15" s="28"/>
      <c r="L15" s="28"/>
      <c r="M15" s="22"/>
      <c r="N15" s="28"/>
      <c r="O15" s="28"/>
      <c r="P15" s="28"/>
      <c r="Q15" s="22"/>
      <c r="R15" s="28"/>
      <c r="S15" s="28"/>
      <c r="T15" s="28"/>
      <c r="U15" s="22"/>
    </row>
    <row r="16" spans="1:21" ht="11.25">
      <c r="A16" s="2" t="s">
        <v>186</v>
      </c>
      <c r="B16" s="28">
        <v>2336</v>
      </c>
      <c r="C16" s="28">
        <v>1680</v>
      </c>
      <c r="D16" s="28">
        <v>1396</v>
      </c>
      <c r="E16" s="22">
        <v>702</v>
      </c>
      <c r="F16" s="28">
        <v>1141</v>
      </c>
      <c r="G16" s="28">
        <v>2227</v>
      </c>
      <c r="H16" s="28">
        <v>3332</v>
      </c>
      <c r="I16" s="22">
        <v>4071</v>
      </c>
      <c r="J16" s="28">
        <v>4094</v>
      </c>
      <c r="K16" s="28">
        <v>2540</v>
      </c>
      <c r="L16" s="28">
        <v>2669</v>
      </c>
      <c r="M16" s="22">
        <v>875</v>
      </c>
      <c r="N16" s="28">
        <v>5081</v>
      </c>
      <c r="O16" s="28">
        <v>13623</v>
      </c>
      <c r="P16" s="28">
        <v>5825</v>
      </c>
      <c r="Q16" s="22">
        <v>4449</v>
      </c>
      <c r="R16" s="28">
        <v>6910</v>
      </c>
      <c r="S16" s="28">
        <v>6327</v>
      </c>
      <c r="T16" s="28">
        <v>6992</v>
      </c>
      <c r="U16" s="22">
        <v>9074</v>
      </c>
    </row>
    <row r="17" spans="1:21" ht="11.25">
      <c r="A17" s="2" t="s">
        <v>58</v>
      </c>
      <c r="B17" s="28">
        <v>41389</v>
      </c>
      <c r="C17" s="28">
        <v>46078</v>
      </c>
      <c r="D17" s="28">
        <v>26816</v>
      </c>
      <c r="E17" s="22">
        <v>35582</v>
      </c>
      <c r="F17" s="28">
        <v>94787</v>
      </c>
      <c r="G17" s="28">
        <v>200842</v>
      </c>
      <c r="H17" s="28">
        <v>158512</v>
      </c>
      <c r="I17" s="22">
        <v>121106</v>
      </c>
      <c r="J17" s="28">
        <v>621651</v>
      </c>
      <c r="K17" s="28">
        <v>787244</v>
      </c>
      <c r="L17" s="28">
        <v>742806</v>
      </c>
      <c r="M17" s="22">
        <v>124399</v>
      </c>
      <c r="N17" s="28">
        <v>242427</v>
      </c>
      <c r="O17" s="28">
        <v>284440</v>
      </c>
      <c r="P17" s="28">
        <v>296315</v>
      </c>
      <c r="Q17" s="22">
        <v>819976</v>
      </c>
      <c r="R17" s="28">
        <v>1170232</v>
      </c>
      <c r="S17" s="28">
        <v>1320743</v>
      </c>
      <c r="T17" s="28">
        <v>2165505</v>
      </c>
      <c r="U17" s="22">
        <v>1676475</v>
      </c>
    </row>
    <row r="18" spans="1:21" ht="11.25">
      <c r="A18" s="2" t="s">
        <v>59</v>
      </c>
      <c r="B18" s="28">
        <v>-2571</v>
      </c>
      <c r="C18" s="28">
        <v>-2565</v>
      </c>
      <c r="D18" s="28">
        <v>-2741</v>
      </c>
      <c r="E18" s="22">
        <v>-1521</v>
      </c>
      <c r="F18" s="28">
        <v>-2057</v>
      </c>
      <c r="G18" s="28">
        <v>-2227</v>
      </c>
      <c r="H18" s="28">
        <v>-2629</v>
      </c>
      <c r="I18" s="22">
        <v>-6233</v>
      </c>
      <c r="J18" s="28">
        <v>-6036</v>
      </c>
      <c r="K18" s="28">
        <v>-6242</v>
      </c>
      <c r="L18" s="28">
        <v>-4595</v>
      </c>
      <c r="M18" s="22">
        <v>-4950</v>
      </c>
      <c r="N18" s="28">
        <v>-4626</v>
      </c>
      <c r="O18" s="28">
        <v>-5074</v>
      </c>
      <c r="P18" s="28">
        <v>-8083</v>
      </c>
      <c r="Q18" s="22">
        <v>-31443</v>
      </c>
      <c r="R18" s="28">
        <v>-40792</v>
      </c>
      <c r="S18" s="28">
        <v>-29356</v>
      </c>
      <c r="T18" s="28">
        <v>-14008</v>
      </c>
      <c r="U18" s="22">
        <v>-28766</v>
      </c>
    </row>
    <row r="19" spans="1:21" ht="11.25">
      <c r="A19" s="2" t="s">
        <v>60</v>
      </c>
      <c r="B19" s="28">
        <v>2473034</v>
      </c>
      <c r="C19" s="28">
        <v>2615438</v>
      </c>
      <c r="D19" s="28">
        <v>2791952</v>
      </c>
      <c r="E19" s="22">
        <v>3094886</v>
      </c>
      <c r="F19" s="28">
        <v>3556775</v>
      </c>
      <c r="G19" s="28">
        <v>4130761</v>
      </c>
      <c r="H19" s="28">
        <v>4034134</v>
      </c>
      <c r="I19" s="22">
        <v>4078780</v>
      </c>
      <c r="J19" s="28">
        <v>3133490</v>
      </c>
      <c r="K19" s="28">
        <v>3943455</v>
      </c>
      <c r="L19" s="28">
        <v>3713409</v>
      </c>
      <c r="M19" s="22">
        <v>3819320</v>
      </c>
      <c r="N19" s="28">
        <v>4039704</v>
      </c>
      <c r="O19" s="28">
        <v>4306418</v>
      </c>
      <c r="P19" s="28">
        <v>4700829</v>
      </c>
      <c r="Q19" s="22">
        <v>18193246</v>
      </c>
      <c r="R19" s="28">
        <v>17834019</v>
      </c>
      <c r="S19" s="28">
        <v>16956391</v>
      </c>
      <c r="T19" s="28">
        <v>13886457</v>
      </c>
      <c r="U19" s="22">
        <v>15705667</v>
      </c>
    </row>
    <row r="20" spans="1:21" ht="11.25">
      <c r="A20" s="2" t="s">
        <v>66</v>
      </c>
      <c r="B20" s="28">
        <v>85300</v>
      </c>
      <c r="C20" s="28">
        <v>88632</v>
      </c>
      <c r="D20" s="28">
        <v>87850</v>
      </c>
      <c r="E20" s="22">
        <v>93299</v>
      </c>
      <c r="F20" s="28">
        <v>236556</v>
      </c>
      <c r="G20" s="28">
        <v>212330</v>
      </c>
      <c r="H20" s="28">
        <v>221009</v>
      </c>
      <c r="I20" s="22">
        <v>992208</v>
      </c>
      <c r="J20" s="28">
        <v>1032369</v>
      </c>
      <c r="K20" s="28">
        <v>1041189</v>
      </c>
      <c r="L20" s="28">
        <v>1051374</v>
      </c>
      <c r="M20" s="22">
        <v>1046284</v>
      </c>
      <c r="N20" s="28">
        <v>1043193</v>
      </c>
      <c r="O20" s="28">
        <v>1034665</v>
      </c>
      <c r="P20" s="28">
        <v>1036315</v>
      </c>
      <c r="Q20" s="22">
        <v>1540386</v>
      </c>
      <c r="R20" s="28">
        <v>1951927</v>
      </c>
      <c r="S20" s="28">
        <v>2553014</v>
      </c>
      <c r="T20" s="28">
        <v>2481349</v>
      </c>
      <c r="U20" s="22">
        <v>1951364</v>
      </c>
    </row>
    <row r="21" spans="1:21" ht="11.25">
      <c r="A21" s="2" t="s">
        <v>69</v>
      </c>
      <c r="B21" s="28">
        <v>232052</v>
      </c>
      <c r="C21" s="28">
        <v>180170</v>
      </c>
      <c r="D21" s="28">
        <v>92672</v>
      </c>
      <c r="E21" s="22">
        <v>15250</v>
      </c>
      <c r="F21" s="28">
        <v>838413</v>
      </c>
      <c r="G21" s="28">
        <v>968227</v>
      </c>
      <c r="H21" s="28">
        <v>933023</v>
      </c>
      <c r="I21" s="22">
        <v>665688</v>
      </c>
      <c r="J21" s="28">
        <v>808078</v>
      </c>
      <c r="K21" s="28">
        <v>711090</v>
      </c>
      <c r="L21" s="28">
        <v>787254</v>
      </c>
      <c r="M21" s="22">
        <v>738976</v>
      </c>
      <c r="N21" s="28">
        <v>779148</v>
      </c>
      <c r="O21" s="28">
        <v>768937</v>
      </c>
      <c r="P21" s="28">
        <v>670412</v>
      </c>
      <c r="Q21" s="22">
        <v>623320</v>
      </c>
      <c r="R21" s="28">
        <v>680431</v>
      </c>
      <c r="S21" s="28">
        <v>709937</v>
      </c>
      <c r="T21" s="28">
        <v>620158</v>
      </c>
      <c r="U21" s="22">
        <v>402896</v>
      </c>
    </row>
    <row r="22" spans="1:21" ht="11.25">
      <c r="A22" s="3" t="s">
        <v>70</v>
      </c>
      <c r="B22" s="28">
        <v>1006885</v>
      </c>
      <c r="C22" s="28">
        <v>696740</v>
      </c>
      <c r="D22" s="28">
        <v>717047</v>
      </c>
      <c r="E22" s="22">
        <v>594763</v>
      </c>
      <c r="F22" s="28">
        <v>633873</v>
      </c>
      <c r="G22" s="28">
        <v>649929</v>
      </c>
      <c r="H22" s="28">
        <v>686807</v>
      </c>
      <c r="I22" s="22">
        <v>659235</v>
      </c>
      <c r="J22" s="28">
        <v>692249</v>
      </c>
      <c r="K22" s="28">
        <v>265818</v>
      </c>
      <c r="L22" s="28">
        <v>208693</v>
      </c>
      <c r="M22" s="22">
        <v>203525</v>
      </c>
      <c r="N22" s="28">
        <v>97250</v>
      </c>
      <c r="O22" s="28">
        <v>99010</v>
      </c>
      <c r="P22" s="28">
        <v>98546</v>
      </c>
      <c r="Q22" s="22">
        <v>805615</v>
      </c>
      <c r="R22" s="28">
        <v>837322</v>
      </c>
      <c r="S22" s="28">
        <v>1624763</v>
      </c>
      <c r="T22" s="28">
        <v>1679963</v>
      </c>
      <c r="U22" s="22">
        <v>1713693</v>
      </c>
    </row>
    <row r="23" spans="1:21" ht="11.25">
      <c r="A23" s="3" t="s">
        <v>71</v>
      </c>
      <c r="B23" s="28">
        <v>317365</v>
      </c>
      <c r="C23" s="28">
        <v>316174</v>
      </c>
      <c r="D23" s="28">
        <v>315903</v>
      </c>
      <c r="E23" s="22">
        <v>424472</v>
      </c>
      <c r="F23" s="28">
        <v>391938</v>
      </c>
      <c r="G23" s="28">
        <v>411802</v>
      </c>
      <c r="H23" s="28">
        <v>424974</v>
      </c>
      <c r="I23" s="22">
        <v>521635</v>
      </c>
      <c r="J23" s="28">
        <v>511908</v>
      </c>
      <c r="K23" s="28">
        <v>529839</v>
      </c>
      <c r="L23" s="28">
        <v>527283</v>
      </c>
      <c r="M23" s="22">
        <v>609921</v>
      </c>
      <c r="N23" s="28">
        <v>624069</v>
      </c>
      <c r="O23" s="28">
        <v>617651</v>
      </c>
      <c r="P23" s="28">
        <v>557385</v>
      </c>
      <c r="Q23" s="22">
        <v>2720090</v>
      </c>
      <c r="R23" s="28">
        <v>2673953</v>
      </c>
      <c r="S23" s="28">
        <v>2698603</v>
      </c>
      <c r="T23" s="28">
        <v>2600649</v>
      </c>
      <c r="U23" s="22">
        <v>2748264</v>
      </c>
    </row>
    <row r="24" spans="1:21" ht="11.25">
      <c r="A24" s="3" t="s">
        <v>187</v>
      </c>
      <c r="B24" s="28">
        <v>604057</v>
      </c>
      <c r="C24" s="28">
        <v>604057</v>
      </c>
      <c r="D24" s="28">
        <v>604057</v>
      </c>
      <c r="E24" s="22">
        <v>604057</v>
      </c>
      <c r="F24" s="28">
        <v>781158</v>
      </c>
      <c r="G24" s="28">
        <v>801715</v>
      </c>
      <c r="H24" s="28">
        <v>833979</v>
      </c>
      <c r="I24" s="22">
        <v>773839</v>
      </c>
      <c r="J24" s="28">
        <v>1392165</v>
      </c>
      <c r="K24" s="28">
        <v>1422544</v>
      </c>
      <c r="L24" s="28">
        <v>1434121</v>
      </c>
      <c r="M24" s="22">
        <v>1415099</v>
      </c>
      <c r="N24" s="28">
        <v>2033696</v>
      </c>
      <c r="O24" s="28">
        <v>1981371</v>
      </c>
      <c r="P24" s="28">
        <v>2011658</v>
      </c>
      <c r="Q24" s="22">
        <v>1875002</v>
      </c>
      <c r="R24" s="28">
        <v>2246987</v>
      </c>
      <c r="S24" s="28">
        <v>1986532</v>
      </c>
      <c r="T24" s="28">
        <v>1073575</v>
      </c>
      <c r="U24" s="22">
        <v>1114738</v>
      </c>
    </row>
    <row r="25" spans="1:21" ht="11.25">
      <c r="A25" s="3" t="s">
        <v>186</v>
      </c>
      <c r="B25" s="28">
        <v>6707</v>
      </c>
      <c r="C25" s="28">
        <v>6357</v>
      </c>
      <c r="D25" s="28">
        <v>6032</v>
      </c>
      <c r="E25" s="22">
        <v>5696</v>
      </c>
      <c r="F25" s="28">
        <v>7158</v>
      </c>
      <c r="G25" s="28">
        <v>6655</v>
      </c>
      <c r="H25" s="28">
        <v>7463</v>
      </c>
      <c r="I25" s="22">
        <v>7132</v>
      </c>
      <c r="J25" s="28">
        <v>5514</v>
      </c>
      <c r="K25" s="28">
        <v>5062</v>
      </c>
      <c r="L25" s="28">
        <v>5126</v>
      </c>
      <c r="M25" s="22">
        <v>4661</v>
      </c>
      <c r="N25" s="28">
        <v>4174</v>
      </c>
      <c r="O25" s="28">
        <v>3878</v>
      </c>
      <c r="P25" s="28">
        <v>15384</v>
      </c>
      <c r="Q25" s="22">
        <v>14357</v>
      </c>
      <c r="R25" s="28">
        <v>17541</v>
      </c>
      <c r="S25" s="28">
        <v>17171</v>
      </c>
      <c r="T25" s="28">
        <v>10986</v>
      </c>
      <c r="U25" s="22">
        <v>8673</v>
      </c>
    </row>
    <row r="26" spans="1:21" ht="11.25">
      <c r="A26" s="3" t="s">
        <v>58</v>
      </c>
      <c r="B26" s="28">
        <v>71909</v>
      </c>
      <c r="C26" s="28">
        <v>194006</v>
      </c>
      <c r="D26" s="28">
        <v>188358</v>
      </c>
      <c r="E26" s="22">
        <v>179775</v>
      </c>
      <c r="F26" s="28">
        <v>114645</v>
      </c>
      <c r="G26" s="28">
        <v>116095</v>
      </c>
      <c r="H26" s="28">
        <v>118293</v>
      </c>
      <c r="I26" s="22">
        <v>117600</v>
      </c>
      <c r="J26" s="28">
        <v>205994</v>
      </c>
      <c r="K26" s="28">
        <v>234624</v>
      </c>
      <c r="L26" s="28">
        <v>227315</v>
      </c>
      <c r="M26" s="22">
        <v>218089</v>
      </c>
      <c r="N26" s="28">
        <v>226066</v>
      </c>
      <c r="O26" s="28">
        <v>206694</v>
      </c>
      <c r="P26" s="28">
        <v>219007</v>
      </c>
      <c r="Q26" s="22">
        <v>596068</v>
      </c>
      <c r="R26" s="28">
        <v>679372</v>
      </c>
      <c r="S26" s="28">
        <v>610884</v>
      </c>
      <c r="T26" s="28">
        <v>562898</v>
      </c>
      <c r="U26" s="22">
        <v>570439</v>
      </c>
    </row>
    <row r="27" spans="1:21" ht="11.25">
      <c r="A27" s="3" t="s">
        <v>59</v>
      </c>
      <c r="B27" s="28">
        <v>-126296</v>
      </c>
      <c r="C27" s="28">
        <v>-111767</v>
      </c>
      <c r="D27" s="28">
        <v>-43305</v>
      </c>
      <c r="E27" s="22">
        <v>-38562</v>
      </c>
      <c r="F27" s="28">
        <v>-812928</v>
      </c>
      <c r="G27" s="28">
        <v>-836134</v>
      </c>
      <c r="H27" s="28">
        <v>-868396</v>
      </c>
      <c r="I27" s="22">
        <v>-808187</v>
      </c>
      <c r="J27" s="28">
        <v>-206813</v>
      </c>
      <c r="K27" s="28">
        <v>-206716</v>
      </c>
      <c r="L27" s="28">
        <v>-207791</v>
      </c>
      <c r="M27" s="22">
        <v>-207655</v>
      </c>
      <c r="N27" s="28">
        <v>-207744</v>
      </c>
      <c r="O27" s="28">
        <v>-48909</v>
      </c>
      <c r="P27" s="28">
        <v>-78175</v>
      </c>
      <c r="Q27" s="22">
        <v>-696016</v>
      </c>
      <c r="R27" s="28">
        <v>-700352</v>
      </c>
      <c r="S27" s="28">
        <v>-755446</v>
      </c>
      <c r="T27" s="28">
        <v>-731358</v>
      </c>
      <c r="U27" s="22">
        <v>-705992</v>
      </c>
    </row>
    <row r="28" spans="1:21" ht="11.25">
      <c r="A28" s="3" t="s">
        <v>76</v>
      </c>
      <c r="B28" s="28">
        <v>1880629</v>
      </c>
      <c r="C28" s="28">
        <v>1705570</v>
      </c>
      <c r="D28" s="28">
        <v>1788094</v>
      </c>
      <c r="E28" s="22">
        <v>1770202</v>
      </c>
      <c r="F28" s="28">
        <v>1115845</v>
      </c>
      <c r="G28" s="28">
        <v>1150063</v>
      </c>
      <c r="H28" s="28">
        <v>1203122</v>
      </c>
      <c r="I28" s="22">
        <v>1271256</v>
      </c>
      <c r="J28" s="28">
        <v>2601019</v>
      </c>
      <c r="K28" s="28">
        <v>2251173</v>
      </c>
      <c r="L28" s="28">
        <v>2194750</v>
      </c>
      <c r="M28" s="22">
        <v>2243641</v>
      </c>
      <c r="N28" s="28">
        <v>2777513</v>
      </c>
      <c r="O28" s="28">
        <v>2859696</v>
      </c>
      <c r="P28" s="28">
        <v>2823807</v>
      </c>
      <c r="Q28" s="22">
        <v>5315117</v>
      </c>
      <c r="R28" s="28">
        <v>5754824</v>
      </c>
      <c r="S28" s="28">
        <v>6182509</v>
      </c>
      <c r="T28" s="28">
        <v>5196715</v>
      </c>
      <c r="U28" s="22">
        <v>5449816</v>
      </c>
    </row>
    <row r="29" spans="1:21" ht="11.25">
      <c r="A29" s="2" t="s">
        <v>77</v>
      </c>
      <c r="B29" s="28">
        <v>2197982</v>
      </c>
      <c r="C29" s="28">
        <v>1974373</v>
      </c>
      <c r="D29" s="28">
        <v>1968617</v>
      </c>
      <c r="E29" s="22">
        <v>1878752</v>
      </c>
      <c r="F29" s="28">
        <v>2190815</v>
      </c>
      <c r="G29" s="28">
        <v>2330621</v>
      </c>
      <c r="H29" s="28">
        <v>2357154</v>
      </c>
      <c r="I29" s="22">
        <v>2929153</v>
      </c>
      <c r="J29" s="28">
        <v>4441466</v>
      </c>
      <c r="K29" s="28">
        <v>4003454</v>
      </c>
      <c r="L29" s="28">
        <v>4033378</v>
      </c>
      <c r="M29" s="22">
        <v>4028902</v>
      </c>
      <c r="N29" s="28">
        <v>4599855</v>
      </c>
      <c r="O29" s="28">
        <v>4663299</v>
      </c>
      <c r="P29" s="28">
        <v>4530534</v>
      </c>
      <c r="Q29" s="22">
        <v>7478824</v>
      </c>
      <c r="R29" s="28">
        <v>8387183</v>
      </c>
      <c r="S29" s="28">
        <v>9445460</v>
      </c>
      <c r="T29" s="28">
        <v>8298223</v>
      </c>
      <c r="U29" s="22">
        <v>7804078</v>
      </c>
    </row>
    <row r="30" spans="1:21" ht="12" thickBot="1">
      <c r="A30" s="5" t="s">
        <v>78</v>
      </c>
      <c r="B30" s="29">
        <v>4671016</v>
      </c>
      <c r="C30" s="29">
        <v>4589811</v>
      </c>
      <c r="D30" s="29">
        <v>4760570</v>
      </c>
      <c r="E30" s="23">
        <v>4973639</v>
      </c>
      <c r="F30" s="29">
        <v>5747590</v>
      </c>
      <c r="G30" s="29">
        <v>6461383</v>
      </c>
      <c r="H30" s="29">
        <v>6391289</v>
      </c>
      <c r="I30" s="23">
        <v>7007933</v>
      </c>
      <c r="J30" s="29">
        <v>7574957</v>
      </c>
      <c r="K30" s="29">
        <v>7946909</v>
      </c>
      <c r="L30" s="29">
        <v>7746788</v>
      </c>
      <c r="M30" s="23">
        <v>7848223</v>
      </c>
      <c r="N30" s="29">
        <v>8639559</v>
      </c>
      <c r="O30" s="29">
        <v>8969717</v>
      </c>
      <c r="P30" s="29">
        <v>9231363</v>
      </c>
      <c r="Q30" s="23">
        <v>25672071</v>
      </c>
      <c r="R30" s="29">
        <v>26221203</v>
      </c>
      <c r="S30" s="29">
        <v>26401852</v>
      </c>
      <c r="T30" s="29">
        <v>22184681</v>
      </c>
      <c r="U30" s="23">
        <v>23509745</v>
      </c>
    </row>
    <row r="31" spans="1:21" ht="12" thickTop="1">
      <c r="A31" s="2" t="s">
        <v>79</v>
      </c>
      <c r="B31" s="28">
        <v>22799</v>
      </c>
      <c r="C31" s="28">
        <v>31552</v>
      </c>
      <c r="D31" s="28">
        <v>17538</v>
      </c>
      <c r="E31" s="22">
        <v>20353</v>
      </c>
      <c r="F31" s="28">
        <v>150792</v>
      </c>
      <c r="G31" s="28">
        <v>178534</v>
      </c>
      <c r="H31" s="28">
        <v>176769</v>
      </c>
      <c r="I31" s="22">
        <v>203127</v>
      </c>
      <c r="J31" s="28">
        <v>246410</v>
      </c>
      <c r="K31" s="28">
        <v>194000</v>
      </c>
      <c r="L31" s="28">
        <v>153287</v>
      </c>
      <c r="M31" s="22">
        <v>129204</v>
      </c>
      <c r="N31" s="28">
        <v>223627</v>
      </c>
      <c r="O31" s="28">
        <v>188998</v>
      </c>
      <c r="P31" s="28">
        <v>184398</v>
      </c>
      <c r="Q31" s="22">
        <v>140424</v>
      </c>
      <c r="R31" s="28">
        <v>155431</v>
      </c>
      <c r="S31" s="28">
        <v>202454</v>
      </c>
      <c r="T31" s="28">
        <v>96346</v>
      </c>
      <c r="U31" s="22">
        <v>119144</v>
      </c>
    </row>
    <row r="32" spans="1:21" ht="11.25">
      <c r="A32" s="2" t="s">
        <v>81</v>
      </c>
      <c r="B32" s="28">
        <v>58875</v>
      </c>
      <c r="C32" s="28">
        <v>152109</v>
      </c>
      <c r="D32" s="28">
        <v>150777</v>
      </c>
      <c r="E32" s="22">
        <v>129970</v>
      </c>
      <c r="F32" s="28">
        <v>483157</v>
      </c>
      <c r="G32" s="28">
        <v>536160</v>
      </c>
      <c r="H32" s="28">
        <v>485055</v>
      </c>
      <c r="I32" s="22">
        <v>333812</v>
      </c>
      <c r="J32" s="28">
        <v>291976</v>
      </c>
      <c r="K32" s="28">
        <v>306021</v>
      </c>
      <c r="L32" s="28">
        <v>284234</v>
      </c>
      <c r="M32" s="22">
        <v>231153</v>
      </c>
      <c r="N32" s="28">
        <v>223103</v>
      </c>
      <c r="O32" s="28">
        <v>246738</v>
      </c>
      <c r="P32" s="28">
        <v>223953</v>
      </c>
      <c r="Q32" s="22">
        <v>259830</v>
      </c>
      <c r="R32" s="28">
        <v>151650</v>
      </c>
      <c r="S32" s="28">
        <v>109388</v>
      </c>
      <c r="T32" s="28">
        <v>135826</v>
      </c>
      <c r="U32" s="22">
        <v>134393</v>
      </c>
    </row>
    <row r="33" spans="1:21" ht="11.25">
      <c r="A33" s="2" t="s">
        <v>188</v>
      </c>
      <c r="B33" s="28">
        <v>8455</v>
      </c>
      <c r="C33" s="28">
        <v>11377</v>
      </c>
      <c r="D33" s="28"/>
      <c r="E33" s="22">
        <v>2793</v>
      </c>
      <c r="F33" s="28">
        <v>25321</v>
      </c>
      <c r="G33" s="28">
        <v>50432</v>
      </c>
      <c r="H33" s="28">
        <v>59464</v>
      </c>
      <c r="I33" s="22">
        <v>72255</v>
      </c>
      <c r="J33" s="28">
        <v>21774</v>
      </c>
      <c r="K33" s="28">
        <v>82524</v>
      </c>
      <c r="L33" s="28">
        <v>25777</v>
      </c>
      <c r="M33" s="22">
        <v>17725</v>
      </c>
      <c r="N33" s="28">
        <v>18541</v>
      </c>
      <c r="O33" s="28">
        <v>21359</v>
      </c>
      <c r="P33" s="28">
        <v>9117</v>
      </c>
      <c r="Q33" s="22">
        <v>29959</v>
      </c>
      <c r="R33" s="28">
        <v>28042</v>
      </c>
      <c r="S33" s="28">
        <v>138228</v>
      </c>
      <c r="T33" s="28">
        <v>69786</v>
      </c>
      <c r="U33" s="22">
        <v>62659</v>
      </c>
    </row>
    <row r="34" spans="1:21" ht="11.25">
      <c r="A34" s="2" t="s">
        <v>189</v>
      </c>
      <c r="B34" s="28">
        <v>2400</v>
      </c>
      <c r="C34" s="28">
        <v>600</v>
      </c>
      <c r="D34" s="28">
        <v>2000</v>
      </c>
      <c r="E34" s="22">
        <v>500</v>
      </c>
      <c r="F34" s="28">
        <v>2700</v>
      </c>
      <c r="G34" s="28">
        <v>1900</v>
      </c>
      <c r="H34" s="28">
        <v>4100</v>
      </c>
      <c r="I34" s="22">
        <v>1500</v>
      </c>
      <c r="J34" s="28">
        <v>5488</v>
      </c>
      <c r="K34" s="28">
        <v>7651</v>
      </c>
      <c r="L34" s="28">
        <v>16090</v>
      </c>
      <c r="M34" s="22">
        <v>6653</v>
      </c>
      <c r="N34" s="28">
        <v>5870</v>
      </c>
      <c r="O34" s="28">
        <v>3916</v>
      </c>
      <c r="P34" s="28">
        <v>8433</v>
      </c>
      <c r="Q34" s="22">
        <v>32523</v>
      </c>
      <c r="R34" s="28">
        <v>71212</v>
      </c>
      <c r="S34" s="28">
        <v>41887</v>
      </c>
      <c r="T34" s="28">
        <v>19412</v>
      </c>
      <c r="U34" s="22">
        <v>12471</v>
      </c>
    </row>
    <row r="35" spans="1:21" ht="11.25">
      <c r="A35" s="2" t="s">
        <v>85</v>
      </c>
      <c r="B35" s="28">
        <v>459</v>
      </c>
      <c r="C35" s="28"/>
      <c r="D35" s="28"/>
      <c r="E35" s="22"/>
      <c r="F35" s="28"/>
      <c r="G35" s="28"/>
      <c r="H35" s="28"/>
      <c r="I35" s="22"/>
      <c r="J35" s="28"/>
      <c r="K35" s="28"/>
      <c r="L35" s="28"/>
      <c r="M35" s="22"/>
      <c r="N35" s="28"/>
      <c r="O35" s="28"/>
      <c r="P35" s="28"/>
      <c r="Q35" s="22"/>
      <c r="R35" s="28"/>
      <c r="S35" s="28"/>
      <c r="T35" s="28">
        <v>13106</v>
      </c>
      <c r="U35" s="22">
        <v>12689</v>
      </c>
    </row>
    <row r="36" spans="1:21" ht="11.25">
      <c r="A36" s="2" t="s">
        <v>58</v>
      </c>
      <c r="B36" s="28">
        <v>87297</v>
      </c>
      <c r="C36" s="28">
        <v>99716</v>
      </c>
      <c r="D36" s="28">
        <v>86275</v>
      </c>
      <c r="E36" s="22">
        <v>99642</v>
      </c>
      <c r="F36" s="28">
        <v>540340</v>
      </c>
      <c r="G36" s="28">
        <v>606612</v>
      </c>
      <c r="H36" s="28">
        <v>584088</v>
      </c>
      <c r="I36" s="22">
        <v>445904</v>
      </c>
      <c r="J36" s="28">
        <v>564571</v>
      </c>
      <c r="K36" s="28">
        <v>558905</v>
      </c>
      <c r="L36" s="28">
        <v>556131</v>
      </c>
      <c r="M36" s="22">
        <v>569102</v>
      </c>
      <c r="N36" s="28">
        <v>531778</v>
      </c>
      <c r="O36" s="28">
        <v>415359</v>
      </c>
      <c r="P36" s="28">
        <v>433038</v>
      </c>
      <c r="Q36" s="22">
        <v>802551</v>
      </c>
      <c r="R36" s="28">
        <v>511238</v>
      </c>
      <c r="S36" s="28">
        <v>1124683</v>
      </c>
      <c r="T36" s="28">
        <v>342401</v>
      </c>
      <c r="U36" s="22">
        <v>208504</v>
      </c>
    </row>
    <row r="37" spans="1:21" ht="11.25">
      <c r="A37" s="2" t="s">
        <v>84</v>
      </c>
      <c r="B37" s="28">
        <v>180286</v>
      </c>
      <c r="C37" s="28">
        <v>295355</v>
      </c>
      <c r="D37" s="28">
        <v>256590</v>
      </c>
      <c r="E37" s="22">
        <v>253260</v>
      </c>
      <c r="F37" s="28">
        <v>1208804</v>
      </c>
      <c r="G37" s="28">
        <v>1380131</v>
      </c>
      <c r="H37" s="28">
        <v>1315969</v>
      </c>
      <c r="I37" s="22">
        <v>1207738</v>
      </c>
      <c r="J37" s="28">
        <v>1269864</v>
      </c>
      <c r="K37" s="28">
        <v>1332854</v>
      </c>
      <c r="L37" s="28">
        <v>1154414</v>
      </c>
      <c r="M37" s="22">
        <v>1079768</v>
      </c>
      <c r="N37" s="28">
        <v>1449549</v>
      </c>
      <c r="O37" s="28">
        <v>1268511</v>
      </c>
      <c r="P37" s="28">
        <v>1280940</v>
      </c>
      <c r="Q37" s="22">
        <v>11418385</v>
      </c>
      <c r="R37" s="28">
        <v>10361118</v>
      </c>
      <c r="S37" s="28">
        <v>9929608</v>
      </c>
      <c r="T37" s="28">
        <v>6730738</v>
      </c>
      <c r="U37" s="22">
        <v>6742020</v>
      </c>
    </row>
    <row r="38" spans="1:21" ht="11.25">
      <c r="A38" s="2" t="s">
        <v>85</v>
      </c>
      <c r="B38" s="28">
        <v>171720</v>
      </c>
      <c r="C38" s="28">
        <v>41873</v>
      </c>
      <c r="D38" s="28">
        <v>45477</v>
      </c>
      <c r="E38" s="22">
        <v>25062</v>
      </c>
      <c r="F38" s="28">
        <v>28032</v>
      </c>
      <c r="G38" s="28">
        <v>35269</v>
      </c>
      <c r="H38" s="28">
        <v>38079</v>
      </c>
      <c r="I38" s="22">
        <v>23543</v>
      </c>
      <c r="J38" s="28">
        <v>34445</v>
      </c>
      <c r="K38" s="28">
        <v>62603</v>
      </c>
      <c r="L38" s="28">
        <v>42166</v>
      </c>
      <c r="M38" s="22">
        <v>42173</v>
      </c>
      <c r="N38" s="28">
        <v>203</v>
      </c>
      <c r="O38" s="28">
        <v>174</v>
      </c>
      <c r="P38" s="28">
        <v>55</v>
      </c>
      <c r="Q38" s="22">
        <v>21288</v>
      </c>
      <c r="R38" s="28">
        <v>20852</v>
      </c>
      <c r="S38" s="28">
        <v>140100</v>
      </c>
      <c r="T38" s="28">
        <v>87132</v>
      </c>
      <c r="U38" s="22">
        <v>85713</v>
      </c>
    </row>
    <row r="39" spans="1:21" ht="11.25">
      <c r="A39" s="2" t="s">
        <v>190</v>
      </c>
      <c r="B39" s="28">
        <v>11453</v>
      </c>
      <c r="C39" s="28">
        <v>10905</v>
      </c>
      <c r="D39" s="28">
        <v>10636</v>
      </c>
      <c r="E39" s="22">
        <v>10069</v>
      </c>
      <c r="F39" s="28">
        <v>10600</v>
      </c>
      <c r="G39" s="28">
        <v>9950</v>
      </c>
      <c r="H39" s="28">
        <v>12220</v>
      </c>
      <c r="I39" s="22">
        <v>12115</v>
      </c>
      <c r="J39" s="28">
        <v>11647</v>
      </c>
      <c r="K39" s="28">
        <v>10883</v>
      </c>
      <c r="L39" s="28">
        <v>10042</v>
      </c>
      <c r="M39" s="22">
        <v>9189</v>
      </c>
      <c r="N39" s="28">
        <v>8324</v>
      </c>
      <c r="O39" s="28">
        <v>7628</v>
      </c>
      <c r="P39" s="28">
        <v>6818</v>
      </c>
      <c r="Q39" s="22">
        <v>331053</v>
      </c>
      <c r="R39" s="28">
        <v>353064</v>
      </c>
      <c r="S39" s="28">
        <v>321946</v>
      </c>
      <c r="T39" s="28">
        <v>363198</v>
      </c>
      <c r="U39" s="22">
        <v>351422</v>
      </c>
    </row>
    <row r="40" spans="1:21" ht="11.25">
      <c r="A40" s="2" t="s">
        <v>191</v>
      </c>
      <c r="B40" s="28">
        <v>9104</v>
      </c>
      <c r="C40" s="28">
        <v>9065</v>
      </c>
      <c r="D40" s="28">
        <v>9025</v>
      </c>
      <c r="E40" s="22">
        <v>8986</v>
      </c>
      <c r="F40" s="28">
        <v>8947</v>
      </c>
      <c r="G40" s="28">
        <v>8908</v>
      </c>
      <c r="H40" s="28">
        <v>8869</v>
      </c>
      <c r="I40" s="22">
        <v>8831</v>
      </c>
      <c r="J40" s="28"/>
      <c r="K40" s="28"/>
      <c r="L40" s="28"/>
      <c r="M40" s="22"/>
      <c r="N40" s="28"/>
      <c r="O40" s="28"/>
      <c r="P40" s="28"/>
      <c r="Q40" s="22"/>
      <c r="R40" s="28"/>
      <c r="S40" s="28"/>
      <c r="T40" s="28"/>
      <c r="U40" s="22"/>
    </row>
    <row r="41" spans="1:21" ht="11.25">
      <c r="A41" s="2" t="s">
        <v>86</v>
      </c>
      <c r="B41" s="28">
        <v>192278</v>
      </c>
      <c r="C41" s="28">
        <v>61844</v>
      </c>
      <c r="D41" s="28">
        <v>65139</v>
      </c>
      <c r="E41" s="22">
        <v>44119</v>
      </c>
      <c r="F41" s="28">
        <v>500659</v>
      </c>
      <c r="G41" s="28">
        <v>493123</v>
      </c>
      <c r="H41" s="28">
        <v>101124</v>
      </c>
      <c r="I41" s="22">
        <v>135273</v>
      </c>
      <c r="J41" s="28">
        <v>401335</v>
      </c>
      <c r="K41" s="28">
        <v>442257</v>
      </c>
      <c r="L41" s="28">
        <v>470628</v>
      </c>
      <c r="M41" s="22">
        <v>470866</v>
      </c>
      <c r="N41" s="28">
        <v>641585</v>
      </c>
      <c r="O41" s="28">
        <v>896169</v>
      </c>
      <c r="P41" s="28">
        <v>938147</v>
      </c>
      <c r="Q41" s="22">
        <v>3208411</v>
      </c>
      <c r="R41" s="28">
        <v>3384645</v>
      </c>
      <c r="S41" s="28">
        <v>3559437</v>
      </c>
      <c r="T41" s="28">
        <v>3644520</v>
      </c>
      <c r="U41" s="22">
        <v>3651569</v>
      </c>
    </row>
    <row r="42" spans="1:21" ht="12" thickBot="1">
      <c r="A42" s="5" t="s">
        <v>87</v>
      </c>
      <c r="B42" s="29">
        <v>372565</v>
      </c>
      <c r="C42" s="29">
        <v>357200</v>
      </c>
      <c r="D42" s="29">
        <v>321730</v>
      </c>
      <c r="E42" s="23">
        <v>297379</v>
      </c>
      <c r="F42" s="29">
        <v>1709463</v>
      </c>
      <c r="G42" s="29">
        <v>1873255</v>
      </c>
      <c r="H42" s="29">
        <v>1417094</v>
      </c>
      <c r="I42" s="23">
        <v>1343012</v>
      </c>
      <c r="J42" s="29">
        <v>1671199</v>
      </c>
      <c r="K42" s="29">
        <v>1775112</v>
      </c>
      <c r="L42" s="29">
        <v>1625042</v>
      </c>
      <c r="M42" s="23">
        <v>1550635</v>
      </c>
      <c r="N42" s="29">
        <v>2091135</v>
      </c>
      <c r="O42" s="29">
        <v>2164680</v>
      </c>
      <c r="P42" s="29">
        <v>2219087</v>
      </c>
      <c r="Q42" s="23">
        <v>14675622</v>
      </c>
      <c r="R42" s="29">
        <v>13780697</v>
      </c>
      <c r="S42" s="29">
        <v>13519881</v>
      </c>
      <c r="T42" s="29">
        <v>10400843</v>
      </c>
      <c r="U42" s="23">
        <v>10419174</v>
      </c>
    </row>
    <row r="43" spans="1:21" ht="12" thickTop="1">
      <c r="A43" s="2" t="s">
        <v>88</v>
      </c>
      <c r="B43" s="28">
        <v>236772</v>
      </c>
      <c r="C43" s="28">
        <v>236772</v>
      </c>
      <c r="D43" s="28">
        <v>236772</v>
      </c>
      <c r="E43" s="22">
        <v>236772</v>
      </c>
      <c r="F43" s="28">
        <v>236772</v>
      </c>
      <c r="G43" s="28">
        <v>236772</v>
      </c>
      <c r="H43" s="28">
        <v>236772</v>
      </c>
      <c r="I43" s="22">
        <v>236772</v>
      </c>
      <c r="J43" s="28">
        <v>236457</v>
      </c>
      <c r="K43" s="28">
        <v>236457</v>
      </c>
      <c r="L43" s="28">
        <v>236457</v>
      </c>
      <c r="M43" s="22">
        <v>236457</v>
      </c>
      <c r="N43" s="28">
        <v>236457</v>
      </c>
      <c r="O43" s="28">
        <v>236457</v>
      </c>
      <c r="P43" s="28">
        <v>236457</v>
      </c>
      <c r="Q43" s="22">
        <v>236457</v>
      </c>
      <c r="R43" s="28">
        <v>235722</v>
      </c>
      <c r="S43" s="28">
        <v>235722</v>
      </c>
      <c r="T43" s="28">
        <v>235722</v>
      </c>
      <c r="U43" s="22">
        <v>235722</v>
      </c>
    </row>
    <row r="44" spans="1:21" ht="11.25">
      <c r="A44" s="2" t="s">
        <v>91</v>
      </c>
      <c r="B44" s="28">
        <v>4980540</v>
      </c>
      <c r="C44" s="28">
        <v>6363330</v>
      </c>
      <c r="D44" s="28">
        <v>6363330</v>
      </c>
      <c r="E44" s="22">
        <v>6472505</v>
      </c>
      <c r="F44" s="28">
        <v>6472505</v>
      </c>
      <c r="G44" s="28">
        <v>6472505</v>
      </c>
      <c r="H44" s="28">
        <v>6472505</v>
      </c>
      <c r="I44" s="22">
        <v>6598336</v>
      </c>
      <c r="J44" s="28">
        <v>6598021</v>
      </c>
      <c r="K44" s="28">
        <v>6598021</v>
      </c>
      <c r="L44" s="28">
        <v>6598021</v>
      </c>
      <c r="M44" s="22">
        <v>6723654</v>
      </c>
      <c r="N44" s="28">
        <v>6723654</v>
      </c>
      <c r="O44" s="28">
        <v>6723654</v>
      </c>
      <c r="P44" s="28">
        <v>6723654</v>
      </c>
      <c r="Q44" s="22">
        <v>6853615</v>
      </c>
      <c r="R44" s="28">
        <v>6852880</v>
      </c>
      <c r="S44" s="28">
        <v>6852880</v>
      </c>
      <c r="T44" s="28">
        <v>6852880</v>
      </c>
      <c r="U44" s="22">
        <v>6976476</v>
      </c>
    </row>
    <row r="45" spans="1:21" ht="11.25">
      <c r="A45" s="2" t="s">
        <v>93</v>
      </c>
      <c r="B45" s="28">
        <v>-1004142</v>
      </c>
      <c r="C45" s="28">
        <v>-818776</v>
      </c>
      <c r="D45" s="28">
        <v>-626070</v>
      </c>
      <c r="E45" s="22">
        <v>-466490</v>
      </c>
      <c r="F45" s="28">
        <v>-1743240</v>
      </c>
      <c r="G45" s="28">
        <v>-1276199</v>
      </c>
      <c r="H45" s="28">
        <v>-929973</v>
      </c>
      <c r="I45" s="22">
        <v>-947386</v>
      </c>
      <c r="J45" s="28">
        <v>-186478</v>
      </c>
      <c r="K45" s="28">
        <v>36503</v>
      </c>
      <c r="L45" s="28">
        <v>74716</v>
      </c>
      <c r="M45" s="22">
        <v>116445</v>
      </c>
      <c r="N45" s="28">
        <v>344648</v>
      </c>
      <c r="O45" s="28">
        <v>625346</v>
      </c>
      <c r="P45" s="28">
        <v>724888</v>
      </c>
      <c r="Q45" s="22">
        <v>1027452</v>
      </c>
      <c r="R45" s="28">
        <v>2270352</v>
      </c>
      <c r="S45" s="28">
        <v>2381533</v>
      </c>
      <c r="T45" s="28">
        <v>1658526</v>
      </c>
      <c r="U45" s="22">
        <v>2237570</v>
      </c>
    </row>
    <row r="46" spans="1:21" ht="11.25">
      <c r="A46" s="2" t="s">
        <v>94</v>
      </c>
      <c r="B46" s="28">
        <v>-395643</v>
      </c>
      <c r="C46" s="28">
        <v>-1763853</v>
      </c>
      <c r="D46" s="28">
        <v>-1757835</v>
      </c>
      <c r="E46" s="22">
        <v>-1700778</v>
      </c>
      <c r="F46" s="28">
        <v>-1673384</v>
      </c>
      <c r="G46" s="28">
        <v>-1613164</v>
      </c>
      <c r="H46" s="28">
        <v>-1611442</v>
      </c>
      <c r="I46" s="22">
        <v>-1035442</v>
      </c>
      <c r="J46" s="28">
        <v>-1035442</v>
      </c>
      <c r="K46" s="28">
        <v>-1035442</v>
      </c>
      <c r="L46" s="28">
        <v>-1035442</v>
      </c>
      <c r="M46" s="22">
        <v>-1035442</v>
      </c>
      <c r="N46" s="28">
        <v>-980317</v>
      </c>
      <c r="O46" s="28">
        <v>-980317</v>
      </c>
      <c r="P46" s="28">
        <v>-894823</v>
      </c>
      <c r="Q46" s="22">
        <v>-859560</v>
      </c>
      <c r="R46" s="28">
        <v>-779723</v>
      </c>
      <c r="S46" s="28">
        <v>-772155</v>
      </c>
      <c r="T46" s="28">
        <v>-772129</v>
      </c>
      <c r="U46" s="22">
        <v>-695108</v>
      </c>
    </row>
    <row r="47" spans="1:21" ht="11.25">
      <c r="A47" s="2" t="s">
        <v>95</v>
      </c>
      <c r="B47" s="28">
        <v>3817526</v>
      </c>
      <c r="C47" s="28">
        <v>4017472</v>
      </c>
      <c r="D47" s="28">
        <v>4216196</v>
      </c>
      <c r="E47" s="22">
        <v>4542007</v>
      </c>
      <c r="F47" s="28">
        <v>3292652</v>
      </c>
      <c r="G47" s="28">
        <v>3819912</v>
      </c>
      <c r="H47" s="28">
        <v>4167860</v>
      </c>
      <c r="I47" s="22">
        <v>4852279</v>
      </c>
      <c r="J47" s="28">
        <v>5612557</v>
      </c>
      <c r="K47" s="28">
        <v>5835539</v>
      </c>
      <c r="L47" s="28">
        <v>5873751</v>
      </c>
      <c r="M47" s="22">
        <v>6041114</v>
      </c>
      <c r="N47" s="28">
        <v>6324443</v>
      </c>
      <c r="O47" s="28">
        <v>6605140</v>
      </c>
      <c r="P47" s="28">
        <v>6790175</v>
      </c>
      <c r="Q47" s="22">
        <v>7257963</v>
      </c>
      <c r="R47" s="28">
        <v>8579230</v>
      </c>
      <c r="S47" s="28">
        <v>8697980</v>
      </c>
      <c r="T47" s="28">
        <v>7974999</v>
      </c>
      <c r="U47" s="22">
        <v>8754661</v>
      </c>
    </row>
    <row r="48" spans="1:21" ht="11.25">
      <c r="A48" s="2" t="s">
        <v>96</v>
      </c>
      <c r="B48" s="28">
        <v>338603</v>
      </c>
      <c r="C48" s="28">
        <v>110874</v>
      </c>
      <c r="D48" s="28">
        <v>123830</v>
      </c>
      <c r="E48" s="22">
        <v>19954</v>
      </c>
      <c r="F48" s="28">
        <v>48422</v>
      </c>
      <c r="G48" s="28">
        <v>63632</v>
      </c>
      <c r="H48" s="28">
        <v>81096</v>
      </c>
      <c r="I48" s="22">
        <v>48291</v>
      </c>
      <c r="J48" s="28">
        <v>49058</v>
      </c>
      <c r="K48" s="28">
        <v>98386</v>
      </c>
      <c r="L48" s="28">
        <v>60421</v>
      </c>
      <c r="M48" s="22">
        <v>68403</v>
      </c>
      <c r="N48" s="28">
        <v>7205</v>
      </c>
      <c r="O48" s="28">
        <v>7384</v>
      </c>
      <c r="P48" s="28">
        <v>1221</v>
      </c>
      <c r="Q48" s="22">
        <v>-170299</v>
      </c>
      <c r="R48" s="28">
        <v>-188775</v>
      </c>
      <c r="S48" s="28">
        <v>-29957</v>
      </c>
      <c r="T48" s="28">
        <v>-266277</v>
      </c>
      <c r="U48" s="22">
        <v>-233216</v>
      </c>
    </row>
    <row r="49" spans="1:21" ht="11.25">
      <c r="A49" s="2" t="s">
        <v>192</v>
      </c>
      <c r="B49" s="28">
        <v>27834</v>
      </c>
      <c r="C49" s="28">
        <v>-8477</v>
      </c>
      <c r="D49" s="28">
        <v>-12729</v>
      </c>
      <c r="E49" s="22">
        <v>3560</v>
      </c>
      <c r="F49" s="28">
        <v>-53900</v>
      </c>
      <c r="G49" s="28">
        <v>-45198</v>
      </c>
      <c r="H49" s="28">
        <v>-22300</v>
      </c>
      <c r="I49" s="22">
        <v>-55849</v>
      </c>
      <c r="J49" s="28">
        <v>-63338</v>
      </c>
      <c r="K49" s="28">
        <v>-66547</v>
      </c>
      <c r="L49" s="28">
        <v>-74297</v>
      </c>
      <c r="M49" s="22">
        <v>-66465</v>
      </c>
      <c r="N49" s="28">
        <v>-57471</v>
      </c>
      <c r="O49" s="28">
        <v>-60066</v>
      </c>
      <c r="P49" s="28">
        <v>-57223</v>
      </c>
      <c r="Q49" s="22">
        <v>-34269</v>
      </c>
      <c r="R49" s="28">
        <v>-29935</v>
      </c>
      <c r="S49" s="28">
        <v>-21966</v>
      </c>
      <c r="T49" s="28">
        <v>-16420</v>
      </c>
      <c r="U49" s="22">
        <v>-26803</v>
      </c>
    </row>
    <row r="50" spans="1:21" ht="11.25">
      <c r="A50" s="2" t="s">
        <v>97</v>
      </c>
      <c r="B50" s="28">
        <v>366437</v>
      </c>
      <c r="C50" s="28">
        <v>102397</v>
      </c>
      <c r="D50" s="28">
        <v>111101</v>
      </c>
      <c r="E50" s="22">
        <v>23515</v>
      </c>
      <c r="F50" s="28">
        <v>-5477</v>
      </c>
      <c r="G50" s="28">
        <v>18434</v>
      </c>
      <c r="H50" s="28">
        <v>58796</v>
      </c>
      <c r="I50" s="22">
        <v>-7558</v>
      </c>
      <c r="J50" s="28">
        <v>-14279</v>
      </c>
      <c r="K50" s="28">
        <v>31838</v>
      </c>
      <c r="L50" s="28">
        <v>-13875</v>
      </c>
      <c r="M50" s="22">
        <v>1938</v>
      </c>
      <c r="N50" s="28">
        <v>-50265</v>
      </c>
      <c r="O50" s="28">
        <v>-52682</v>
      </c>
      <c r="P50" s="28">
        <v>-56001</v>
      </c>
      <c r="Q50" s="22">
        <v>-204569</v>
      </c>
      <c r="R50" s="28">
        <v>-218710</v>
      </c>
      <c r="S50" s="28">
        <v>-51924</v>
      </c>
      <c r="T50" s="28">
        <v>-282698</v>
      </c>
      <c r="U50" s="22">
        <v>-260020</v>
      </c>
    </row>
    <row r="51" spans="1:21" ht="11.25">
      <c r="A51" s="6" t="s">
        <v>98</v>
      </c>
      <c r="B51" s="28">
        <v>1748</v>
      </c>
      <c r="C51" s="28">
        <v>1748</v>
      </c>
      <c r="D51" s="28">
        <v>1748</v>
      </c>
      <c r="E51" s="22">
        <v>1748</v>
      </c>
      <c r="F51" s="28">
        <v>1748</v>
      </c>
      <c r="G51" s="28">
        <v>1748</v>
      </c>
      <c r="H51" s="28"/>
      <c r="I51" s="22">
        <v>75100</v>
      </c>
      <c r="J51" s="28">
        <v>75100</v>
      </c>
      <c r="K51" s="28">
        <v>75100</v>
      </c>
      <c r="L51" s="28">
        <v>75100</v>
      </c>
      <c r="M51" s="22">
        <v>75100</v>
      </c>
      <c r="N51" s="28">
        <v>75100</v>
      </c>
      <c r="O51" s="28">
        <v>75100</v>
      </c>
      <c r="P51" s="28">
        <v>75100</v>
      </c>
      <c r="Q51" s="22">
        <v>75100</v>
      </c>
      <c r="R51" s="28">
        <v>75602</v>
      </c>
      <c r="S51" s="28">
        <v>75602</v>
      </c>
      <c r="T51" s="28">
        <v>75602</v>
      </c>
      <c r="U51" s="22">
        <v>75602</v>
      </c>
    </row>
    <row r="52" spans="1:21" ht="11.25">
      <c r="A52" s="6" t="s">
        <v>193</v>
      </c>
      <c r="B52" s="28">
        <v>112739</v>
      </c>
      <c r="C52" s="28">
        <v>110993</v>
      </c>
      <c r="D52" s="28">
        <v>109794</v>
      </c>
      <c r="E52" s="22">
        <v>108989</v>
      </c>
      <c r="F52" s="28">
        <v>749203</v>
      </c>
      <c r="G52" s="28">
        <v>748033</v>
      </c>
      <c r="H52" s="28">
        <v>747538</v>
      </c>
      <c r="I52" s="22">
        <v>745099</v>
      </c>
      <c r="J52" s="28">
        <v>230379</v>
      </c>
      <c r="K52" s="28">
        <v>229317</v>
      </c>
      <c r="L52" s="28">
        <v>186769</v>
      </c>
      <c r="M52" s="22">
        <v>179434</v>
      </c>
      <c r="N52" s="28">
        <v>199146</v>
      </c>
      <c r="O52" s="28">
        <v>177477</v>
      </c>
      <c r="P52" s="28">
        <v>203001</v>
      </c>
      <c r="Q52" s="22">
        <v>3867953</v>
      </c>
      <c r="R52" s="28">
        <v>4004382</v>
      </c>
      <c r="S52" s="28">
        <v>4160312</v>
      </c>
      <c r="T52" s="28">
        <v>4015933</v>
      </c>
      <c r="U52" s="22">
        <v>4520328</v>
      </c>
    </row>
    <row r="53" spans="1:21" ht="11.25">
      <c r="A53" s="6" t="s">
        <v>99</v>
      </c>
      <c r="B53" s="28">
        <v>4298451</v>
      </c>
      <c r="C53" s="28">
        <v>4232611</v>
      </c>
      <c r="D53" s="28">
        <v>4438839</v>
      </c>
      <c r="E53" s="22">
        <v>4676259</v>
      </c>
      <c r="F53" s="28">
        <v>4038127</v>
      </c>
      <c r="G53" s="28">
        <v>4588128</v>
      </c>
      <c r="H53" s="28">
        <v>4974194</v>
      </c>
      <c r="I53" s="22">
        <v>5664920</v>
      </c>
      <c r="J53" s="28">
        <v>5903757</v>
      </c>
      <c r="K53" s="28">
        <v>6171796</v>
      </c>
      <c r="L53" s="28">
        <v>6121746</v>
      </c>
      <c r="M53" s="22">
        <v>6297587</v>
      </c>
      <c r="N53" s="28">
        <v>6548424</v>
      </c>
      <c r="O53" s="28">
        <v>6805036</v>
      </c>
      <c r="P53" s="28">
        <v>7012276</v>
      </c>
      <c r="Q53" s="22">
        <v>10996448</v>
      </c>
      <c r="R53" s="28">
        <v>12440505</v>
      </c>
      <c r="S53" s="28">
        <v>12881971</v>
      </c>
      <c r="T53" s="28">
        <v>11783837</v>
      </c>
      <c r="U53" s="22">
        <v>13090571</v>
      </c>
    </row>
    <row r="54" spans="1:21" ht="12" thickBot="1">
      <c r="A54" s="7" t="s">
        <v>100</v>
      </c>
      <c r="B54" s="28">
        <v>4671016</v>
      </c>
      <c r="C54" s="28">
        <v>4589811</v>
      </c>
      <c r="D54" s="28">
        <v>4760570</v>
      </c>
      <c r="E54" s="22">
        <v>4973639</v>
      </c>
      <c r="F54" s="28">
        <v>5747590</v>
      </c>
      <c r="G54" s="28">
        <v>6461383</v>
      </c>
      <c r="H54" s="28">
        <v>6391289</v>
      </c>
      <c r="I54" s="22">
        <v>7007933</v>
      </c>
      <c r="J54" s="28">
        <v>7574957</v>
      </c>
      <c r="K54" s="28">
        <v>7946909</v>
      </c>
      <c r="L54" s="28">
        <v>7746788</v>
      </c>
      <c r="M54" s="22">
        <v>7848223</v>
      </c>
      <c r="N54" s="28">
        <v>8639559</v>
      </c>
      <c r="O54" s="28">
        <v>8969717</v>
      </c>
      <c r="P54" s="28">
        <v>9231363</v>
      </c>
      <c r="Q54" s="22">
        <v>25672071</v>
      </c>
      <c r="R54" s="28">
        <v>26221203</v>
      </c>
      <c r="S54" s="28">
        <v>26401852</v>
      </c>
      <c r="T54" s="28">
        <v>22184681</v>
      </c>
      <c r="U54" s="22">
        <v>23509745</v>
      </c>
    </row>
    <row r="55" spans="1:21" ht="12" thickTop="1">
      <c r="A55" s="8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</row>
    <row r="57" ht="11.25">
      <c r="A57" s="20" t="s">
        <v>105</v>
      </c>
    </row>
    <row r="58" ht="11.25">
      <c r="A58" s="20" t="s">
        <v>106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F57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101</v>
      </c>
      <c r="B2" s="14">
        <v>3758</v>
      </c>
      <c r="C2" s="14"/>
      <c r="D2" s="14"/>
      <c r="E2" s="14"/>
      <c r="F2" s="14"/>
    </row>
    <row r="3" spans="1:6" ht="12" thickBot="1">
      <c r="A3" s="11" t="s">
        <v>102</v>
      </c>
      <c r="B3" s="1" t="s">
        <v>103</v>
      </c>
      <c r="C3" s="1"/>
      <c r="D3" s="1"/>
      <c r="E3" s="1"/>
      <c r="F3" s="1"/>
    </row>
    <row r="4" spans="1:6" ht="12" thickTop="1">
      <c r="A4" s="10" t="s">
        <v>32</v>
      </c>
      <c r="B4" s="15" t="str">
        <f>HYPERLINK("http://www.kabupro.jp/mark/20130329/S000D5P7.htm","有価証券報告書")</f>
        <v>有価証券報告書</v>
      </c>
      <c r="C4" s="15" t="str">
        <f>HYPERLINK("http://www.kabupro.jp/mark/20130329/S000D5P7.htm","有価証券報告書")</f>
        <v>有価証券報告書</v>
      </c>
      <c r="D4" s="15" t="str">
        <f>HYPERLINK("http://www.kabupro.jp/mark/20120329/S000AMJ6.htm","有価証券報告書")</f>
        <v>有価証券報告書</v>
      </c>
      <c r="E4" s="15" t="str">
        <f>HYPERLINK("http://www.kabupro.jp/mark/20110330/S00082EG.htm","有価証券報告書")</f>
        <v>有価証券報告書</v>
      </c>
      <c r="F4" s="15" t="str">
        <f>HYPERLINK("http://www.kabupro.jp/mark/20100330/S0005GGW.htm","有価証券報告書")</f>
        <v>有価証券報告書</v>
      </c>
    </row>
    <row r="5" spans="1:6" ht="12" thickBot="1">
      <c r="A5" s="11" t="s">
        <v>33</v>
      </c>
      <c r="B5" s="1" t="s">
        <v>39</v>
      </c>
      <c r="C5" s="1" t="s">
        <v>39</v>
      </c>
      <c r="D5" s="1" t="s">
        <v>43</v>
      </c>
      <c r="E5" s="1" t="s">
        <v>45</v>
      </c>
      <c r="F5" s="1" t="s">
        <v>47</v>
      </c>
    </row>
    <row r="6" spans="1:6" ht="12.75" thickBot="1" thickTop="1">
      <c r="A6" s="10" t="s">
        <v>34</v>
      </c>
      <c r="B6" s="18" t="s">
        <v>153</v>
      </c>
      <c r="C6" s="19"/>
      <c r="D6" s="19"/>
      <c r="E6" s="19"/>
      <c r="F6" s="19"/>
    </row>
    <row r="7" spans="1:6" ht="12" thickTop="1">
      <c r="A7" s="12" t="s">
        <v>35</v>
      </c>
      <c r="B7" s="16" t="s">
        <v>40</v>
      </c>
      <c r="C7" s="16" t="s">
        <v>40</v>
      </c>
      <c r="D7" s="16" t="s">
        <v>40</v>
      </c>
      <c r="E7" s="16" t="s">
        <v>40</v>
      </c>
      <c r="F7" s="16" t="s">
        <v>40</v>
      </c>
    </row>
    <row r="8" spans="1:6" ht="11.25">
      <c r="A8" s="13" t="s">
        <v>36</v>
      </c>
      <c r="B8" s="17" t="s">
        <v>107</v>
      </c>
      <c r="C8" s="17" t="s">
        <v>108</v>
      </c>
      <c r="D8" s="17" t="s">
        <v>109</v>
      </c>
      <c r="E8" s="17" t="s">
        <v>110</v>
      </c>
      <c r="F8" s="17" t="s">
        <v>111</v>
      </c>
    </row>
    <row r="9" spans="1:6" ht="11.25">
      <c r="A9" s="13" t="s">
        <v>37</v>
      </c>
      <c r="B9" s="17" t="s">
        <v>41</v>
      </c>
      <c r="C9" s="17" t="s">
        <v>42</v>
      </c>
      <c r="D9" s="17" t="s">
        <v>44</v>
      </c>
      <c r="E9" s="17" t="s">
        <v>46</v>
      </c>
      <c r="F9" s="17" t="s">
        <v>48</v>
      </c>
    </row>
    <row r="10" spans="1:6" ht="12" thickBot="1">
      <c r="A10" s="13" t="s">
        <v>38</v>
      </c>
      <c r="B10" s="17" t="s">
        <v>50</v>
      </c>
      <c r="C10" s="17" t="s">
        <v>50</v>
      </c>
      <c r="D10" s="17" t="s">
        <v>50</v>
      </c>
      <c r="E10" s="17" t="s">
        <v>50</v>
      </c>
      <c r="F10" s="17" t="s">
        <v>50</v>
      </c>
    </row>
    <row r="11" spans="1:6" ht="12" thickTop="1">
      <c r="A11" s="26" t="s">
        <v>112</v>
      </c>
      <c r="B11" s="21">
        <v>355306</v>
      </c>
      <c r="C11" s="21">
        <v>734602</v>
      </c>
      <c r="D11" s="21">
        <v>1177497</v>
      </c>
      <c r="E11" s="21">
        <v>664416</v>
      </c>
      <c r="F11" s="21">
        <v>112852</v>
      </c>
    </row>
    <row r="12" spans="1:6" ht="11.25">
      <c r="A12" s="7" t="s">
        <v>113</v>
      </c>
      <c r="B12" s="22">
        <v>479292</v>
      </c>
      <c r="C12" s="22">
        <v>474397</v>
      </c>
      <c r="D12" s="22">
        <v>577037</v>
      </c>
      <c r="E12" s="22">
        <v>328681</v>
      </c>
      <c r="F12" s="22">
        <v>75050</v>
      </c>
    </row>
    <row r="13" spans="1:6" ht="11.25">
      <c r="A13" s="7" t="s">
        <v>114</v>
      </c>
      <c r="B13" s="22">
        <v>-123986</v>
      </c>
      <c r="C13" s="22">
        <v>260204</v>
      </c>
      <c r="D13" s="22">
        <v>600459</v>
      </c>
      <c r="E13" s="22">
        <v>335735</v>
      </c>
      <c r="F13" s="22">
        <v>37801</v>
      </c>
    </row>
    <row r="14" spans="1:6" ht="11.25">
      <c r="A14" s="6" t="s">
        <v>115</v>
      </c>
      <c r="B14" s="22">
        <v>47760</v>
      </c>
      <c r="C14" s="22">
        <v>45960</v>
      </c>
      <c r="D14" s="22">
        <v>45960</v>
      </c>
      <c r="E14" s="22">
        <v>50850</v>
      </c>
      <c r="F14" s="22">
        <v>54000</v>
      </c>
    </row>
    <row r="15" spans="1:6" ht="11.25">
      <c r="A15" s="6" t="s">
        <v>116</v>
      </c>
      <c r="B15" s="22">
        <v>58448</v>
      </c>
      <c r="C15" s="22">
        <v>83444</v>
      </c>
      <c r="D15" s="22">
        <v>119305</v>
      </c>
      <c r="E15" s="22"/>
      <c r="F15" s="22"/>
    </row>
    <row r="16" spans="1:6" ht="11.25">
      <c r="A16" s="6" t="s">
        <v>117</v>
      </c>
      <c r="B16" s="22">
        <v>10331</v>
      </c>
      <c r="C16" s="22">
        <v>11020</v>
      </c>
      <c r="D16" s="22">
        <v>10671</v>
      </c>
      <c r="E16" s="22">
        <v>13526</v>
      </c>
      <c r="F16" s="22">
        <v>17031</v>
      </c>
    </row>
    <row r="17" spans="1:6" ht="11.25">
      <c r="A17" s="6" t="s">
        <v>118</v>
      </c>
      <c r="B17" s="22">
        <v>12864</v>
      </c>
      <c r="C17" s="22">
        <v>16655</v>
      </c>
      <c r="D17" s="22">
        <v>20803</v>
      </c>
      <c r="E17" s="22">
        <v>28780</v>
      </c>
      <c r="F17" s="22">
        <v>39593</v>
      </c>
    </row>
    <row r="18" spans="1:6" ht="11.25">
      <c r="A18" s="6" t="s">
        <v>119</v>
      </c>
      <c r="B18" s="22">
        <v>102145</v>
      </c>
      <c r="C18" s="22">
        <v>129639</v>
      </c>
      <c r="D18" s="22">
        <v>209731</v>
      </c>
      <c r="E18" s="22">
        <v>245996</v>
      </c>
      <c r="F18" s="22">
        <v>130400</v>
      </c>
    </row>
    <row r="19" spans="1:6" ht="11.25">
      <c r="A19" s="6" t="s">
        <v>120</v>
      </c>
      <c r="B19" s="22">
        <v>24889</v>
      </c>
      <c r="C19" s="22">
        <v>5369</v>
      </c>
      <c r="D19" s="22">
        <v>3633</v>
      </c>
      <c r="E19" s="22">
        <v>110393</v>
      </c>
      <c r="F19" s="22">
        <v>60564</v>
      </c>
    </row>
    <row r="20" spans="1:6" ht="11.25">
      <c r="A20" s="6" t="s">
        <v>121</v>
      </c>
      <c r="B20" s="22">
        <v>7962</v>
      </c>
      <c r="C20" s="22">
        <v>88453</v>
      </c>
      <c r="D20" s="22">
        <v>184562</v>
      </c>
      <c r="E20" s="22">
        <v>139990</v>
      </c>
      <c r="F20" s="22"/>
    </row>
    <row r="21" spans="1:6" ht="11.25">
      <c r="A21" s="6" t="s">
        <v>122</v>
      </c>
      <c r="B21" s="22">
        <v>15371</v>
      </c>
      <c r="C21" s="22">
        <v>13887</v>
      </c>
      <c r="D21" s="22">
        <v>15260</v>
      </c>
      <c r="E21" s="22">
        <v>15816</v>
      </c>
      <c r="F21" s="22">
        <v>39386</v>
      </c>
    </row>
    <row r="22" spans="1:6" ht="11.25">
      <c r="A22" s="6" t="s">
        <v>58</v>
      </c>
      <c r="B22" s="22">
        <v>16909</v>
      </c>
      <c r="C22" s="22">
        <v>22374</v>
      </c>
      <c r="D22" s="22">
        <v>26872</v>
      </c>
      <c r="E22" s="22">
        <v>28496</v>
      </c>
      <c r="F22" s="22">
        <v>41024</v>
      </c>
    </row>
    <row r="23" spans="1:6" ht="11.25">
      <c r="A23" s="6" t="s">
        <v>123</v>
      </c>
      <c r="B23" s="22">
        <v>296684</v>
      </c>
      <c r="C23" s="22">
        <v>416806</v>
      </c>
      <c r="D23" s="22">
        <v>636800</v>
      </c>
      <c r="E23" s="22">
        <v>752797</v>
      </c>
      <c r="F23" s="22">
        <v>576536</v>
      </c>
    </row>
    <row r="24" spans="1:6" ht="12" thickBot="1">
      <c r="A24" s="25" t="s">
        <v>124</v>
      </c>
      <c r="B24" s="23">
        <v>-420670</v>
      </c>
      <c r="C24" s="23">
        <v>-156602</v>
      </c>
      <c r="D24" s="23">
        <v>-36340</v>
      </c>
      <c r="E24" s="23">
        <v>-417062</v>
      </c>
      <c r="F24" s="23">
        <v>-538735</v>
      </c>
    </row>
    <row r="25" spans="1:6" ht="12" thickTop="1">
      <c r="A25" s="6" t="s">
        <v>125</v>
      </c>
      <c r="B25" s="22">
        <v>63586</v>
      </c>
      <c r="C25" s="22">
        <v>70711</v>
      </c>
      <c r="D25" s="22">
        <v>115834</v>
      </c>
      <c r="E25" s="22">
        <v>122899</v>
      </c>
      <c r="F25" s="22">
        <v>69160</v>
      </c>
    </row>
    <row r="26" spans="1:6" ht="11.25">
      <c r="A26" s="6" t="s">
        <v>126</v>
      </c>
      <c r="B26" s="22">
        <v>37134</v>
      </c>
      <c r="C26" s="22">
        <v>142362</v>
      </c>
      <c r="D26" s="22">
        <v>27940</v>
      </c>
      <c r="E26" s="22">
        <v>7897</v>
      </c>
      <c r="F26" s="22">
        <v>26804</v>
      </c>
    </row>
    <row r="27" spans="1:6" ht="11.25">
      <c r="A27" s="6" t="s">
        <v>127</v>
      </c>
      <c r="B27" s="22">
        <v>8473</v>
      </c>
      <c r="C27" s="22">
        <v>497</v>
      </c>
      <c r="D27" s="22"/>
      <c r="E27" s="22">
        <v>2733</v>
      </c>
      <c r="F27" s="22"/>
    </row>
    <row r="28" spans="1:6" ht="11.25">
      <c r="A28" s="6" t="s">
        <v>128</v>
      </c>
      <c r="B28" s="22">
        <v>20528</v>
      </c>
      <c r="C28" s="22">
        <v>3874</v>
      </c>
      <c r="D28" s="22">
        <v>24319</v>
      </c>
      <c r="E28" s="22">
        <v>17055</v>
      </c>
      <c r="F28" s="22">
        <v>3133</v>
      </c>
    </row>
    <row r="29" spans="1:6" ht="11.25">
      <c r="A29" s="6" t="s">
        <v>129</v>
      </c>
      <c r="B29" s="22">
        <v>542482</v>
      </c>
      <c r="C29" s="22"/>
      <c r="D29" s="22"/>
      <c r="E29" s="22"/>
      <c r="F29" s="22"/>
    </row>
    <row r="30" spans="1:6" ht="11.25">
      <c r="A30" s="6" t="s">
        <v>130</v>
      </c>
      <c r="B30" s="22">
        <v>672205</v>
      </c>
      <c r="C30" s="22">
        <v>217446</v>
      </c>
      <c r="D30" s="22">
        <v>168094</v>
      </c>
      <c r="E30" s="22">
        <v>150586</v>
      </c>
      <c r="F30" s="22">
        <v>99098</v>
      </c>
    </row>
    <row r="31" spans="1:6" ht="11.25">
      <c r="A31" s="6" t="s">
        <v>131</v>
      </c>
      <c r="B31" s="22"/>
      <c r="C31" s="22">
        <v>12723</v>
      </c>
      <c r="D31" s="22">
        <v>45195</v>
      </c>
      <c r="E31" s="22">
        <v>50839</v>
      </c>
      <c r="F31" s="22">
        <v>62915</v>
      </c>
    </row>
    <row r="32" spans="1:6" ht="11.25">
      <c r="A32" s="6" t="s">
        <v>132</v>
      </c>
      <c r="B32" s="22"/>
      <c r="C32" s="22">
        <v>40514</v>
      </c>
      <c r="D32" s="22">
        <v>113366</v>
      </c>
      <c r="E32" s="22"/>
      <c r="F32" s="22">
        <v>48045</v>
      </c>
    </row>
    <row r="33" spans="1:6" ht="11.25">
      <c r="A33" s="6" t="s">
        <v>133</v>
      </c>
      <c r="B33" s="22">
        <v>4957</v>
      </c>
      <c r="C33" s="22"/>
      <c r="D33" s="22"/>
      <c r="E33" s="22"/>
      <c r="F33" s="22"/>
    </row>
    <row r="34" spans="1:6" ht="11.25">
      <c r="A34" s="6" t="s">
        <v>134</v>
      </c>
      <c r="B34" s="22"/>
      <c r="C34" s="22">
        <v>997</v>
      </c>
      <c r="D34" s="22">
        <v>17074</v>
      </c>
      <c r="E34" s="22">
        <v>8752</v>
      </c>
      <c r="F34" s="22">
        <v>17453</v>
      </c>
    </row>
    <row r="35" spans="1:6" ht="11.25">
      <c r="A35" s="6" t="s">
        <v>58</v>
      </c>
      <c r="B35" s="22">
        <v>2698</v>
      </c>
      <c r="C35" s="22"/>
      <c r="D35" s="22"/>
      <c r="E35" s="22"/>
      <c r="F35" s="22"/>
    </row>
    <row r="36" spans="1:6" ht="11.25">
      <c r="A36" s="6" t="s">
        <v>135</v>
      </c>
      <c r="B36" s="22">
        <v>7656</v>
      </c>
      <c r="C36" s="22">
        <v>54234</v>
      </c>
      <c r="D36" s="22">
        <v>175637</v>
      </c>
      <c r="E36" s="22">
        <v>94390</v>
      </c>
      <c r="F36" s="22">
        <v>512128</v>
      </c>
    </row>
    <row r="37" spans="1:6" ht="12" thickBot="1">
      <c r="A37" s="25" t="s">
        <v>136</v>
      </c>
      <c r="B37" s="23">
        <v>243878</v>
      </c>
      <c r="C37" s="23">
        <v>6608</v>
      </c>
      <c r="D37" s="23">
        <v>-43883</v>
      </c>
      <c r="E37" s="23">
        <v>-360866</v>
      </c>
      <c r="F37" s="23">
        <v>-951765</v>
      </c>
    </row>
    <row r="38" spans="1:6" ht="12" thickTop="1">
      <c r="A38" s="6" t="s">
        <v>137</v>
      </c>
      <c r="B38" s="22">
        <v>162204</v>
      </c>
      <c r="C38" s="22"/>
      <c r="D38" s="22">
        <v>9317</v>
      </c>
      <c r="E38" s="22"/>
      <c r="F38" s="22"/>
    </row>
    <row r="39" spans="1:6" ht="11.25">
      <c r="A39" s="6" t="s">
        <v>138</v>
      </c>
      <c r="B39" s="22">
        <v>290967</v>
      </c>
      <c r="C39" s="22">
        <v>167536</v>
      </c>
      <c r="D39" s="22">
        <v>963</v>
      </c>
      <c r="E39" s="22">
        <v>103978</v>
      </c>
      <c r="F39" s="22">
        <v>5345588</v>
      </c>
    </row>
    <row r="40" spans="1:6" ht="11.25">
      <c r="A40" s="6" t="s">
        <v>139</v>
      </c>
      <c r="B40" s="22">
        <v>75100</v>
      </c>
      <c r="C40" s="22"/>
      <c r="D40" s="22"/>
      <c r="E40" s="22"/>
      <c r="F40" s="22"/>
    </row>
    <row r="41" spans="1:6" ht="11.25">
      <c r="A41" s="6" t="s">
        <v>140</v>
      </c>
      <c r="B41" s="22">
        <v>528272</v>
      </c>
      <c r="C41" s="22">
        <v>167536</v>
      </c>
      <c r="D41" s="22">
        <v>1053987</v>
      </c>
      <c r="E41" s="22">
        <v>789655</v>
      </c>
      <c r="F41" s="22">
        <v>5353461</v>
      </c>
    </row>
    <row r="42" spans="1:6" ht="11.25">
      <c r="A42" s="6" t="s">
        <v>141</v>
      </c>
      <c r="B42" s="22">
        <v>373</v>
      </c>
      <c r="C42" s="22">
        <v>1082</v>
      </c>
      <c r="D42" s="22">
        <v>4745</v>
      </c>
      <c r="E42" s="22">
        <v>85610</v>
      </c>
      <c r="F42" s="22">
        <v>790781</v>
      </c>
    </row>
    <row r="43" spans="1:6" ht="11.25">
      <c r="A43" s="6" t="s">
        <v>142</v>
      </c>
      <c r="B43" s="22">
        <v>10388</v>
      </c>
      <c r="C43" s="22">
        <v>14426</v>
      </c>
      <c r="D43" s="22">
        <v>160136</v>
      </c>
      <c r="E43" s="22">
        <v>113247</v>
      </c>
      <c r="F43" s="22">
        <v>2421689</v>
      </c>
    </row>
    <row r="44" spans="1:6" ht="11.25">
      <c r="A44" s="6" t="s">
        <v>143</v>
      </c>
      <c r="B44" s="22"/>
      <c r="C44" s="22">
        <v>33296</v>
      </c>
      <c r="D44" s="22"/>
      <c r="E44" s="22">
        <v>226</v>
      </c>
      <c r="F44" s="22">
        <v>133098</v>
      </c>
    </row>
    <row r="45" spans="1:6" ht="11.25">
      <c r="A45" s="6" t="s">
        <v>144</v>
      </c>
      <c r="B45" s="22"/>
      <c r="C45" s="22">
        <v>31650</v>
      </c>
      <c r="D45" s="22"/>
      <c r="E45" s="22">
        <v>43549</v>
      </c>
      <c r="F45" s="22">
        <v>953765</v>
      </c>
    </row>
    <row r="46" spans="1:6" ht="11.25">
      <c r="A46" s="6" t="s">
        <v>145</v>
      </c>
      <c r="B46" s="22">
        <v>358990</v>
      </c>
      <c r="C46" s="22">
        <v>232195</v>
      </c>
      <c r="D46" s="22">
        <v>168885</v>
      </c>
      <c r="E46" s="22"/>
      <c r="F46" s="22">
        <v>356354</v>
      </c>
    </row>
    <row r="47" spans="1:6" ht="11.25">
      <c r="A47" s="6" t="s">
        <v>146</v>
      </c>
      <c r="B47" s="22"/>
      <c r="C47" s="22">
        <v>846765</v>
      </c>
      <c r="D47" s="22">
        <v>522168</v>
      </c>
      <c r="E47" s="22"/>
      <c r="F47" s="22">
        <v>1857072</v>
      </c>
    </row>
    <row r="48" spans="1:6" ht="11.25">
      <c r="A48" s="6" t="s">
        <v>147</v>
      </c>
      <c r="B48" s="22"/>
      <c r="C48" s="22">
        <v>2888</v>
      </c>
      <c r="D48" s="22"/>
      <c r="E48" s="22"/>
      <c r="F48" s="22"/>
    </row>
    <row r="49" spans="1:6" ht="11.25">
      <c r="A49" s="6" t="s">
        <v>148</v>
      </c>
      <c r="B49" s="22">
        <v>369751</v>
      </c>
      <c r="C49" s="22">
        <v>1162304</v>
      </c>
      <c r="D49" s="22">
        <v>878793</v>
      </c>
      <c r="E49" s="22">
        <v>583053</v>
      </c>
      <c r="F49" s="22">
        <v>6615953</v>
      </c>
    </row>
    <row r="50" spans="1:6" ht="11.25">
      <c r="A50" s="7" t="s">
        <v>149</v>
      </c>
      <c r="B50" s="22">
        <v>402399</v>
      </c>
      <c r="C50" s="22">
        <v>-988159</v>
      </c>
      <c r="D50" s="22">
        <v>131310</v>
      </c>
      <c r="E50" s="22">
        <v>-154263</v>
      </c>
      <c r="F50" s="22">
        <v>-2214257</v>
      </c>
    </row>
    <row r="51" spans="1:6" ht="11.25">
      <c r="A51" s="7" t="s">
        <v>150</v>
      </c>
      <c r="B51" s="22">
        <v>1209</v>
      </c>
      <c r="C51" s="22">
        <v>3800</v>
      </c>
      <c r="D51" s="22">
        <v>3844</v>
      </c>
      <c r="E51" s="22">
        <v>1402</v>
      </c>
      <c r="F51" s="22">
        <v>32022</v>
      </c>
    </row>
    <row r="52" spans="1:6" ht="11.25">
      <c r="A52" s="7" t="s">
        <v>151</v>
      </c>
      <c r="B52" s="22">
        <v>1209</v>
      </c>
      <c r="C52" s="22">
        <v>3800</v>
      </c>
      <c r="D52" s="22">
        <v>3844</v>
      </c>
      <c r="E52" s="22">
        <v>-11287</v>
      </c>
      <c r="F52" s="22">
        <v>42374</v>
      </c>
    </row>
    <row r="53" spans="1:6" ht="12" thickBot="1">
      <c r="A53" s="7" t="s">
        <v>152</v>
      </c>
      <c r="B53" s="22">
        <v>401190</v>
      </c>
      <c r="C53" s="22">
        <v>-991959</v>
      </c>
      <c r="D53" s="22">
        <v>127465</v>
      </c>
      <c r="E53" s="22">
        <v>-142976</v>
      </c>
      <c r="F53" s="22">
        <v>-2256631</v>
      </c>
    </row>
    <row r="54" spans="1:6" ht="12" thickTop="1">
      <c r="A54" s="8"/>
      <c r="B54" s="24"/>
      <c r="C54" s="24"/>
      <c r="D54" s="24"/>
      <c r="E54" s="24"/>
      <c r="F54" s="24"/>
    </row>
    <row r="56" ht="11.25">
      <c r="A56" s="20" t="s">
        <v>105</v>
      </c>
    </row>
    <row r="57" ht="11.25">
      <c r="A57" s="20" t="s">
        <v>106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F69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101</v>
      </c>
      <c r="B2" s="14">
        <v>3758</v>
      </c>
      <c r="C2" s="14"/>
      <c r="D2" s="14"/>
      <c r="E2" s="14"/>
      <c r="F2" s="14"/>
    </row>
    <row r="3" spans="1:6" ht="12" thickBot="1">
      <c r="A3" s="11" t="s">
        <v>102</v>
      </c>
      <c r="B3" s="1" t="s">
        <v>103</v>
      </c>
      <c r="C3" s="1"/>
      <c r="D3" s="1"/>
      <c r="E3" s="1"/>
      <c r="F3" s="1"/>
    </row>
    <row r="4" spans="1:6" ht="12" thickTop="1">
      <c r="A4" s="10" t="s">
        <v>32</v>
      </c>
      <c r="B4" s="15" t="str">
        <f>HYPERLINK("http://www.kabupro.jp/mark/20130329/S000D5P7.htm","有価証券報告書")</f>
        <v>有価証券報告書</v>
      </c>
      <c r="C4" s="15" t="str">
        <f>HYPERLINK("http://www.kabupro.jp/mark/20130329/S000D5P7.htm","有価証券報告書")</f>
        <v>有価証券報告書</v>
      </c>
      <c r="D4" s="15" t="str">
        <f>HYPERLINK("http://www.kabupro.jp/mark/20120329/S000AMJ6.htm","有価証券報告書")</f>
        <v>有価証券報告書</v>
      </c>
      <c r="E4" s="15" t="str">
        <f>HYPERLINK("http://www.kabupro.jp/mark/20110330/S00082EG.htm","有価証券報告書")</f>
        <v>有価証券報告書</v>
      </c>
      <c r="F4" s="15" t="str">
        <f>HYPERLINK("http://www.kabupro.jp/mark/20100330/S0005GGW.htm","有価証券報告書")</f>
        <v>有価証券報告書</v>
      </c>
    </row>
    <row r="5" spans="1:6" ht="12" thickBot="1">
      <c r="A5" s="11" t="s">
        <v>33</v>
      </c>
      <c r="B5" s="1" t="s">
        <v>39</v>
      </c>
      <c r="C5" s="1" t="s">
        <v>39</v>
      </c>
      <c r="D5" s="1" t="s">
        <v>43</v>
      </c>
      <c r="E5" s="1" t="s">
        <v>45</v>
      </c>
      <c r="F5" s="1" t="s">
        <v>47</v>
      </c>
    </row>
    <row r="6" spans="1:6" ht="12.75" thickBot="1" thickTop="1">
      <c r="A6" s="10" t="s">
        <v>34</v>
      </c>
      <c r="B6" s="18" t="s">
        <v>104</v>
      </c>
      <c r="C6" s="19"/>
      <c r="D6" s="19"/>
      <c r="E6" s="19"/>
      <c r="F6" s="19"/>
    </row>
    <row r="7" spans="1:6" ht="12" thickTop="1">
      <c r="A7" s="12" t="s">
        <v>35</v>
      </c>
      <c r="B7" s="16" t="s">
        <v>40</v>
      </c>
      <c r="C7" s="16" t="s">
        <v>40</v>
      </c>
      <c r="D7" s="16" t="s">
        <v>40</v>
      </c>
      <c r="E7" s="16" t="s">
        <v>40</v>
      </c>
      <c r="F7" s="16" t="s">
        <v>40</v>
      </c>
    </row>
    <row r="8" spans="1:6" ht="11.25">
      <c r="A8" s="13" t="s">
        <v>36</v>
      </c>
      <c r="B8" s="17"/>
      <c r="C8" s="17"/>
      <c r="D8" s="17"/>
      <c r="E8" s="17"/>
      <c r="F8" s="17"/>
    </row>
    <row r="9" spans="1:6" ht="11.25">
      <c r="A9" s="13" t="s">
        <v>37</v>
      </c>
      <c r="B9" s="17" t="s">
        <v>41</v>
      </c>
      <c r="C9" s="17" t="s">
        <v>42</v>
      </c>
      <c r="D9" s="17" t="s">
        <v>44</v>
      </c>
      <c r="E9" s="17" t="s">
        <v>46</v>
      </c>
      <c r="F9" s="17" t="s">
        <v>48</v>
      </c>
    </row>
    <row r="10" spans="1:6" ht="12" thickBot="1">
      <c r="A10" s="13" t="s">
        <v>38</v>
      </c>
      <c r="B10" s="17" t="s">
        <v>50</v>
      </c>
      <c r="C10" s="17" t="s">
        <v>50</v>
      </c>
      <c r="D10" s="17" t="s">
        <v>50</v>
      </c>
      <c r="E10" s="17" t="s">
        <v>50</v>
      </c>
      <c r="F10" s="17" t="s">
        <v>50</v>
      </c>
    </row>
    <row r="11" spans="1:6" ht="12" thickTop="1">
      <c r="A11" s="9" t="s">
        <v>49</v>
      </c>
      <c r="B11" s="21">
        <v>934782</v>
      </c>
      <c r="C11" s="21">
        <v>1167775</v>
      </c>
      <c r="D11" s="21">
        <v>1438411</v>
      </c>
      <c r="E11" s="21">
        <v>1533358</v>
      </c>
      <c r="F11" s="21">
        <v>2886527</v>
      </c>
    </row>
    <row r="12" spans="1:6" ht="11.25">
      <c r="A12" s="2" t="s">
        <v>51</v>
      </c>
      <c r="B12" s="22">
        <v>28326</v>
      </c>
      <c r="C12" s="22">
        <v>62727</v>
      </c>
      <c r="D12" s="22">
        <v>122508</v>
      </c>
      <c r="E12" s="22"/>
      <c r="F12" s="22"/>
    </row>
    <row r="13" spans="1:6" ht="11.25">
      <c r="A13" s="2" t="s">
        <v>52</v>
      </c>
      <c r="B13" s="22">
        <v>384</v>
      </c>
      <c r="C13" s="22">
        <v>6380</v>
      </c>
      <c r="D13" s="22">
        <v>6908</v>
      </c>
      <c r="E13" s="22">
        <v>18651</v>
      </c>
      <c r="F13" s="22">
        <v>12295</v>
      </c>
    </row>
    <row r="14" spans="1:6" ht="11.25">
      <c r="A14" s="2" t="s">
        <v>53</v>
      </c>
      <c r="B14" s="22">
        <v>414000</v>
      </c>
      <c r="C14" s="22">
        <v>614000</v>
      </c>
      <c r="D14" s="22">
        <v>600000</v>
      </c>
      <c r="E14" s="22"/>
      <c r="F14" s="22">
        <v>351975</v>
      </c>
    </row>
    <row r="15" spans="1:6" ht="11.25">
      <c r="A15" s="2" t="s">
        <v>54</v>
      </c>
      <c r="B15" s="22">
        <v>800000</v>
      </c>
      <c r="C15" s="22">
        <v>800000</v>
      </c>
      <c r="D15" s="22"/>
      <c r="E15" s="22">
        <v>10000</v>
      </c>
      <c r="F15" s="22">
        <v>1200000</v>
      </c>
    </row>
    <row r="16" spans="1:6" ht="11.25">
      <c r="A16" s="2" t="s">
        <v>55</v>
      </c>
      <c r="B16" s="22">
        <v>1100</v>
      </c>
      <c r="C16" s="22">
        <v>385561</v>
      </c>
      <c r="D16" s="22">
        <v>5637</v>
      </c>
      <c r="E16" s="22">
        <v>27873</v>
      </c>
      <c r="F16" s="22">
        <v>177248</v>
      </c>
    </row>
    <row r="17" spans="1:6" ht="11.25">
      <c r="A17" s="2" t="s">
        <v>56</v>
      </c>
      <c r="B17" s="22">
        <v>33390</v>
      </c>
      <c r="C17" s="22">
        <v>51879</v>
      </c>
      <c r="D17" s="22">
        <v>19500</v>
      </c>
      <c r="E17" s="22">
        <v>104948</v>
      </c>
      <c r="F17" s="22"/>
    </row>
    <row r="18" spans="1:6" ht="11.25">
      <c r="A18" s="2" t="s">
        <v>57</v>
      </c>
      <c r="B18" s="22">
        <v>130193</v>
      </c>
      <c r="C18" s="22">
        <v>30324</v>
      </c>
      <c r="D18" s="22"/>
      <c r="E18" s="22"/>
      <c r="F18" s="22"/>
    </row>
    <row r="19" spans="1:6" ht="11.25">
      <c r="A19" s="2" t="s">
        <v>58</v>
      </c>
      <c r="B19" s="22">
        <v>13686</v>
      </c>
      <c r="C19" s="22">
        <v>16990</v>
      </c>
      <c r="D19" s="22">
        <v>11511</v>
      </c>
      <c r="E19" s="22">
        <v>36392</v>
      </c>
      <c r="F19" s="22">
        <v>83474</v>
      </c>
    </row>
    <row r="20" spans="1:6" ht="11.25">
      <c r="A20" s="2" t="s">
        <v>59</v>
      </c>
      <c r="B20" s="22">
        <v>-62</v>
      </c>
      <c r="C20" s="22">
        <v>-126</v>
      </c>
      <c r="D20" s="22">
        <v>-386</v>
      </c>
      <c r="E20" s="22"/>
      <c r="F20" s="22"/>
    </row>
    <row r="21" spans="1:6" ht="11.25">
      <c r="A21" s="2" t="s">
        <v>60</v>
      </c>
      <c r="B21" s="22">
        <v>2355802</v>
      </c>
      <c r="C21" s="22">
        <v>3135511</v>
      </c>
      <c r="D21" s="22">
        <v>2204092</v>
      </c>
      <c r="E21" s="22">
        <v>2382849</v>
      </c>
      <c r="F21" s="22">
        <v>3969368</v>
      </c>
    </row>
    <row r="22" spans="1:6" ht="11.25">
      <c r="A22" s="3" t="s">
        <v>61</v>
      </c>
      <c r="B22" s="22">
        <v>2002</v>
      </c>
      <c r="C22" s="22">
        <v>2652</v>
      </c>
      <c r="D22" s="22">
        <v>2652</v>
      </c>
      <c r="E22" s="22">
        <v>2652</v>
      </c>
      <c r="F22" s="22">
        <v>2002</v>
      </c>
    </row>
    <row r="23" spans="1:6" ht="11.25">
      <c r="A23" s="4" t="s">
        <v>62</v>
      </c>
      <c r="B23" s="22">
        <v>-2002</v>
      </c>
      <c r="C23" s="22">
        <v>-1834</v>
      </c>
      <c r="D23" s="22">
        <v>-1622</v>
      </c>
      <c r="E23" s="22">
        <v>-1354</v>
      </c>
      <c r="F23" s="22"/>
    </row>
    <row r="24" spans="1:6" ht="11.25">
      <c r="A24" s="4" t="s">
        <v>63</v>
      </c>
      <c r="B24" s="22">
        <v>0</v>
      </c>
      <c r="C24" s="22">
        <v>818</v>
      </c>
      <c r="D24" s="22">
        <v>1030</v>
      </c>
      <c r="E24" s="22">
        <v>1297</v>
      </c>
      <c r="F24" s="22">
        <v>914</v>
      </c>
    </row>
    <row r="25" spans="1:6" ht="11.25">
      <c r="A25" s="3" t="s">
        <v>64</v>
      </c>
      <c r="B25" s="22">
        <v>8077</v>
      </c>
      <c r="C25" s="22">
        <v>8077</v>
      </c>
      <c r="D25" s="22">
        <v>8816</v>
      </c>
      <c r="E25" s="22"/>
      <c r="F25" s="22"/>
    </row>
    <row r="26" spans="1:6" ht="11.25">
      <c r="A26" s="4" t="s">
        <v>62</v>
      </c>
      <c r="B26" s="22">
        <v>-8077</v>
      </c>
      <c r="C26" s="22">
        <v>-8077</v>
      </c>
      <c r="D26" s="22">
        <v>-8816</v>
      </c>
      <c r="E26" s="22">
        <v>-8816</v>
      </c>
      <c r="F26" s="22"/>
    </row>
    <row r="27" spans="1:6" ht="11.25">
      <c r="A27" s="4" t="s">
        <v>65</v>
      </c>
      <c r="B27" s="22">
        <v>0</v>
      </c>
      <c r="C27" s="22"/>
      <c r="D27" s="22">
        <v>0</v>
      </c>
      <c r="E27" s="22"/>
      <c r="F27" s="22"/>
    </row>
    <row r="28" spans="1:6" ht="11.25">
      <c r="A28" s="3" t="s">
        <v>66</v>
      </c>
      <c r="B28" s="22">
        <v>0</v>
      </c>
      <c r="C28" s="22">
        <v>818</v>
      </c>
      <c r="D28" s="22">
        <v>1030</v>
      </c>
      <c r="E28" s="22">
        <v>1297</v>
      </c>
      <c r="F28" s="22">
        <v>914</v>
      </c>
    </row>
    <row r="29" spans="1:6" ht="11.25">
      <c r="A29" s="3" t="s">
        <v>67</v>
      </c>
      <c r="B29" s="22"/>
      <c r="C29" s="22">
        <v>57984</v>
      </c>
      <c r="D29" s="22">
        <v>104008</v>
      </c>
      <c r="E29" s="22">
        <v>91815</v>
      </c>
      <c r="F29" s="22">
        <v>38328</v>
      </c>
    </row>
    <row r="30" spans="1:6" ht="11.25">
      <c r="A30" s="3" t="s">
        <v>68</v>
      </c>
      <c r="B30" s="22"/>
      <c r="C30" s="22">
        <v>129305</v>
      </c>
      <c r="D30" s="22">
        <v>150032</v>
      </c>
      <c r="E30" s="22">
        <v>50248</v>
      </c>
      <c r="F30" s="22">
        <v>36824</v>
      </c>
    </row>
    <row r="31" spans="1:6" ht="11.25">
      <c r="A31" s="3" t="s">
        <v>69</v>
      </c>
      <c r="B31" s="22"/>
      <c r="C31" s="22">
        <v>187289</v>
      </c>
      <c r="D31" s="22">
        <v>254041</v>
      </c>
      <c r="E31" s="22">
        <v>142064</v>
      </c>
      <c r="F31" s="22">
        <v>75152</v>
      </c>
    </row>
    <row r="32" spans="1:6" ht="11.25">
      <c r="A32" s="3" t="s">
        <v>70</v>
      </c>
      <c r="B32" s="22">
        <v>594763</v>
      </c>
      <c r="C32" s="22">
        <v>659185</v>
      </c>
      <c r="D32" s="22">
        <v>197929</v>
      </c>
      <c r="E32" s="22">
        <v>88374</v>
      </c>
      <c r="F32" s="22">
        <v>832465</v>
      </c>
    </row>
    <row r="33" spans="1:6" ht="11.25">
      <c r="A33" s="3" t="s">
        <v>71</v>
      </c>
      <c r="B33" s="22">
        <v>633250</v>
      </c>
      <c r="C33" s="22">
        <v>647811</v>
      </c>
      <c r="D33" s="22">
        <v>2630847</v>
      </c>
      <c r="E33" s="22">
        <v>3042050</v>
      </c>
      <c r="F33" s="22">
        <v>3188100</v>
      </c>
    </row>
    <row r="34" spans="1:6" ht="11.25">
      <c r="A34" s="3" t="s">
        <v>72</v>
      </c>
      <c r="B34" s="22">
        <v>10</v>
      </c>
      <c r="C34" s="22">
        <v>10</v>
      </c>
      <c r="D34" s="22">
        <v>10</v>
      </c>
      <c r="E34" s="22">
        <v>10</v>
      </c>
      <c r="F34" s="22">
        <v>10</v>
      </c>
    </row>
    <row r="35" spans="1:6" ht="11.25">
      <c r="A35" s="3" t="s">
        <v>73</v>
      </c>
      <c r="B35" s="22">
        <v>1662721</v>
      </c>
      <c r="C35" s="22">
        <v>1558823</v>
      </c>
      <c r="D35" s="22">
        <v>2396292</v>
      </c>
      <c r="E35" s="22">
        <v>3912046</v>
      </c>
      <c r="F35" s="22">
        <v>2017687</v>
      </c>
    </row>
    <row r="36" spans="1:6" ht="11.25">
      <c r="A36" s="3" t="s">
        <v>74</v>
      </c>
      <c r="B36" s="22">
        <v>50925</v>
      </c>
      <c r="C36" s="22">
        <v>54103</v>
      </c>
      <c r="D36" s="22">
        <v>72663</v>
      </c>
      <c r="E36" s="22">
        <v>49039</v>
      </c>
      <c r="F36" s="22">
        <v>51362</v>
      </c>
    </row>
    <row r="37" spans="1:6" ht="11.25">
      <c r="A37" s="3" t="s">
        <v>75</v>
      </c>
      <c r="B37" s="22">
        <v>12262</v>
      </c>
      <c r="C37" s="22">
        <v>12262</v>
      </c>
      <c r="D37" s="22">
        <v>12262</v>
      </c>
      <c r="E37" s="22">
        <v>12262</v>
      </c>
      <c r="F37" s="22">
        <v>11695</v>
      </c>
    </row>
    <row r="38" spans="1:6" ht="11.25">
      <c r="A38" s="3" t="s">
        <v>58</v>
      </c>
      <c r="B38" s="22">
        <v>130</v>
      </c>
      <c r="C38" s="22">
        <v>130</v>
      </c>
      <c r="D38" s="22">
        <v>130</v>
      </c>
      <c r="E38" s="22">
        <v>130</v>
      </c>
      <c r="F38" s="22">
        <v>100126</v>
      </c>
    </row>
    <row r="39" spans="1:6" ht="11.25">
      <c r="A39" s="3" t="s">
        <v>59</v>
      </c>
      <c r="B39" s="22">
        <v>-942437</v>
      </c>
      <c r="C39" s="22">
        <v>-1399123</v>
      </c>
      <c r="D39" s="22">
        <v>-552358</v>
      </c>
      <c r="E39" s="22">
        <v>-1078334</v>
      </c>
      <c r="F39" s="22">
        <v>-1043055</v>
      </c>
    </row>
    <row r="40" spans="1:6" ht="11.25">
      <c r="A40" s="3" t="s">
        <v>76</v>
      </c>
      <c r="B40" s="22">
        <v>2011626</v>
      </c>
      <c r="C40" s="22">
        <v>1533203</v>
      </c>
      <c r="D40" s="22">
        <v>5372902</v>
      </c>
      <c r="E40" s="22">
        <v>5790381</v>
      </c>
      <c r="F40" s="22">
        <v>5165324</v>
      </c>
    </row>
    <row r="41" spans="1:6" ht="11.25">
      <c r="A41" s="2" t="s">
        <v>77</v>
      </c>
      <c r="B41" s="22">
        <v>2011626</v>
      </c>
      <c r="C41" s="22">
        <v>1721311</v>
      </c>
      <c r="D41" s="22">
        <v>5627974</v>
      </c>
      <c r="E41" s="22">
        <v>5933744</v>
      </c>
      <c r="F41" s="22">
        <v>5241391</v>
      </c>
    </row>
    <row r="42" spans="1:6" ht="12" thickBot="1">
      <c r="A42" s="5" t="s">
        <v>78</v>
      </c>
      <c r="B42" s="23">
        <v>4367428</v>
      </c>
      <c r="C42" s="23">
        <v>4856822</v>
      </c>
      <c r="D42" s="23">
        <v>7832067</v>
      </c>
      <c r="E42" s="23">
        <v>8316594</v>
      </c>
      <c r="F42" s="23">
        <v>9210759</v>
      </c>
    </row>
    <row r="43" spans="1:6" ht="12" thickTop="1">
      <c r="A43" s="2" t="s">
        <v>79</v>
      </c>
      <c r="B43" s="22">
        <v>14227</v>
      </c>
      <c r="C43" s="22">
        <v>30883</v>
      </c>
      <c r="D43" s="22">
        <v>42722</v>
      </c>
      <c r="E43" s="22">
        <v>38695</v>
      </c>
      <c r="F43" s="22">
        <v>32854</v>
      </c>
    </row>
    <row r="44" spans="1:6" ht="11.25">
      <c r="A44" s="2" t="s">
        <v>80</v>
      </c>
      <c r="B44" s="22">
        <v>726</v>
      </c>
      <c r="C44" s="22">
        <v>985</v>
      </c>
      <c r="D44" s="22">
        <v>9227</v>
      </c>
      <c r="E44" s="22">
        <v>4168</v>
      </c>
      <c r="F44" s="22">
        <v>52256</v>
      </c>
    </row>
    <row r="45" spans="1:6" ht="11.25">
      <c r="A45" s="2" t="s">
        <v>81</v>
      </c>
      <c r="B45" s="22">
        <v>124163</v>
      </c>
      <c r="C45" s="22">
        <v>91228</v>
      </c>
      <c r="D45" s="22">
        <v>92450</v>
      </c>
      <c r="E45" s="22">
        <v>154849</v>
      </c>
      <c r="F45" s="22">
        <v>19082</v>
      </c>
    </row>
    <row r="46" spans="1:6" ht="11.25">
      <c r="A46" s="2" t="s">
        <v>82</v>
      </c>
      <c r="B46" s="22">
        <v>2281</v>
      </c>
      <c r="C46" s="22">
        <v>6253</v>
      </c>
      <c r="D46" s="22">
        <v>15849</v>
      </c>
      <c r="E46" s="22">
        <v>20632</v>
      </c>
      <c r="F46" s="22">
        <v>90</v>
      </c>
    </row>
    <row r="47" spans="1:6" ht="11.25">
      <c r="A47" s="2" t="s">
        <v>83</v>
      </c>
      <c r="B47" s="22">
        <v>5704</v>
      </c>
      <c r="C47" s="22">
        <v>6096</v>
      </c>
      <c r="D47" s="22">
        <v>9791</v>
      </c>
      <c r="E47" s="22">
        <v>12577</v>
      </c>
      <c r="F47" s="22">
        <v>10883</v>
      </c>
    </row>
    <row r="48" spans="1:6" ht="11.25">
      <c r="A48" s="2" t="s">
        <v>58</v>
      </c>
      <c r="B48" s="22">
        <v>6121</v>
      </c>
      <c r="C48" s="22">
        <v>15622</v>
      </c>
      <c r="D48" s="22">
        <v>93913</v>
      </c>
      <c r="E48" s="22">
        <v>42556</v>
      </c>
      <c r="F48" s="22">
        <v>13245</v>
      </c>
    </row>
    <row r="49" spans="1:6" ht="11.25">
      <c r="A49" s="2" t="s">
        <v>84</v>
      </c>
      <c r="B49" s="22">
        <v>153223</v>
      </c>
      <c r="C49" s="22">
        <v>151069</v>
      </c>
      <c r="D49" s="22">
        <v>1472215</v>
      </c>
      <c r="E49" s="22">
        <v>1826840</v>
      </c>
      <c r="F49" s="22">
        <v>1994462</v>
      </c>
    </row>
    <row r="50" spans="1:6" ht="11.25">
      <c r="A50" s="2" t="s">
        <v>85</v>
      </c>
      <c r="B50" s="22">
        <v>25062</v>
      </c>
      <c r="C50" s="22">
        <v>23543</v>
      </c>
      <c r="D50" s="22">
        <v>42173</v>
      </c>
      <c r="E50" s="22">
        <v>594</v>
      </c>
      <c r="F50" s="22">
        <v>14786</v>
      </c>
    </row>
    <row r="51" spans="1:6" ht="11.25">
      <c r="A51" s="2" t="s">
        <v>86</v>
      </c>
      <c r="B51" s="22">
        <v>25062</v>
      </c>
      <c r="C51" s="22">
        <v>23543</v>
      </c>
      <c r="D51" s="22">
        <v>542173</v>
      </c>
      <c r="E51" s="22">
        <v>553854</v>
      </c>
      <c r="F51" s="22">
        <v>856406</v>
      </c>
    </row>
    <row r="52" spans="1:6" ht="12" thickBot="1">
      <c r="A52" s="5" t="s">
        <v>87</v>
      </c>
      <c r="B52" s="23">
        <v>178286</v>
      </c>
      <c r="C52" s="23">
        <v>174613</v>
      </c>
      <c r="D52" s="23">
        <v>2014388</v>
      </c>
      <c r="E52" s="23">
        <v>2380694</v>
      </c>
      <c r="F52" s="23">
        <v>2850868</v>
      </c>
    </row>
    <row r="53" spans="1:6" ht="12" thickTop="1">
      <c r="A53" s="2" t="s">
        <v>88</v>
      </c>
      <c r="B53" s="22">
        <v>236772</v>
      </c>
      <c r="C53" s="22">
        <v>236772</v>
      </c>
      <c r="D53" s="22">
        <v>236457</v>
      </c>
      <c r="E53" s="22">
        <v>236457</v>
      </c>
      <c r="F53" s="22">
        <v>235722</v>
      </c>
    </row>
    <row r="54" spans="1:6" ht="11.25">
      <c r="A54" s="3" t="s">
        <v>89</v>
      </c>
      <c r="B54" s="22">
        <v>446985</v>
      </c>
      <c r="C54" s="22">
        <v>446985</v>
      </c>
      <c r="D54" s="22">
        <v>446670</v>
      </c>
      <c r="E54" s="22">
        <v>446670</v>
      </c>
      <c r="F54" s="22">
        <v>445935</v>
      </c>
    </row>
    <row r="55" spans="1:6" ht="11.25">
      <c r="A55" s="3" t="s">
        <v>90</v>
      </c>
      <c r="B55" s="22">
        <v>6025519</v>
      </c>
      <c r="C55" s="22">
        <v>6151350</v>
      </c>
      <c r="D55" s="22">
        <v>6276984</v>
      </c>
      <c r="E55" s="22">
        <v>6406944</v>
      </c>
      <c r="F55" s="22">
        <v>6530540</v>
      </c>
    </row>
    <row r="56" spans="1:6" ht="11.25">
      <c r="A56" s="3" t="s">
        <v>91</v>
      </c>
      <c r="B56" s="22">
        <v>6472505</v>
      </c>
      <c r="C56" s="22">
        <v>6598336</v>
      </c>
      <c r="D56" s="22">
        <v>6723654</v>
      </c>
      <c r="E56" s="22">
        <v>6853615</v>
      </c>
      <c r="F56" s="22">
        <v>6976476</v>
      </c>
    </row>
    <row r="57" spans="1:6" ht="11.25">
      <c r="A57" s="4" t="s">
        <v>92</v>
      </c>
      <c r="B57" s="22">
        <v>-833882</v>
      </c>
      <c r="C57" s="22">
        <v>-1235072</v>
      </c>
      <c r="D57" s="22">
        <v>-243113</v>
      </c>
      <c r="E57" s="22">
        <v>-370578</v>
      </c>
      <c r="F57" s="22">
        <v>-227601</v>
      </c>
    </row>
    <row r="58" spans="1:6" ht="11.25">
      <c r="A58" s="3" t="s">
        <v>93</v>
      </c>
      <c r="B58" s="22">
        <v>-833882</v>
      </c>
      <c r="C58" s="22">
        <v>-1235072</v>
      </c>
      <c r="D58" s="22">
        <v>-243113</v>
      </c>
      <c r="E58" s="22">
        <v>-370578</v>
      </c>
      <c r="F58" s="22">
        <v>-227601</v>
      </c>
    </row>
    <row r="59" spans="1:6" ht="11.25">
      <c r="A59" s="2" t="s">
        <v>94</v>
      </c>
      <c r="B59" s="22">
        <v>-1700778</v>
      </c>
      <c r="C59" s="22">
        <v>-1035442</v>
      </c>
      <c r="D59" s="22">
        <v>-1035442</v>
      </c>
      <c r="E59" s="22">
        <v>-859560</v>
      </c>
      <c r="F59" s="22">
        <v>-695108</v>
      </c>
    </row>
    <row r="60" spans="1:6" ht="11.25">
      <c r="A60" s="2" t="s">
        <v>95</v>
      </c>
      <c r="B60" s="22">
        <v>4174616</v>
      </c>
      <c r="C60" s="22">
        <v>4564593</v>
      </c>
      <c r="D60" s="22">
        <v>5681555</v>
      </c>
      <c r="E60" s="22">
        <v>5859932</v>
      </c>
      <c r="F60" s="22">
        <v>6289488</v>
      </c>
    </row>
    <row r="61" spans="1:6" ht="11.25">
      <c r="A61" s="2" t="s">
        <v>96</v>
      </c>
      <c r="B61" s="22">
        <v>12778</v>
      </c>
      <c r="C61" s="22">
        <v>42515</v>
      </c>
      <c r="D61" s="22">
        <v>61022</v>
      </c>
      <c r="E61" s="22">
        <v>865</v>
      </c>
      <c r="F61" s="22">
        <v>-4697</v>
      </c>
    </row>
    <row r="62" spans="1:6" ht="11.25">
      <c r="A62" s="2" t="s">
        <v>97</v>
      </c>
      <c r="B62" s="22">
        <v>12778</v>
      </c>
      <c r="C62" s="22">
        <v>42515</v>
      </c>
      <c r="D62" s="22">
        <v>61022</v>
      </c>
      <c r="E62" s="22">
        <v>865</v>
      </c>
      <c r="F62" s="22">
        <v>-4697</v>
      </c>
    </row>
    <row r="63" spans="1:6" ht="11.25">
      <c r="A63" s="6" t="s">
        <v>98</v>
      </c>
      <c r="B63" s="22">
        <v>1748</v>
      </c>
      <c r="C63" s="22">
        <v>75100</v>
      </c>
      <c r="D63" s="22">
        <v>75100</v>
      </c>
      <c r="E63" s="22">
        <v>75100</v>
      </c>
      <c r="F63" s="22">
        <v>75100</v>
      </c>
    </row>
    <row r="64" spans="1:6" ht="11.25">
      <c r="A64" s="6" t="s">
        <v>99</v>
      </c>
      <c r="B64" s="22">
        <v>4189142</v>
      </c>
      <c r="C64" s="22">
        <v>4682209</v>
      </c>
      <c r="D64" s="22">
        <v>5817678</v>
      </c>
      <c r="E64" s="22">
        <v>5935899</v>
      </c>
      <c r="F64" s="22">
        <v>6359891</v>
      </c>
    </row>
    <row r="65" spans="1:6" ht="12" thickBot="1">
      <c r="A65" s="7" t="s">
        <v>100</v>
      </c>
      <c r="B65" s="22">
        <v>4367428</v>
      </c>
      <c r="C65" s="22">
        <v>4856822</v>
      </c>
      <c r="D65" s="22">
        <v>7832067</v>
      </c>
      <c r="E65" s="22">
        <v>8316594</v>
      </c>
      <c r="F65" s="22">
        <v>9210759</v>
      </c>
    </row>
    <row r="66" spans="1:6" ht="12" thickTop="1">
      <c r="A66" s="8"/>
      <c r="B66" s="24"/>
      <c r="C66" s="24"/>
      <c r="D66" s="24"/>
      <c r="E66" s="24"/>
      <c r="F66" s="24"/>
    </row>
    <row r="68" ht="11.25">
      <c r="A68" s="20" t="s">
        <v>105</v>
      </c>
    </row>
    <row r="69" ht="11.25">
      <c r="A69" s="20" t="s">
        <v>106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2013-11-14T09:08:07Z</dcterms:created>
  <dcterms:modified xsi:type="dcterms:W3CDTF">2013-11-14T09:08:25Z</dcterms:modified>
  <cp:category/>
  <cp:version/>
  <cp:contentType/>
  <cp:contentStatus/>
</cp:coreProperties>
</file>