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<sst xmlns="http://schemas.openxmlformats.org/spreadsheetml/2006/main" count="715" uniqueCount="282">
  <si>
    <t>持分変動利益</t>
  </si>
  <si>
    <t>店舗移転支援金収入</t>
  </si>
  <si>
    <t>固定資産除却損</t>
  </si>
  <si>
    <t>少数株主損益調整前四半期純利益</t>
  </si>
  <si>
    <t>賃貸事業等売上高</t>
  </si>
  <si>
    <t>連結・損益計算書</t>
  </si>
  <si>
    <t>支払手形及び買掛金</t>
  </si>
  <si>
    <t>1年内返済予定の長期借入金</t>
  </si>
  <si>
    <t>受入入居保証金</t>
  </si>
  <si>
    <t>少数株主持分</t>
  </si>
  <si>
    <t>連結・貸借対照表</t>
  </si>
  <si>
    <t>累積四半期</t>
  </si>
  <si>
    <t>2013/06/01</t>
  </si>
  <si>
    <t>関係会社株式売却損益（△は益）</t>
  </si>
  <si>
    <t>投資有価証券売却損益（△は益）</t>
  </si>
  <si>
    <t>ゴルフ会員権評価損</t>
  </si>
  <si>
    <t>貸倒引当金の増減額（△は減少）</t>
  </si>
  <si>
    <t>賞与引当金の増減額（△は減少）</t>
  </si>
  <si>
    <t>受取利息及び受取配当金</t>
  </si>
  <si>
    <t>持分法による投資損益（△は益）</t>
  </si>
  <si>
    <t>持分変動損益（△は益）</t>
  </si>
  <si>
    <t>売上債権の増減額（△は増加）</t>
  </si>
  <si>
    <t>仕入債務の増減額（△は減少）</t>
  </si>
  <si>
    <t>未払金の増減額（△は減少）</t>
  </si>
  <si>
    <t>前払費用の増減額（△は増加）</t>
  </si>
  <si>
    <t>預り金の増減額（△は減少）</t>
  </si>
  <si>
    <t>未払消費税等の増減額（△は減少）</t>
  </si>
  <si>
    <t>未収消費税等の増減額（△は増加）</t>
  </si>
  <si>
    <t>小計</t>
  </si>
  <si>
    <t>利息及び配当金の受取額</t>
  </si>
  <si>
    <t>利息の支払額</t>
  </si>
  <si>
    <t>法人税等の還付額</t>
  </si>
  <si>
    <t>法人税等の支払額</t>
  </si>
  <si>
    <t>営業活動によるキャッシュ・フロー</t>
  </si>
  <si>
    <t>有価証券の取得による支出</t>
  </si>
  <si>
    <t>有価証券の売却及び償還による収入</t>
  </si>
  <si>
    <t>有形固定資産の売却による収入</t>
  </si>
  <si>
    <t>投資有価証券の取得による支出</t>
  </si>
  <si>
    <t>投資有価証券の売却による収入</t>
  </si>
  <si>
    <t>有価証券及び投資有価証券の取得による支出</t>
  </si>
  <si>
    <t>有価証券及び投資有価証券の売却及び償還による収入</t>
  </si>
  <si>
    <t>定期預金の預入による支出</t>
  </si>
  <si>
    <t>定期預金の払戻による収入</t>
  </si>
  <si>
    <t>関係会社株式の取得による支出</t>
  </si>
  <si>
    <t>連結の範囲の変更を伴う子会社株式の取得による収入</t>
  </si>
  <si>
    <t>信託受益権の取得による支出</t>
  </si>
  <si>
    <t>信託受益権の償還による収入</t>
  </si>
  <si>
    <t>有形固定資産の取得による支出</t>
  </si>
  <si>
    <t>無形固定資産の取得による支出</t>
  </si>
  <si>
    <t>差入保証金の差入による支出</t>
  </si>
  <si>
    <t>差入保証金の回収による収入</t>
  </si>
  <si>
    <t>連結の範囲の変更を伴う子会社株式の売却による収入</t>
  </si>
  <si>
    <t>投資活動によるキャッシュ・フロー</t>
  </si>
  <si>
    <t>新株予約権の行使による株式の発行による収入</t>
  </si>
  <si>
    <t>自己株式の取得による支出</t>
  </si>
  <si>
    <t>配当金の支払額</t>
  </si>
  <si>
    <t>少数株主からの払込みによる収入</t>
  </si>
  <si>
    <t>財務活動によるキャッシュ・フロー</t>
  </si>
  <si>
    <t>現金及び現金同等物の増減額（△は減少）</t>
  </si>
  <si>
    <t>現金及び現金同等物の残高</t>
  </si>
  <si>
    <t>合併に伴う現金及び現金同等物の増加額</t>
  </si>
  <si>
    <t>連結・キャッシュフロー計算書</t>
  </si>
  <si>
    <t>売上原価</t>
  </si>
  <si>
    <t>売上総利益</t>
  </si>
  <si>
    <t>信託受益権収益配当金</t>
  </si>
  <si>
    <t>持分法による投資利益</t>
  </si>
  <si>
    <t>長期前払費用償却</t>
  </si>
  <si>
    <t>投資事業組合運用損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</si>
  <si>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</si>
  <si>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</si>
  <si>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</si>
  <si>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</si>
  <si>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</si>
  <si>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</si>
  <si>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</si>
  <si>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2013/08/28</t>
  </si>
  <si>
    <t>通期</t>
  </si>
  <si>
    <t>2013/05/31</t>
  </si>
  <si>
    <t>2012/05/31</t>
  </si>
  <si>
    <t>2012/08/24</t>
  </si>
  <si>
    <t>2011/05/31</t>
  </si>
  <si>
    <t>2011/08/26</t>
  </si>
  <si>
    <t>2010/05/31</t>
  </si>
  <si>
    <t>2010/08/27</t>
  </si>
  <si>
    <t>2009/05/31</t>
  </si>
  <si>
    <t>2009/08/25</t>
  </si>
  <si>
    <t>2008/05/31</t>
  </si>
  <si>
    <t>現金及び預金</t>
  </si>
  <si>
    <t>千円</t>
  </si>
  <si>
    <t>売掛金</t>
  </si>
  <si>
    <t>有価証券</t>
  </si>
  <si>
    <t>有価証券</t>
  </si>
  <si>
    <t>商品</t>
  </si>
  <si>
    <t>原材料及び貯蔵品</t>
  </si>
  <si>
    <t>前払費用</t>
  </si>
  <si>
    <t>繰延税金資産</t>
  </si>
  <si>
    <t>信託受益権</t>
  </si>
  <si>
    <t>立替金</t>
  </si>
  <si>
    <t>未収消費税等</t>
  </si>
  <si>
    <t>未収還付法人税等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</si>
  <si>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</si>
  <si>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</si>
  <si>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</si>
  <si>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</si>
  <si>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</si>
  <si>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</si>
  <si>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</si>
  <si>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</si>
  <si>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</si>
  <si>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</si>
  <si>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</si>
  <si>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</si>
  <si>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</si>
  <si>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有形固定資産</t>
  </si>
  <si>
    <t>有形固定資産</t>
  </si>
  <si>
    <t>のれん</t>
  </si>
  <si>
    <t>ソフトウエア</t>
  </si>
  <si>
    <t>ソフトウエア仮勘定</t>
  </si>
  <si>
    <t>無形固定資産</t>
  </si>
  <si>
    <t>投資有価証券</t>
  </si>
  <si>
    <t>関係会社株式</t>
  </si>
  <si>
    <t>破産更生債権等</t>
  </si>
  <si>
    <t>長期前払費用</t>
  </si>
  <si>
    <t>繰延税金資産</t>
  </si>
  <si>
    <t>長期性預金</t>
  </si>
  <si>
    <t>差入保証金</t>
  </si>
  <si>
    <t>会員権</t>
  </si>
  <si>
    <t>保険積立金</t>
  </si>
  <si>
    <t>投資その他の資産</t>
  </si>
  <si>
    <t>固定資産</t>
  </si>
  <si>
    <t>株式交付費</t>
  </si>
  <si>
    <t>資産</t>
  </si>
  <si>
    <t>買掛金</t>
  </si>
  <si>
    <t>短期借入金</t>
  </si>
  <si>
    <t>未払金</t>
  </si>
  <si>
    <t>未払金</t>
  </si>
  <si>
    <t>未払費用</t>
  </si>
  <si>
    <t>未払法人税等</t>
  </si>
  <si>
    <t>未払消費税等</t>
  </si>
  <si>
    <t>預り金</t>
  </si>
  <si>
    <t>賞与引当金</t>
  </si>
  <si>
    <t>資産除去債務</t>
  </si>
  <si>
    <t>流動負債</t>
  </si>
  <si>
    <t>社債</t>
  </si>
  <si>
    <t>長期借入金</t>
  </si>
  <si>
    <t>繰延税金負債</t>
  </si>
  <si>
    <t>退職給付引当金</t>
  </si>
  <si>
    <t>固定負債</t>
  </si>
  <si>
    <t>固定負債</t>
  </si>
  <si>
    <t>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</si>
  <si>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</si>
  <si>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</si>
  <si>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</si>
  <si>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</si>
  <si>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</si>
  <si>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</si>
  <si>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</si>
  <si>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</si>
  <si>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</si>
  <si>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</si>
  <si>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</si>
  <si>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</si>
  <si>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</si>
  <si>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</si>
  <si>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</si>
  <si>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</si>
  <si>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</si>
  <si>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ジェイコムホールディングス株式会社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</si>
  <si>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</si>
  <si>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</si>
  <si>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</si>
  <si>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2012/06/01</t>
  </si>
  <si>
    <t>2011/06/01</t>
  </si>
  <si>
    <t>2010/06/01</t>
  </si>
  <si>
    <t>2009/06/01</t>
  </si>
  <si>
    <t>2008/06/01</t>
  </si>
  <si>
    <t>2007/06/01</t>
  </si>
  <si>
    <t>総合人材サービス売上高</t>
  </si>
  <si>
    <t>マルチメディアサービス売上高</t>
  </si>
  <si>
    <t>売上高</t>
  </si>
  <si>
    <t>業務委託収入</t>
  </si>
  <si>
    <t>経営指導料収入</t>
  </si>
  <si>
    <t>設備利用料収入</t>
  </si>
  <si>
    <t>受取配当金収入</t>
  </si>
  <si>
    <t>営業収益</t>
  </si>
  <si>
    <t>売上高及び営業収益</t>
  </si>
  <si>
    <t>総合人材サービス売上原価</t>
  </si>
  <si>
    <t>マルチメディアサービス売上原価</t>
  </si>
  <si>
    <t>売上原価</t>
  </si>
  <si>
    <t>売上総利益</t>
  </si>
  <si>
    <t>給与報酬手当</t>
  </si>
  <si>
    <t>（うち賞与引当金繰入額）</t>
  </si>
  <si>
    <t>採用教育費</t>
  </si>
  <si>
    <t>旅費及び交通費</t>
  </si>
  <si>
    <t>賃借料</t>
  </si>
  <si>
    <t>減価償却費</t>
  </si>
  <si>
    <t>減価償却費</t>
  </si>
  <si>
    <t>貸倒引当金繰入額</t>
  </si>
  <si>
    <t>のれん償却額</t>
  </si>
  <si>
    <t>販売費・一般管理費</t>
  </si>
  <si>
    <t>賞与引当金繰入額</t>
  </si>
  <si>
    <t>支払報酬</t>
  </si>
  <si>
    <t>雑費</t>
  </si>
  <si>
    <t>営業費用</t>
  </si>
  <si>
    <t>販売費及び一般管理費並びに営業費用</t>
  </si>
  <si>
    <t>営業利益</t>
  </si>
  <si>
    <t>受取利息</t>
  </si>
  <si>
    <t>有価証券利息</t>
  </si>
  <si>
    <t>受取配当金</t>
  </si>
  <si>
    <t>信託受益権収益配当金</t>
  </si>
  <si>
    <t>店舗改装等支援金収入</t>
  </si>
  <si>
    <t>保険解約返戻金</t>
  </si>
  <si>
    <t>営業外収益</t>
  </si>
  <si>
    <t>支払利息</t>
  </si>
  <si>
    <t>長期前払費用償却</t>
  </si>
  <si>
    <t>自己株式取得手数料</t>
  </si>
  <si>
    <t>貸倒損失</t>
  </si>
  <si>
    <t>営業外費用</t>
  </si>
  <si>
    <t>経常利益</t>
  </si>
  <si>
    <t>固定資産売却益</t>
  </si>
  <si>
    <t>投資有価証券売却益</t>
  </si>
  <si>
    <t>関係会社株式売却益</t>
  </si>
  <si>
    <t>貸倒引当金戻入額</t>
  </si>
  <si>
    <t>特別利益</t>
  </si>
  <si>
    <t>固定資産除却損</t>
  </si>
  <si>
    <t>投資有価証券売却損</t>
  </si>
  <si>
    <t>減損損失</t>
  </si>
  <si>
    <t>関係会社投資損失</t>
  </si>
  <si>
    <t>投資有価証券評価損</t>
  </si>
  <si>
    <t>関係会社株式評価損</t>
  </si>
  <si>
    <t>ゴルフ会員権評価損</t>
  </si>
  <si>
    <t>持株会社化関連費用</t>
  </si>
  <si>
    <t>本社移転費用</t>
  </si>
  <si>
    <t>事務所移転費用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</si>
  <si>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</si>
  <si>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</si>
  <si>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</si>
  <si>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</si>
  <si>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</si>
  <si>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</si>
  <si>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</si>
  <si>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2014/04/14</t>
  </si>
  <si>
    <t>四半期</t>
  </si>
  <si>
    <t>2014/02/28</t>
  </si>
  <si>
    <t>2014/01/14</t>
  </si>
  <si>
    <t>2013/11/30</t>
  </si>
  <si>
    <t>2013/10/15</t>
  </si>
  <si>
    <t>2013/08/31</t>
  </si>
  <si>
    <t>2013/04/12</t>
  </si>
  <si>
    <t>2013/02/28</t>
  </si>
  <si>
    <t>2013/01/11</t>
  </si>
  <si>
    <t>2012/11/30</t>
  </si>
  <si>
    <t>2012/10/15</t>
  </si>
  <si>
    <t>2012/08/31</t>
  </si>
  <si>
    <t>2012/04/13</t>
  </si>
  <si>
    <t>2012/02/29</t>
  </si>
  <si>
    <t>2012/01/13</t>
  </si>
  <si>
    <t>2011/11/30</t>
  </si>
  <si>
    <t>2011/10/14</t>
  </si>
  <si>
    <t>2011/08/31</t>
  </si>
  <si>
    <t>2011/04/14</t>
  </si>
  <si>
    <t>2011/02/28</t>
  </si>
  <si>
    <t>2011/01/14</t>
  </si>
  <si>
    <t>2010/11/30</t>
  </si>
  <si>
    <t>2010/10/14</t>
  </si>
  <si>
    <t>2010/08/31</t>
  </si>
  <si>
    <t>2010/04/14</t>
  </si>
  <si>
    <t>2010/02/28</t>
  </si>
  <si>
    <t>2010/01/14</t>
  </si>
  <si>
    <t>2009/11/30</t>
  </si>
  <si>
    <t>2009/10/09</t>
  </si>
  <si>
    <t>2009/08/31</t>
  </si>
  <si>
    <t>2009/04/14</t>
  </si>
  <si>
    <t>2009/02/28</t>
  </si>
  <si>
    <t>2009/01/14</t>
  </si>
  <si>
    <t>2008/11/30</t>
  </si>
  <si>
    <t>2008/10/15</t>
  </si>
  <si>
    <t>2008/08/31</t>
  </si>
  <si>
    <t>現金及び預金</t>
  </si>
  <si>
    <t>受取手形及び営業未収入金</t>
  </si>
  <si>
    <t>たな卸資産</t>
  </si>
  <si>
    <t>原材料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</si>
</sst>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165</v>
      </c>
      <c r="B2" s="14">
        <v>2462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68</v>
      </c>
      <c r="B4" s="15" t="str">
        <f>HYPERLINK("http://www.kabupro.jp/mark/20140414/S1001MRY.htm","四半期報告書")</f>
        <v>四半期報告書</v>
      </c>
      <c r="C4" s="15" t="str">
        <f>HYPERLINK("http://www.kabupro.jp/mark/20140114/S1000XBW.htm","四半期報告書")</f>
        <v>四半期報告書</v>
      </c>
      <c r="D4" s="15" t="str">
        <f>HYPERLINK("http://www.kabupro.jp/mark/20131015/S100077N.htm","四半期報告書")</f>
        <v>四半期報告書</v>
      </c>
      <c r="E4" s="15" t="str">
        <f>HYPERLINK("http://www.kabupro.jp/mark/20130828/S000EDW8.htm","有価証券報告書")</f>
        <v>有価証券報告書</v>
      </c>
      <c r="F4" s="15" t="str">
        <f>HYPERLINK("http://www.kabupro.jp/mark/20140414/S1001MRY.htm","四半期報告書")</f>
        <v>四半期報告書</v>
      </c>
      <c r="G4" s="15" t="str">
        <f>HYPERLINK("http://www.kabupro.jp/mark/20140114/S1000XBW.htm","四半期報告書")</f>
        <v>四半期報告書</v>
      </c>
      <c r="H4" s="15" t="str">
        <f>HYPERLINK("http://www.kabupro.jp/mark/20131015/S100077N.htm","四半期報告書")</f>
        <v>四半期報告書</v>
      </c>
      <c r="I4" s="15" t="str">
        <f>HYPERLINK("http://www.kabupro.jp/mark/20130828/S000EDW8.htm","有価証券報告書")</f>
        <v>有価証券報告書</v>
      </c>
      <c r="J4" s="15" t="str">
        <f>HYPERLINK("http://www.kabupro.jp/mark/20130412/S000D8K7.htm","四半期報告書")</f>
        <v>四半期報告書</v>
      </c>
      <c r="K4" s="15" t="str">
        <f>HYPERLINK("http://www.kabupro.jp/mark/20130111/S000CM5V.htm","四半期報告書")</f>
        <v>四半期報告書</v>
      </c>
      <c r="L4" s="15" t="str">
        <f>HYPERLINK("http://www.kabupro.jp/mark/20121015/S000C2EK.htm","四半期報告書")</f>
        <v>四半期報告書</v>
      </c>
      <c r="M4" s="15" t="str">
        <f>HYPERLINK("http://www.kabupro.jp/mark/20120824/S000BTB3.htm","有価証券報告書")</f>
        <v>有価証券報告書</v>
      </c>
      <c r="N4" s="15" t="str">
        <f>HYPERLINK("http://www.kabupro.jp/mark/20120413/S000APBG.htm","四半期報告書")</f>
        <v>四半期報告書</v>
      </c>
      <c r="O4" s="15" t="str">
        <f>HYPERLINK("http://www.kabupro.jp/mark/20120113/S000A2PV.htm","四半期報告書")</f>
        <v>四半期報告書</v>
      </c>
      <c r="P4" s="15" t="str">
        <f>HYPERLINK("http://www.kabupro.jp/mark/20111014/S0009IAG.htm","四半期報告書")</f>
        <v>四半期報告書</v>
      </c>
      <c r="Q4" s="15" t="str">
        <f>HYPERLINK("http://www.kabupro.jp/mark/20110826/S00099Q4.htm","有価証券報告書")</f>
        <v>有価証券報告書</v>
      </c>
      <c r="R4" s="15" t="str">
        <f>HYPERLINK("http://www.kabupro.jp/mark/20110414/S00085OB.htm","四半期報告書")</f>
        <v>四半期報告書</v>
      </c>
      <c r="S4" s="15" t="str">
        <f>HYPERLINK("http://www.kabupro.jp/mark/20110114/S0007JS4.htm","四半期報告書")</f>
        <v>四半期報告書</v>
      </c>
      <c r="T4" s="15" t="str">
        <f>HYPERLINK("http://www.kabupro.jp/mark/20101014/S0006XT6.htm","四半期報告書")</f>
        <v>四半期報告書</v>
      </c>
      <c r="U4" s="15" t="str">
        <f>HYPERLINK("http://www.kabupro.jp/mark/20100827/S0006PSX.htm","有価証券報告書")</f>
        <v>有価証券報告書</v>
      </c>
      <c r="V4" s="15" t="str">
        <f>HYPERLINK("http://www.kabupro.jp/mark/20100414/S0005JRU.htm","四半期報告書")</f>
        <v>四半期報告書</v>
      </c>
      <c r="W4" s="15" t="str">
        <f>HYPERLINK("http://www.kabupro.jp/mark/20100114/S0004Y3F.htm","四半期報告書")</f>
        <v>四半期報告書</v>
      </c>
      <c r="X4" s="15" t="str">
        <f>HYPERLINK("http://www.kabupro.jp/mark/20091009/S0004BPF.htm","四半期報告書")</f>
        <v>四半期報告書</v>
      </c>
      <c r="Y4" s="15" t="str">
        <f>HYPERLINK("http://www.kabupro.jp/mark/20090825/S00041M3.htm","有価証券報告書")</f>
        <v>有価証券報告書</v>
      </c>
    </row>
    <row r="5" spans="1:25" ht="14.25" thickBot="1">
      <c r="A5" s="11" t="s">
        <v>69</v>
      </c>
      <c r="B5" s="1" t="s">
        <v>241</v>
      </c>
      <c r="C5" s="1" t="s">
        <v>244</v>
      </c>
      <c r="D5" s="1" t="s">
        <v>246</v>
      </c>
      <c r="E5" s="1" t="s">
        <v>75</v>
      </c>
      <c r="F5" s="1" t="s">
        <v>241</v>
      </c>
      <c r="G5" s="1" t="s">
        <v>244</v>
      </c>
      <c r="H5" s="1" t="s">
        <v>246</v>
      </c>
      <c r="I5" s="1" t="s">
        <v>75</v>
      </c>
      <c r="J5" s="1" t="s">
        <v>248</v>
      </c>
      <c r="K5" s="1" t="s">
        <v>250</v>
      </c>
      <c r="L5" s="1" t="s">
        <v>252</v>
      </c>
      <c r="M5" s="1" t="s">
        <v>79</v>
      </c>
      <c r="N5" s="1" t="s">
        <v>254</v>
      </c>
      <c r="O5" s="1" t="s">
        <v>256</v>
      </c>
      <c r="P5" s="1" t="s">
        <v>258</v>
      </c>
      <c r="Q5" s="1" t="s">
        <v>81</v>
      </c>
      <c r="R5" s="1" t="s">
        <v>260</v>
      </c>
      <c r="S5" s="1" t="s">
        <v>262</v>
      </c>
      <c r="T5" s="1" t="s">
        <v>264</v>
      </c>
      <c r="U5" s="1" t="s">
        <v>83</v>
      </c>
      <c r="V5" s="1" t="s">
        <v>266</v>
      </c>
      <c r="W5" s="1" t="s">
        <v>268</v>
      </c>
      <c r="X5" s="1" t="s">
        <v>270</v>
      </c>
      <c r="Y5" s="1" t="s">
        <v>85</v>
      </c>
    </row>
    <row r="6" spans="1:25" ht="15" thickBot="1" thickTop="1">
      <c r="A6" s="10" t="s">
        <v>70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71</v>
      </c>
      <c r="B7" s="14" t="s">
        <v>11</v>
      </c>
      <c r="C7" s="14" t="s">
        <v>11</v>
      </c>
      <c r="D7" s="14" t="s">
        <v>11</v>
      </c>
      <c r="E7" s="16" t="s">
        <v>76</v>
      </c>
      <c r="F7" s="14" t="s">
        <v>11</v>
      </c>
      <c r="G7" s="14" t="s">
        <v>11</v>
      </c>
      <c r="H7" s="14" t="s">
        <v>11</v>
      </c>
      <c r="I7" s="16" t="s">
        <v>76</v>
      </c>
      <c r="J7" s="14" t="s">
        <v>11</v>
      </c>
      <c r="K7" s="14" t="s">
        <v>11</v>
      </c>
      <c r="L7" s="14" t="s">
        <v>11</v>
      </c>
      <c r="M7" s="16" t="s">
        <v>76</v>
      </c>
      <c r="N7" s="14" t="s">
        <v>11</v>
      </c>
      <c r="O7" s="14" t="s">
        <v>11</v>
      </c>
      <c r="P7" s="14" t="s">
        <v>11</v>
      </c>
      <c r="Q7" s="16" t="s">
        <v>76</v>
      </c>
      <c r="R7" s="14" t="s">
        <v>11</v>
      </c>
      <c r="S7" s="14" t="s">
        <v>11</v>
      </c>
      <c r="T7" s="14" t="s">
        <v>11</v>
      </c>
      <c r="U7" s="16" t="s">
        <v>76</v>
      </c>
      <c r="V7" s="14" t="s">
        <v>11</v>
      </c>
      <c r="W7" s="14" t="s">
        <v>11</v>
      </c>
      <c r="X7" s="14" t="s">
        <v>11</v>
      </c>
      <c r="Y7" s="16" t="s">
        <v>76</v>
      </c>
    </row>
    <row r="8" spans="1:25" ht="13.5">
      <c r="A8" s="13" t="s">
        <v>72</v>
      </c>
      <c r="B8" s="1" t="s">
        <v>12</v>
      </c>
      <c r="C8" s="1" t="s">
        <v>12</v>
      </c>
      <c r="D8" s="1" t="s">
        <v>12</v>
      </c>
      <c r="E8" s="17" t="s">
        <v>171</v>
      </c>
      <c r="F8" s="1" t="s">
        <v>171</v>
      </c>
      <c r="G8" s="1" t="s">
        <v>171</v>
      </c>
      <c r="H8" s="1" t="s">
        <v>171</v>
      </c>
      <c r="I8" s="17" t="s">
        <v>172</v>
      </c>
      <c r="J8" s="1" t="s">
        <v>172</v>
      </c>
      <c r="K8" s="1" t="s">
        <v>172</v>
      </c>
      <c r="L8" s="1" t="s">
        <v>172</v>
      </c>
      <c r="M8" s="17" t="s">
        <v>173</v>
      </c>
      <c r="N8" s="1" t="s">
        <v>173</v>
      </c>
      <c r="O8" s="1" t="s">
        <v>173</v>
      </c>
      <c r="P8" s="1" t="s">
        <v>173</v>
      </c>
      <c r="Q8" s="17" t="s">
        <v>174</v>
      </c>
      <c r="R8" s="1" t="s">
        <v>174</v>
      </c>
      <c r="S8" s="1" t="s">
        <v>174</v>
      </c>
      <c r="T8" s="1" t="s">
        <v>174</v>
      </c>
      <c r="U8" s="17" t="s">
        <v>175</v>
      </c>
      <c r="V8" s="1" t="s">
        <v>175</v>
      </c>
      <c r="W8" s="1" t="s">
        <v>175</v>
      </c>
      <c r="X8" s="1" t="s">
        <v>175</v>
      </c>
      <c r="Y8" s="17" t="s">
        <v>176</v>
      </c>
    </row>
    <row r="9" spans="1:25" ht="13.5">
      <c r="A9" s="13" t="s">
        <v>73</v>
      </c>
      <c r="B9" s="1" t="s">
        <v>243</v>
      </c>
      <c r="C9" s="1" t="s">
        <v>245</v>
      </c>
      <c r="D9" s="1" t="s">
        <v>247</v>
      </c>
      <c r="E9" s="17" t="s">
        <v>77</v>
      </c>
      <c r="F9" s="1" t="s">
        <v>249</v>
      </c>
      <c r="G9" s="1" t="s">
        <v>251</v>
      </c>
      <c r="H9" s="1" t="s">
        <v>253</v>
      </c>
      <c r="I9" s="17" t="s">
        <v>78</v>
      </c>
      <c r="J9" s="1" t="s">
        <v>255</v>
      </c>
      <c r="K9" s="1" t="s">
        <v>257</v>
      </c>
      <c r="L9" s="1" t="s">
        <v>259</v>
      </c>
      <c r="M9" s="17" t="s">
        <v>80</v>
      </c>
      <c r="N9" s="1" t="s">
        <v>261</v>
      </c>
      <c r="O9" s="1" t="s">
        <v>263</v>
      </c>
      <c r="P9" s="1" t="s">
        <v>265</v>
      </c>
      <c r="Q9" s="17" t="s">
        <v>82</v>
      </c>
      <c r="R9" s="1" t="s">
        <v>267</v>
      </c>
      <c r="S9" s="1" t="s">
        <v>269</v>
      </c>
      <c r="T9" s="1" t="s">
        <v>271</v>
      </c>
      <c r="U9" s="17" t="s">
        <v>84</v>
      </c>
      <c r="V9" s="1" t="s">
        <v>273</v>
      </c>
      <c r="W9" s="1" t="s">
        <v>275</v>
      </c>
      <c r="X9" s="1" t="s">
        <v>277</v>
      </c>
      <c r="Y9" s="17" t="s">
        <v>86</v>
      </c>
    </row>
    <row r="10" spans="1:25" ht="14.25" thickBot="1">
      <c r="A10" s="13" t="s">
        <v>74</v>
      </c>
      <c r="B10" s="1" t="s">
        <v>88</v>
      </c>
      <c r="C10" s="1" t="s">
        <v>88</v>
      </c>
      <c r="D10" s="1" t="s">
        <v>88</v>
      </c>
      <c r="E10" s="17" t="s">
        <v>88</v>
      </c>
      <c r="F10" s="1" t="s">
        <v>88</v>
      </c>
      <c r="G10" s="1" t="s">
        <v>88</v>
      </c>
      <c r="H10" s="1" t="s">
        <v>88</v>
      </c>
      <c r="I10" s="17" t="s">
        <v>88</v>
      </c>
      <c r="J10" s="1" t="s">
        <v>88</v>
      </c>
      <c r="K10" s="1" t="s">
        <v>88</v>
      </c>
      <c r="L10" s="1" t="s">
        <v>88</v>
      </c>
      <c r="M10" s="17" t="s">
        <v>88</v>
      </c>
      <c r="N10" s="1" t="s">
        <v>88</v>
      </c>
      <c r="O10" s="1" t="s">
        <v>88</v>
      </c>
      <c r="P10" s="1" t="s">
        <v>88</v>
      </c>
      <c r="Q10" s="17" t="s">
        <v>88</v>
      </c>
      <c r="R10" s="1" t="s">
        <v>88</v>
      </c>
      <c r="S10" s="1" t="s">
        <v>88</v>
      </c>
      <c r="T10" s="1" t="s">
        <v>88</v>
      </c>
      <c r="U10" s="17" t="s">
        <v>88</v>
      </c>
      <c r="V10" s="1" t="s">
        <v>88</v>
      </c>
      <c r="W10" s="1" t="s">
        <v>88</v>
      </c>
      <c r="X10" s="1" t="s">
        <v>88</v>
      </c>
      <c r="Y10" s="17" t="s">
        <v>88</v>
      </c>
    </row>
    <row r="11" spans="1:25" ht="14.25" thickTop="1">
      <c r="A11" s="30" t="s">
        <v>179</v>
      </c>
      <c r="B11" s="27">
        <v>10544314</v>
      </c>
      <c r="C11" s="27">
        <v>6247192</v>
      </c>
      <c r="D11" s="27">
        <v>3120087</v>
      </c>
      <c r="E11" s="21">
        <v>15196209</v>
      </c>
      <c r="F11" s="27">
        <v>11657604</v>
      </c>
      <c r="G11" s="27">
        <v>8105837</v>
      </c>
      <c r="H11" s="27">
        <v>4263677</v>
      </c>
      <c r="I11" s="21">
        <v>17518599</v>
      </c>
      <c r="J11" s="27">
        <v>12997835</v>
      </c>
      <c r="K11" s="27">
        <v>8730286</v>
      </c>
      <c r="L11" s="27">
        <v>4359014</v>
      </c>
      <c r="M11" s="21">
        <v>15905900</v>
      </c>
      <c r="N11" s="27">
        <v>11609763</v>
      </c>
      <c r="O11" s="27">
        <v>7461632</v>
      </c>
      <c r="P11" s="27">
        <v>3611402</v>
      </c>
      <c r="Q11" s="21">
        <v>13522488</v>
      </c>
      <c r="R11" s="27">
        <v>10066040</v>
      </c>
      <c r="S11" s="27">
        <v>6709463</v>
      </c>
      <c r="T11" s="27">
        <v>3494632</v>
      </c>
      <c r="U11" s="21">
        <v>14162937</v>
      </c>
      <c r="V11" s="27">
        <v>10518948</v>
      </c>
      <c r="W11" s="27">
        <v>6947385</v>
      </c>
      <c r="X11" s="27">
        <v>3490152</v>
      </c>
      <c r="Y11" s="21">
        <v>12404095</v>
      </c>
    </row>
    <row r="12" spans="1:25" ht="13.5">
      <c r="A12" s="7" t="s">
        <v>62</v>
      </c>
      <c r="B12" s="28">
        <v>8843645</v>
      </c>
      <c r="C12" s="28">
        <v>5142752</v>
      </c>
      <c r="D12" s="28">
        <v>2572835</v>
      </c>
      <c r="E12" s="22">
        <v>12608503</v>
      </c>
      <c r="F12" s="28">
        <v>9704856</v>
      </c>
      <c r="G12" s="28">
        <v>6718179</v>
      </c>
      <c r="H12" s="28">
        <v>3531496</v>
      </c>
      <c r="I12" s="22">
        <v>14706524</v>
      </c>
      <c r="J12" s="28">
        <v>10912837</v>
      </c>
      <c r="K12" s="28">
        <v>7306976</v>
      </c>
      <c r="L12" s="28">
        <v>3641506</v>
      </c>
      <c r="M12" s="22">
        <v>13225161</v>
      </c>
      <c r="N12" s="28">
        <v>9628559</v>
      </c>
      <c r="O12" s="28">
        <v>6168103</v>
      </c>
      <c r="P12" s="28">
        <v>2980847</v>
      </c>
      <c r="Q12" s="22">
        <v>11085078</v>
      </c>
      <c r="R12" s="28">
        <v>8250104</v>
      </c>
      <c r="S12" s="28">
        <v>5471569</v>
      </c>
      <c r="T12" s="28">
        <v>2825341</v>
      </c>
      <c r="U12" s="22">
        <v>11425210</v>
      </c>
      <c r="V12" s="28">
        <v>8491146</v>
      </c>
      <c r="W12" s="28">
        <v>5615372</v>
      </c>
      <c r="X12" s="28">
        <v>2817657</v>
      </c>
      <c r="Y12" s="22">
        <v>9872469</v>
      </c>
    </row>
    <row r="13" spans="1:25" ht="13.5">
      <c r="A13" s="7" t="s">
        <v>63</v>
      </c>
      <c r="B13" s="28">
        <v>1700669</v>
      </c>
      <c r="C13" s="28">
        <v>1104439</v>
      </c>
      <c r="D13" s="28">
        <v>547252</v>
      </c>
      <c r="E13" s="22">
        <v>2587706</v>
      </c>
      <c r="F13" s="28">
        <v>1952748</v>
      </c>
      <c r="G13" s="28">
        <v>1387657</v>
      </c>
      <c r="H13" s="28">
        <v>732180</v>
      </c>
      <c r="I13" s="22">
        <v>2812075</v>
      </c>
      <c r="J13" s="28">
        <v>2084997</v>
      </c>
      <c r="K13" s="28">
        <v>1423309</v>
      </c>
      <c r="L13" s="28">
        <v>717507</v>
      </c>
      <c r="M13" s="22">
        <v>2680739</v>
      </c>
      <c r="N13" s="28">
        <v>1981203</v>
      </c>
      <c r="O13" s="28">
        <v>1293529</v>
      </c>
      <c r="P13" s="28">
        <v>630554</v>
      </c>
      <c r="Q13" s="22">
        <v>2437409</v>
      </c>
      <c r="R13" s="28">
        <v>1815935</v>
      </c>
      <c r="S13" s="28">
        <v>1237893</v>
      </c>
      <c r="T13" s="28">
        <v>669291</v>
      </c>
      <c r="U13" s="22">
        <v>2737726</v>
      </c>
      <c r="V13" s="28">
        <v>2027802</v>
      </c>
      <c r="W13" s="28">
        <v>1332012</v>
      </c>
      <c r="X13" s="28">
        <v>672494</v>
      </c>
      <c r="Y13" s="22">
        <v>2531625</v>
      </c>
    </row>
    <row r="14" spans="1:25" ht="13.5">
      <c r="A14" s="7" t="s">
        <v>199</v>
      </c>
      <c r="B14" s="28">
        <v>1494633</v>
      </c>
      <c r="C14" s="28">
        <v>876441</v>
      </c>
      <c r="D14" s="28">
        <v>427092</v>
      </c>
      <c r="E14" s="22">
        <v>1788889</v>
      </c>
      <c r="F14" s="28">
        <v>1365534</v>
      </c>
      <c r="G14" s="28">
        <v>907823</v>
      </c>
      <c r="H14" s="28">
        <v>467644</v>
      </c>
      <c r="I14" s="22">
        <v>1897168</v>
      </c>
      <c r="J14" s="28">
        <v>1449625</v>
      </c>
      <c r="K14" s="28">
        <v>996013</v>
      </c>
      <c r="L14" s="28">
        <v>507770</v>
      </c>
      <c r="M14" s="22">
        <v>1778748</v>
      </c>
      <c r="N14" s="28">
        <v>1323621</v>
      </c>
      <c r="O14" s="28">
        <v>863201</v>
      </c>
      <c r="P14" s="28">
        <v>429753</v>
      </c>
      <c r="Q14" s="22">
        <v>1647442</v>
      </c>
      <c r="R14" s="28">
        <v>1227179</v>
      </c>
      <c r="S14" s="28">
        <v>830497</v>
      </c>
      <c r="T14" s="28">
        <v>436926</v>
      </c>
      <c r="U14" s="22">
        <v>1824212</v>
      </c>
      <c r="V14" s="28">
        <v>1403382</v>
      </c>
      <c r="W14" s="28">
        <v>950764</v>
      </c>
      <c r="X14" s="28">
        <v>490672</v>
      </c>
      <c r="Y14" s="22">
        <v>1646427</v>
      </c>
    </row>
    <row r="15" spans="1:25" ht="14.25" thickBot="1">
      <c r="A15" s="25" t="s">
        <v>205</v>
      </c>
      <c r="B15" s="29">
        <v>206035</v>
      </c>
      <c r="C15" s="29">
        <v>227998</v>
      </c>
      <c r="D15" s="29">
        <v>120159</v>
      </c>
      <c r="E15" s="23">
        <v>798816</v>
      </c>
      <c r="F15" s="29">
        <v>587213</v>
      </c>
      <c r="G15" s="29">
        <v>479833</v>
      </c>
      <c r="H15" s="29">
        <v>264536</v>
      </c>
      <c r="I15" s="23">
        <v>914906</v>
      </c>
      <c r="J15" s="29">
        <v>635372</v>
      </c>
      <c r="K15" s="29">
        <v>427295</v>
      </c>
      <c r="L15" s="29">
        <v>209736</v>
      </c>
      <c r="M15" s="23">
        <v>901991</v>
      </c>
      <c r="N15" s="29">
        <v>657581</v>
      </c>
      <c r="O15" s="29">
        <v>430328</v>
      </c>
      <c r="P15" s="29">
        <v>200801</v>
      </c>
      <c r="Q15" s="23">
        <v>789966</v>
      </c>
      <c r="R15" s="29">
        <v>588756</v>
      </c>
      <c r="S15" s="29">
        <v>407396</v>
      </c>
      <c r="T15" s="29">
        <v>232364</v>
      </c>
      <c r="U15" s="23">
        <v>913514</v>
      </c>
      <c r="V15" s="29">
        <v>624419</v>
      </c>
      <c r="W15" s="29">
        <v>381247</v>
      </c>
      <c r="X15" s="29">
        <v>181822</v>
      </c>
      <c r="Y15" s="23">
        <v>885198</v>
      </c>
    </row>
    <row r="16" spans="1:25" ht="14.25" thickTop="1">
      <c r="A16" s="6" t="s">
        <v>206</v>
      </c>
      <c r="B16" s="28">
        <v>9536</v>
      </c>
      <c r="C16" s="28">
        <v>6777</v>
      </c>
      <c r="D16" s="28">
        <v>4101</v>
      </c>
      <c r="E16" s="22">
        <v>19628</v>
      </c>
      <c r="F16" s="28">
        <v>15492</v>
      </c>
      <c r="G16" s="28">
        <v>11216</v>
      </c>
      <c r="H16" s="28">
        <v>6425</v>
      </c>
      <c r="I16" s="22">
        <v>26169</v>
      </c>
      <c r="J16" s="28">
        <v>19849</v>
      </c>
      <c r="K16" s="28">
        <v>14295</v>
      </c>
      <c r="L16" s="28">
        <v>7009</v>
      </c>
      <c r="M16" s="22">
        <v>21569</v>
      </c>
      <c r="N16" s="28">
        <v>15249</v>
      </c>
      <c r="O16" s="28">
        <v>9997</v>
      </c>
      <c r="P16" s="28">
        <v>5017</v>
      </c>
      <c r="Q16" s="22">
        <v>20357</v>
      </c>
      <c r="R16" s="28">
        <v>15419</v>
      </c>
      <c r="S16" s="28">
        <v>10694</v>
      </c>
      <c r="T16" s="28">
        <v>5724</v>
      </c>
      <c r="U16" s="22">
        <v>19702</v>
      </c>
      <c r="V16" s="28">
        <v>14366</v>
      </c>
      <c r="W16" s="28">
        <v>7600</v>
      </c>
      <c r="X16" s="28">
        <v>4207</v>
      </c>
      <c r="Y16" s="22">
        <v>11877</v>
      </c>
    </row>
    <row r="17" spans="1:25" ht="13.5">
      <c r="A17" s="6" t="s">
        <v>208</v>
      </c>
      <c r="B17" s="28">
        <v>11359</v>
      </c>
      <c r="C17" s="28">
        <v>9094</v>
      </c>
      <c r="D17" s="28">
        <v>2626</v>
      </c>
      <c r="E17" s="22">
        <v>16874</v>
      </c>
      <c r="F17" s="28">
        <v>9739</v>
      </c>
      <c r="G17" s="28">
        <v>7121</v>
      </c>
      <c r="H17" s="28">
        <v>695</v>
      </c>
      <c r="I17" s="22">
        <v>9892</v>
      </c>
      <c r="J17" s="28">
        <v>5949</v>
      </c>
      <c r="K17" s="28">
        <v>4691</v>
      </c>
      <c r="L17" s="28">
        <v>1795</v>
      </c>
      <c r="M17" s="22">
        <v>14915</v>
      </c>
      <c r="N17" s="28">
        <v>9063</v>
      </c>
      <c r="O17" s="28">
        <v>7432</v>
      </c>
      <c r="P17" s="28">
        <v>1641</v>
      </c>
      <c r="Q17" s="22">
        <v>7202</v>
      </c>
      <c r="R17" s="28">
        <v>5541</v>
      </c>
      <c r="S17" s="28">
        <v>4051</v>
      </c>
      <c r="T17" s="28">
        <v>2453</v>
      </c>
      <c r="U17" s="22">
        <v>6452</v>
      </c>
      <c r="V17" s="28">
        <v>5014</v>
      </c>
      <c r="W17" s="28">
        <v>3577</v>
      </c>
      <c r="X17" s="28">
        <v>2140</v>
      </c>
      <c r="Y17" s="22">
        <v>6708</v>
      </c>
    </row>
    <row r="18" spans="1:25" ht="13.5">
      <c r="A18" s="6" t="s">
        <v>64</v>
      </c>
      <c r="B18" s="28"/>
      <c r="C18" s="28"/>
      <c r="D18" s="28"/>
      <c r="E18" s="22"/>
      <c r="F18" s="28">
        <v>1099</v>
      </c>
      <c r="G18" s="28">
        <v>996</v>
      </c>
      <c r="H18" s="28">
        <v>721</v>
      </c>
      <c r="I18" s="22"/>
      <c r="J18" s="28">
        <v>1114</v>
      </c>
      <c r="K18" s="28">
        <v>506</v>
      </c>
      <c r="L18" s="28">
        <v>323</v>
      </c>
      <c r="M18" s="22"/>
      <c r="N18" s="28">
        <v>1866</v>
      </c>
      <c r="O18" s="28">
        <v>1416</v>
      </c>
      <c r="P18" s="28">
        <v>861</v>
      </c>
      <c r="Q18" s="22"/>
      <c r="R18" s="28">
        <v>3483</v>
      </c>
      <c r="S18" s="28">
        <v>2484</v>
      </c>
      <c r="T18" s="28">
        <v>1287</v>
      </c>
      <c r="U18" s="22"/>
      <c r="V18" s="28">
        <v>4210</v>
      </c>
      <c r="W18" s="28">
        <v>3202</v>
      </c>
      <c r="X18" s="28">
        <v>1588</v>
      </c>
      <c r="Y18" s="22"/>
    </row>
    <row r="19" spans="1:25" ht="13.5">
      <c r="A19" s="6" t="s">
        <v>65</v>
      </c>
      <c r="B19" s="28">
        <v>32153</v>
      </c>
      <c r="C19" s="28">
        <v>26268</v>
      </c>
      <c r="D19" s="28">
        <v>22671</v>
      </c>
      <c r="E19" s="22">
        <v>61804</v>
      </c>
      <c r="F19" s="28">
        <v>49820</v>
      </c>
      <c r="G19" s="28">
        <v>48720</v>
      </c>
      <c r="H19" s="28">
        <v>36719</v>
      </c>
      <c r="I19" s="22">
        <v>57461</v>
      </c>
      <c r="J19" s="28">
        <v>44963</v>
      </c>
      <c r="K19" s="28">
        <v>35714</v>
      </c>
      <c r="L19" s="28">
        <v>24144</v>
      </c>
      <c r="M19" s="22">
        <v>10307</v>
      </c>
      <c r="N19" s="28">
        <v>11813</v>
      </c>
      <c r="O19" s="28">
        <v>7534</v>
      </c>
      <c r="P19" s="28">
        <v>5681</v>
      </c>
      <c r="Q19" s="22">
        <v>7914</v>
      </c>
      <c r="R19" s="28">
        <v>1873</v>
      </c>
      <c r="S19" s="28"/>
      <c r="T19" s="28"/>
      <c r="U19" s="22"/>
      <c r="V19" s="28"/>
      <c r="W19" s="28"/>
      <c r="X19" s="28"/>
      <c r="Y19" s="22"/>
    </row>
    <row r="20" spans="1:25" ht="13.5">
      <c r="A20" s="6" t="s">
        <v>101</v>
      </c>
      <c r="B20" s="28">
        <v>28211</v>
      </c>
      <c r="C20" s="28">
        <v>9806</v>
      </c>
      <c r="D20" s="28">
        <v>8785</v>
      </c>
      <c r="E20" s="22">
        <v>8498</v>
      </c>
      <c r="F20" s="28">
        <v>7846</v>
      </c>
      <c r="G20" s="28">
        <v>6634</v>
      </c>
      <c r="H20" s="28">
        <v>2676</v>
      </c>
      <c r="I20" s="22">
        <v>9574</v>
      </c>
      <c r="J20" s="28">
        <v>8823</v>
      </c>
      <c r="K20" s="28">
        <v>8041</v>
      </c>
      <c r="L20" s="28">
        <v>2471</v>
      </c>
      <c r="M20" s="22">
        <v>5214</v>
      </c>
      <c r="N20" s="28">
        <v>4572</v>
      </c>
      <c r="O20" s="28">
        <v>4436</v>
      </c>
      <c r="P20" s="28">
        <v>3556</v>
      </c>
      <c r="Q20" s="22">
        <v>4761</v>
      </c>
      <c r="R20" s="28">
        <v>4342</v>
      </c>
      <c r="S20" s="28">
        <v>121</v>
      </c>
      <c r="T20" s="28">
        <v>58</v>
      </c>
      <c r="U20" s="22">
        <v>5477</v>
      </c>
      <c r="V20" s="28">
        <v>2822</v>
      </c>
      <c r="W20" s="28">
        <v>2703</v>
      </c>
      <c r="X20" s="28">
        <v>390</v>
      </c>
      <c r="Y20" s="22">
        <v>1121</v>
      </c>
    </row>
    <row r="21" spans="1:25" ht="13.5">
      <c r="A21" s="6" t="s">
        <v>212</v>
      </c>
      <c r="B21" s="28">
        <v>81260</v>
      </c>
      <c r="C21" s="28">
        <v>51946</v>
      </c>
      <c r="D21" s="28">
        <v>38184</v>
      </c>
      <c r="E21" s="22">
        <v>107998</v>
      </c>
      <c r="F21" s="28">
        <v>83999</v>
      </c>
      <c r="G21" s="28">
        <v>74688</v>
      </c>
      <c r="H21" s="28">
        <v>47239</v>
      </c>
      <c r="I21" s="22">
        <v>131181</v>
      </c>
      <c r="J21" s="28">
        <v>106872</v>
      </c>
      <c r="K21" s="28">
        <v>83036</v>
      </c>
      <c r="L21" s="28">
        <v>35744</v>
      </c>
      <c r="M21" s="22">
        <v>54275</v>
      </c>
      <c r="N21" s="28">
        <v>42565</v>
      </c>
      <c r="O21" s="28">
        <v>30817</v>
      </c>
      <c r="P21" s="28">
        <v>16758</v>
      </c>
      <c r="Q21" s="22">
        <v>44572</v>
      </c>
      <c r="R21" s="28">
        <v>30661</v>
      </c>
      <c r="S21" s="28">
        <v>17351</v>
      </c>
      <c r="T21" s="28">
        <v>9524</v>
      </c>
      <c r="U21" s="22">
        <v>44466</v>
      </c>
      <c r="V21" s="28">
        <v>34015</v>
      </c>
      <c r="W21" s="28">
        <v>24683</v>
      </c>
      <c r="X21" s="28">
        <v>8326</v>
      </c>
      <c r="Y21" s="22">
        <v>27033</v>
      </c>
    </row>
    <row r="22" spans="1:25" ht="13.5">
      <c r="A22" s="6" t="s">
        <v>213</v>
      </c>
      <c r="B22" s="28">
        <v>9499</v>
      </c>
      <c r="C22" s="28">
        <v>5</v>
      </c>
      <c r="D22" s="28"/>
      <c r="E22" s="22">
        <v>123</v>
      </c>
      <c r="F22" s="28">
        <v>29</v>
      </c>
      <c r="G22" s="28">
        <v>29</v>
      </c>
      <c r="H22" s="28"/>
      <c r="I22" s="22">
        <v>87</v>
      </c>
      <c r="J22" s="28"/>
      <c r="K22" s="28"/>
      <c r="L22" s="28"/>
      <c r="M22" s="22">
        <v>223</v>
      </c>
      <c r="N22" s="28"/>
      <c r="O22" s="28"/>
      <c r="P22" s="28"/>
      <c r="Q22" s="22"/>
      <c r="R22" s="28"/>
      <c r="S22" s="28"/>
      <c r="T22" s="28"/>
      <c r="U22" s="22">
        <v>1007</v>
      </c>
      <c r="V22" s="28">
        <v>1007</v>
      </c>
      <c r="W22" s="28">
        <v>1007</v>
      </c>
      <c r="X22" s="28">
        <v>453</v>
      </c>
      <c r="Y22" s="22">
        <v>2115</v>
      </c>
    </row>
    <row r="23" spans="1:25" ht="13.5">
      <c r="A23" s="6" t="s">
        <v>66</v>
      </c>
      <c r="B23" s="28">
        <v>844</v>
      </c>
      <c r="C23" s="28">
        <v>362</v>
      </c>
      <c r="D23" s="28">
        <v>191</v>
      </c>
      <c r="E23" s="22">
        <v>385</v>
      </c>
      <c r="F23" s="28">
        <v>99</v>
      </c>
      <c r="G23" s="28">
        <v>99</v>
      </c>
      <c r="H23" s="28">
        <v>14</v>
      </c>
      <c r="I23" s="22">
        <v>279</v>
      </c>
      <c r="J23" s="28">
        <v>235</v>
      </c>
      <c r="K23" s="28">
        <v>202</v>
      </c>
      <c r="L23" s="28">
        <v>157</v>
      </c>
      <c r="M23" s="22">
        <v>470</v>
      </c>
      <c r="N23" s="28">
        <v>312</v>
      </c>
      <c r="O23" s="28">
        <v>196</v>
      </c>
      <c r="P23" s="28">
        <v>77</v>
      </c>
      <c r="Q23" s="22">
        <v>286</v>
      </c>
      <c r="R23" s="28">
        <v>145</v>
      </c>
      <c r="S23" s="28">
        <v>145</v>
      </c>
      <c r="T23" s="28">
        <v>46</v>
      </c>
      <c r="U23" s="22">
        <v>656</v>
      </c>
      <c r="V23" s="28"/>
      <c r="W23" s="28"/>
      <c r="X23" s="28">
        <v>315</v>
      </c>
      <c r="Y23" s="22">
        <v>676</v>
      </c>
    </row>
    <row r="24" spans="1:25" ht="13.5">
      <c r="A24" s="6" t="s">
        <v>130</v>
      </c>
      <c r="B24" s="28"/>
      <c r="C24" s="28"/>
      <c r="D24" s="28"/>
      <c r="E24" s="22">
        <v>1</v>
      </c>
      <c r="F24" s="28">
        <v>1</v>
      </c>
      <c r="G24" s="28">
        <v>1</v>
      </c>
      <c r="H24" s="28">
        <v>1</v>
      </c>
      <c r="I24" s="22">
        <v>837</v>
      </c>
      <c r="J24" s="28">
        <v>837</v>
      </c>
      <c r="K24" s="28">
        <v>837</v>
      </c>
      <c r="L24" s="28">
        <v>837</v>
      </c>
      <c r="M24" s="22">
        <v>1</v>
      </c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67</v>
      </c>
      <c r="B25" s="28">
        <v>2661</v>
      </c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101</v>
      </c>
      <c r="B26" s="28">
        <v>986</v>
      </c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45</v>
      </c>
      <c r="N26" s="28">
        <v>5</v>
      </c>
      <c r="O26" s="28">
        <v>5</v>
      </c>
      <c r="P26" s="28">
        <v>5</v>
      </c>
      <c r="Q26" s="22">
        <v>2</v>
      </c>
      <c r="R26" s="28">
        <v>2</v>
      </c>
      <c r="S26" s="28">
        <v>2</v>
      </c>
      <c r="T26" s="28">
        <v>2</v>
      </c>
      <c r="U26" s="22">
        <v>429</v>
      </c>
      <c r="V26" s="28">
        <v>349</v>
      </c>
      <c r="W26" s="28">
        <v>321</v>
      </c>
      <c r="X26" s="28">
        <v>6</v>
      </c>
      <c r="Y26" s="22">
        <v>206</v>
      </c>
    </row>
    <row r="27" spans="1:25" ht="13.5">
      <c r="A27" s="6" t="s">
        <v>217</v>
      </c>
      <c r="B27" s="28">
        <v>13991</v>
      </c>
      <c r="C27" s="28">
        <v>368</v>
      </c>
      <c r="D27" s="28">
        <v>191</v>
      </c>
      <c r="E27" s="22">
        <v>510</v>
      </c>
      <c r="F27" s="28">
        <v>129</v>
      </c>
      <c r="G27" s="28">
        <v>129</v>
      </c>
      <c r="H27" s="28">
        <v>15</v>
      </c>
      <c r="I27" s="22">
        <v>1204</v>
      </c>
      <c r="J27" s="28">
        <v>1073</v>
      </c>
      <c r="K27" s="28">
        <v>1040</v>
      </c>
      <c r="L27" s="28">
        <v>994</v>
      </c>
      <c r="M27" s="22">
        <v>741</v>
      </c>
      <c r="N27" s="28">
        <v>317</v>
      </c>
      <c r="O27" s="28">
        <v>202</v>
      </c>
      <c r="P27" s="28">
        <v>82</v>
      </c>
      <c r="Q27" s="22">
        <v>289</v>
      </c>
      <c r="R27" s="28">
        <v>148</v>
      </c>
      <c r="S27" s="28">
        <v>148</v>
      </c>
      <c r="T27" s="28">
        <v>48</v>
      </c>
      <c r="U27" s="22">
        <v>4764</v>
      </c>
      <c r="V27" s="28">
        <v>3219</v>
      </c>
      <c r="W27" s="28">
        <v>3192</v>
      </c>
      <c r="X27" s="28">
        <v>775</v>
      </c>
      <c r="Y27" s="22">
        <v>5059</v>
      </c>
    </row>
    <row r="28" spans="1:25" ht="14.25" thickBot="1">
      <c r="A28" s="25" t="s">
        <v>218</v>
      </c>
      <c r="B28" s="29">
        <v>273304</v>
      </c>
      <c r="C28" s="29">
        <v>279576</v>
      </c>
      <c r="D28" s="29">
        <v>158152</v>
      </c>
      <c r="E28" s="23">
        <v>906305</v>
      </c>
      <c r="F28" s="29">
        <v>671083</v>
      </c>
      <c r="G28" s="29">
        <v>554392</v>
      </c>
      <c r="H28" s="29">
        <v>311760</v>
      </c>
      <c r="I28" s="23">
        <v>1044883</v>
      </c>
      <c r="J28" s="29">
        <v>741171</v>
      </c>
      <c r="K28" s="29">
        <v>509291</v>
      </c>
      <c r="L28" s="29">
        <v>244486</v>
      </c>
      <c r="M28" s="23">
        <v>955525</v>
      </c>
      <c r="N28" s="29">
        <v>699829</v>
      </c>
      <c r="O28" s="29">
        <v>460943</v>
      </c>
      <c r="P28" s="29">
        <v>217476</v>
      </c>
      <c r="Q28" s="23">
        <v>834249</v>
      </c>
      <c r="R28" s="29">
        <v>619269</v>
      </c>
      <c r="S28" s="29">
        <v>424599</v>
      </c>
      <c r="T28" s="29">
        <v>241840</v>
      </c>
      <c r="U28" s="23">
        <v>953216</v>
      </c>
      <c r="V28" s="29">
        <v>655215</v>
      </c>
      <c r="W28" s="29">
        <v>402738</v>
      </c>
      <c r="X28" s="29">
        <v>189373</v>
      </c>
      <c r="Y28" s="23">
        <v>907172</v>
      </c>
    </row>
    <row r="29" spans="1:25" ht="14.25" thickTop="1">
      <c r="A29" s="6" t="s">
        <v>220</v>
      </c>
      <c r="B29" s="28">
        <v>25105</v>
      </c>
      <c r="C29" s="28">
        <v>21995</v>
      </c>
      <c r="D29" s="28">
        <v>10109</v>
      </c>
      <c r="E29" s="22">
        <v>41883</v>
      </c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>
        <v>3985</v>
      </c>
      <c r="R29" s="28">
        <v>3985</v>
      </c>
      <c r="S29" s="28">
        <v>94</v>
      </c>
      <c r="T29" s="28"/>
      <c r="U29" s="22">
        <v>551</v>
      </c>
      <c r="V29" s="28">
        <v>551</v>
      </c>
      <c r="W29" s="28">
        <v>551</v>
      </c>
      <c r="X29" s="28">
        <v>226</v>
      </c>
      <c r="Y29" s="22">
        <v>963</v>
      </c>
    </row>
    <row r="30" spans="1:25" ht="13.5">
      <c r="A30" s="6" t="s">
        <v>0</v>
      </c>
      <c r="B30" s="28"/>
      <c r="C30" s="28"/>
      <c r="D30" s="28"/>
      <c r="E30" s="22">
        <v>38617</v>
      </c>
      <c r="F30" s="28">
        <v>38617</v>
      </c>
      <c r="G30" s="28">
        <v>38617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222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5987</v>
      </c>
      <c r="N31" s="28">
        <v>6080</v>
      </c>
      <c r="O31" s="28">
        <v>6080</v>
      </c>
      <c r="P31" s="28">
        <v>6080</v>
      </c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219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955</v>
      </c>
    </row>
    <row r="33" spans="1:25" ht="13.5">
      <c r="A33" s="6" t="s">
        <v>1</v>
      </c>
      <c r="B33" s="28">
        <v>6300</v>
      </c>
      <c r="C33" s="28">
        <v>6300</v>
      </c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223</v>
      </c>
      <c r="B34" s="28">
        <v>31405</v>
      </c>
      <c r="C34" s="28">
        <v>28295</v>
      </c>
      <c r="D34" s="28">
        <v>10109</v>
      </c>
      <c r="E34" s="22">
        <v>80500</v>
      </c>
      <c r="F34" s="28">
        <v>38617</v>
      </c>
      <c r="G34" s="28">
        <v>38617</v>
      </c>
      <c r="H34" s="28"/>
      <c r="I34" s="22"/>
      <c r="J34" s="28"/>
      <c r="K34" s="28"/>
      <c r="L34" s="28"/>
      <c r="M34" s="22">
        <v>6616</v>
      </c>
      <c r="N34" s="28">
        <v>6093</v>
      </c>
      <c r="O34" s="28">
        <v>6093</v>
      </c>
      <c r="P34" s="28">
        <v>6080</v>
      </c>
      <c r="Q34" s="22">
        <v>38966</v>
      </c>
      <c r="R34" s="28">
        <v>37244</v>
      </c>
      <c r="S34" s="28">
        <v>32383</v>
      </c>
      <c r="T34" s="28"/>
      <c r="U34" s="22">
        <v>551</v>
      </c>
      <c r="V34" s="28">
        <v>551</v>
      </c>
      <c r="W34" s="28">
        <v>551</v>
      </c>
      <c r="X34" s="28">
        <v>226</v>
      </c>
      <c r="Y34" s="22">
        <v>1918</v>
      </c>
    </row>
    <row r="35" spans="1:25" ht="13.5">
      <c r="A35" s="6" t="s">
        <v>229</v>
      </c>
      <c r="B35" s="28"/>
      <c r="C35" s="28"/>
      <c r="D35" s="28"/>
      <c r="E35" s="22">
        <v>28904</v>
      </c>
      <c r="F35" s="28">
        <v>28904</v>
      </c>
      <c r="G35" s="28">
        <v>28904</v>
      </c>
      <c r="H35" s="28"/>
      <c r="I35" s="22"/>
      <c r="J35" s="28"/>
      <c r="K35" s="28"/>
      <c r="L35" s="28"/>
      <c r="M35" s="22"/>
      <c r="N35" s="28"/>
      <c r="O35" s="28"/>
      <c r="P35" s="28"/>
      <c r="Q35" s="22">
        <v>18900</v>
      </c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</v>
      </c>
      <c r="B36" s="28">
        <v>3615</v>
      </c>
      <c r="C36" s="28">
        <v>3615</v>
      </c>
      <c r="D36" s="28"/>
      <c r="E36" s="22">
        <v>5044</v>
      </c>
      <c r="F36" s="28"/>
      <c r="G36" s="28"/>
      <c r="H36" s="28"/>
      <c r="I36" s="22">
        <v>1608</v>
      </c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>
        <v>113</v>
      </c>
      <c r="Y36" s="22">
        <v>6104</v>
      </c>
    </row>
    <row r="37" spans="1:25" ht="13.5">
      <c r="A37" s="6" t="s">
        <v>228</v>
      </c>
      <c r="B37" s="28">
        <v>9915</v>
      </c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37540</v>
      </c>
      <c r="N37" s="28">
        <v>37540</v>
      </c>
      <c r="O37" s="28">
        <v>37540</v>
      </c>
      <c r="P37" s="28"/>
      <c r="Q37" s="22"/>
      <c r="R37" s="28">
        <v>926</v>
      </c>
      <c r="S37" s="28">
        <v>926</v>
      </c>
      <c r="T37" s="28"/>
      <c r="U37" s="22"/>
      <c r="V37" s="28">
        <v>32875</v>
      </c>
      <c r="W37" s="28">
        <v>32875</v>
      </c>
      <c r="X37" s="28">
        <v>24000</v>
      </c>
      <c r="Y37" s="22"/>
    </row>
    <row r="38" spans="1:25" ht="13.5">
      <c r="A38" s="6" t="s">
        <v>231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19595</v>
      </c>
      <c r="R38" s="28">
        <v>19595</v>
      </c>
      <c r="S38" s="28">
        <v>16868</v>
      </c>
      <c r="T38" s="28">
        <v>8695</v>
      </c>
      <c r="U38" s="22"/>
      <c r="V38" s="28"/>
      <c r="W38" s="28"/>
      <c r="X38" s="28"/>
      <c r="Y38" s="22"/>
    </row>
    <row r="39" spans="1:25" ht="13.5">
      <c r="A39" s="6" t="s">
        <v>230</v>
      </c>
      <c r="B39" s="28"/>
      <c r="C39" s="28"/>
      <c r="D39" s="28"/>
      <c r="E39" s="22">
        <v>6656</v>
      </c>
      <c r="F39" s="28">
        <v>6656</v>
      </c>
      <c r="G39" s="28">
        <v>6656</v>
      </c>
      <c r="H39" s="28">
        <v>6656</v>
      </c>
      <c r="I39" s="22"/>
      <c r="J39" s="28"/>
      <c r="K39" s="28"/>
      <c r="L39" s="28"/>
      <c r="M39" s="22">
        <v>19345</v>
      </c>
      <c r="N39" s="28">
        <v>19345</v>
      </c>
      <c r="O39" s="28">
        <v>19345</v>
      </c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233</v>
      </c>
      <c r="B40" s="28">
        <v>4949</v>
      </c>
      <c r="C40" s="28">
        <v>4949</v>
      </c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>
        <v>23277</v>
      </c>
    </row>
    <row r="41" spans="1:25" ht="13.5">
      <c r="A41" s="6" t="s">
        <v>226</v>
      </c>
      <c r="B41" s="28"/>
      <c r="C41" s="28"/>
      <c r="D41" s="28"/>
      <c r="E41" s="22"/>
      <c r="F41" s="28"/>
      <c r="G41" s="28"/>
      <c r="H41" s="28"/>
      <c r="I41" s="22">
        <v>9097</v>
      </c>
      <c r="J41" s="28">
        <v>9097</v>
      </c>
      <c r="K41" s="28">
        <v>9097</v>
      </c>
      <c r="L41" s="28">
        <v>9097</v>
      </c>
      <c r="M41" s="22"/>
      <c r="N41" s="28"/>
      <c r="O41" s="28"/>
      <c r="P41" s="28"/>
      <c r="Q41" s="22"/>
      <c r="R41" s="28"/>
      <c r="S41" s="28"/>
      <c r="T41" s="28"/>
      <c r="U41" s="22">
        <v>259770</v>
      </c>
      <c r="V41" s="28">
        <v>259770</v>
      </c>
      <c r="W41" s="28"/>
      <c r="X41" s="28"/>
      <c r="Y41" s="22"/>
    </row>
    <row r="42" spans="1:25" ht="13.5">
      <c r="A42" s="6" t="s">
        <v>101</v>
      </c>
      <c r="B42" s="28">
        <v>5547</v>
      </c>
      <c r="C42" s="28">
        <v>1547</v>
      </c>
      <c r="D42" s="28"/>
      <c r="E42" s="22">
        <v>1598</v>
      </c>
      <c r="F42" s="28">
        <v>6643</v>
      </c>
      <c r="G42" s="28">
        <v>1598</v>
      </c>
      <c r="H42" s="28"/>
      <c r="I42" s="22">
        <v>2376</v>
      </c>
      <c r="J42" s="28">
        <v>6984</v>
      </c>
      <c r="K42" s="28">
        <v>2514</v>
      </c>
      <c r="L42" s="28">
        <v>1030</v>
      </c>
      <c r="M42" s="22">
        <v>12979</v>
      </c>
      <c r="N42" s="28">
        <v>2703</v>
      </c>
      <c r="O42" s="28">
        <v>162</v>
      </c>
      <c r="P42" s="28"/>
      <c r="Q42" s="22">
        <v>1874</v>
      </c>
      <c r="R42" s="28">
        <v>948</v>
      </c>
      <c r="S42" s="28"/>
      <c r="T42" s="28"/>
      <c r="U42" s="22">
        <v>69122</v>
      </c>
      <c r="V42" s="28">
        <v>33033</v>
      </c>
      <c r="W42" s="28">
        <v>3033</v>
      </c>
      <c r="X42" s="28"/>
      <c r="Y42" s="22"/>
    </row>
    <row r="43" spans="1:25" ht="13.5">
      <c r="A43" s="6" t="s">
        <v>234</v>
      </c>
      <c r="B43" s="28">
        <v>24028</v>
      </c>
      <c r="C43" s="28">
        <v>10112</v>
      </c>
      <c r="D43" s="28"/>
      <c r="E43" s="22">
        <v>42204</v>
      </c>
      <c r="F43" s="28">
        <v>42204</v>
      </c>
      <c r="G43" s="28">
        <v>37159</v>
      </c>
      <c r="H43" s="28">
        <v>6656</v>
      </c>
      <c r="I43" s="22">
        <v>26305</v>
      </c>
      <c r="J43" s="28">
        <v>27109</v>
      </c>
      <c r="K43" s="28">
        <v>21758</v>
      </c>
      <c r="L43" s="28">
        <v>10128</v>
      </c>
      <c r="M43" s="22">
        <v>69865</v>
      </c>
      <c r="N43" s="28">
        <v>59590</v>
      </c>
      <c r="O43" s="28">
        <v>57048</v>
      </c>
      <c r="P43" s="28"/>
      <c r="Q43" s="22">
        <v>40369</v>
      </c>
      <c r="R43" s="28">
        <v>21469</v>
      </c>
      <c r="S43" s="28">
        <v>17794</v>
      </c>
      <c r="T43" s="28">
        <v>8695</v>
      </c>
      <c r="U43" s="22">
        <v>328893</v>
      </c>
      <c r="V43" s="28">
        <v>325678</v>
      </c>
      <c r="W43" s="28">
        <v>35908</v>
      </c>
      <c r="X43" s="28">
        <v>24113</v>
      </c>
      <c r="Y43" s="22">
        <v>29381</v>
      </c>
    </row>
    <row r="44" spans="1:25" ht="13.5">
      <c r="A44" s="7" t="s">
        <v>235</v>
      </c>
      <c r="B44" s="28">
        <v>280682</v>
      </c>
      <c r="C44" s="28">
        <v>297759</v>
      </c>
      <c r="D44" s="28">
        <v>168261</v>
      </c>
      <c r="E44" s="22">
        <v>944601</v>
      </c>
      <c r="F44" s="28">
        <v>667496</v>
      </c>
      <c r="G44" s="28">
        <v>555849</v>
      </c>
      <c r="H44" s="28">
        <v>305104</v>
      </c>
      <c r="I44" s="22">
        <v>1018577</v>
      </c>
      <c r="J44" s="28">
        <v>714062</v>
      </c>
      <c r="K44" s="28">
        <v>487533</v>
      </c>
      <c r="L44" s="28">
        <v>234358</v>
      </c>
      <c r="M44" s="22">
        <v>892276</v>
      </c>
      <c r="N44" s="28">
        <v>646332</v>
      </c>
      <c r="O44" s="28">
        <v>409988</v>
      </c>
      <c r="P44" s="28">
        <v>223556</v>
      </c>
      <c r="Q44" s="22">
        <v>832846</v>
      </c>
      <c r="R44" s="28">
        <v>635044</v>
      </c>
      <c r="S44" s="28">
        <v>439188</v>
      </c>
      <c r="T44" s="28">
        <v>233144</v>
      </c>
      <c r="U44" s="22">
        <v>624874</v>
      </c>
      <c r="V44" s="28">
        <v>330088</v>
      </c>
      <c r="W44" s="28">
        <v>367381</v>
      </c>
      <c r="X44" s="28">
        <v>165486</v>
      </c>
      <c r="Y44" s="22">
        <v>879709</v>
      </c>
    </row>
    <row r="45" spans="1:25" ht="13.5">
      <c r="A45" s="7" t="s">
        <v>238</v>
      </c>
      <c r="B45" s="28">
        <v>158927</v>
      </c>
      <c r="C45" s="28">
        <v>113071</v>
      </c>
      <c r="D45" s="28">
        <v>69357</v>
      </c>
      <c r="E45" s="22">
        <v>345160</v>
      </c>
      <c r="F45" s="28">
        <v>232809</v>
      </c>
      <c r="G45" s="28">
        <v>187490</v>
      </c>
      <c r="H45" s="28">
        <v>103565</v>
      </c>
      <c r="I45" s="22">
        <v>415365</v>
      </c>
      <c r="J45" s="28">
        <v>301465</v>
      </c>
      <c r="K45" s="28">
        <v>196885</v>
      </c>
      <c r="L45" s="28">
        <v>91840</v>
      </c>
      <c r="M45" s="22">
        <v>402981</v>
      </c>
      <c r="N45" s="28">
        <v>266958</v>
      </c>
      <c r="O45" s="28">
        <v>166140</v>
      </c>
      <c r="P45" s="28">
        <v>89545</v>
      </c>
      <c r="Q45" s="22">
        <v>357475</v>
      </c>
      <c r="R45" s="28">
        <v>277714</v>
      </c>
      <c r="S45" s="28">
        <v>195311</v>
      </c>
      <c r="T45" s="28">
        <v>102568</v>
      </c>
      <c r="U45" s="22">
        <v>284202</v>
      </c>
      <c r="V45" s="28">
        <v>152864</v>
      </c>
      <c r="W45" s="28">
        <v>170774</v>
      </c>
      <c r="X45" s="28">
        <v>76456</v>
      </c>
      <c r="Y45" s="22">
        <v>390271</v>
      </c>
    </row>
    <row r="46" spans="1:25" ht="13.5">
      <c r="A46" s="7" t="s">
        <v>237</v>
      </c>
      <c r="B46" s="28"/>
      <c r="C46" s="28"/>
      <c r="D46" s="28"/>
      <c r="E46" s="22">
        <v>5999</v>
      </c>
      <c r="F46" s="28"/>
      <c r="G46" s="28"/>
      <c r="H46" s="28"/>
      <c r="I46" s="22">
        <v>37387</v>
      </c>
      <c r="J46" s="28"/>
      <c r="K46" s="28"/>
      <c r="L46" s="28"/>
      <c r="M46" s="22">
        <v>1506</v>
      </c>
      <c r="N46" s="28"/>
      <c r="O46" s="28"/>
      <c r="P46" s="28"/>
      <c r="Q46" s="22">
        <v>-14199</v>
      </c>
      <c r="R46" s="28"/>
      <c r="S46" s="28"/>
      <c r="T46" s="28"/>
      <c r="U46" s="22">
        <v>-7034</v>
      </c>
      <c r="V46" s="28"/>
      <c r="W46" s="28"/>
      <c r="X46" s="28"/>
      <c r="Y46" s="22">
        <v>4508</v>
      </c>
    </row>
    <row r="47" spans="1:25" ht="13.5">
      <c r="A47" s="7" t="s">
        <v>3</v>
      </c>
      <c r="B47" s="28">
        <v>121754</v>
      </c>
      <c r="C47" s="28">
        <v>184687</v>
      </c>
      <c r="D47" s="28">
        <v>98904</v>
      </c>
      <c r="E47" s="22">
        <v>599440</v>
      </c>
      <c r="F47" s="28">
        <v>434686</v>
      </c>
      <c r="G47" s="28">
        <v>368359</v>
      </c>
      <c r="H47" s="28">
        <v>201539</v>
      </c>
      <c r="I47" s="22">
        <v>603211</v>
      </c>
      <c r="J47" s="28">
        <v>412596</v>
      </c>
      <c r="K47" s="28">
        <v>290647</v>
      </c>
      <c r="L47" s="28">
        <v>142517</v>
      </c>
      <c r="M47" s="22">
        <v>489294</v>
      </c>
      <c r="N47" s="28">
        <v>379373</v>
      </c>
      <c r="O47" s="28">
        <v>243847</v>
      </c>
      <c r="P47" s="28">
        <v>134011</v>
      </c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7" t="s">
        <v>4</v>
      </c>
      <c r="B48" s="28">
        <v>-51138</v>
      </c>
      <c r="C48" s="28">
        <v>-20</v>
      </c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4.25" thickBot="1">
      <c r="A49" s="7" t="s">
        <v>239</v>
      </c>
      <c r="B49" s="28">
        <v>172892</v>
      </c>
      <c r="C49" s="28">
        <v>184708</v>
      </c>
      <c r="D49" s="28">
        <v>98904</v>
      </c>
      <c r="E49" s="22">
        <v>599440</v>
      </c>
      <c r="F49" s="28">
        <v>434686</v>
      </c>
      <c r="G49" s="28">
        <v>368359</v>
      </c>
      <c r="H49" s="28">
        <v>201539</v>
      </c>
      <c r="I49" s="22">
        <v>603211</v>
      </c>
      <c r="J49" s="28">
        <v>412596</v>
      </c>
      <c r="K49" s="28">
        <v>290647</v>
      </c>
      <c r="L49" s="28">
        <v>142517</v>
      </c>
      <c r="M49" s="22">
        <v>489294</v>
      </c>
      <c r="N49" s="28">
        <v>379373</v>
      </c>
      <c r="O49" s="28">
        <v>243847</v>
      </c>
      <c r="P49" s="28">
        <v>134011</v>
      </c>
      <c r="Q49" s="22">
        <v>475371</v>
      </c>
      <c r="R49" s="28">
        <v>357330</v>
      </c>
      <c r="S49" s="28">
        <v>243877</v>
      </c>
      <c r="T49" s="28">
        <v>130576</v>
      </c>
      <c r="U49" s="22">
        <v>340671</v>
      </c>
      <c r="V49" s="28">
        <v>177223</v>
      </c>
      <c r="W49" s="28">
        <v>196607</v>
      </c>
      <c r="X49" s="28">
        <v>89030</v>
      </c>
      <c r="Y49" s="22">
        <v>489438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169</v>
      </c>
    </row>
    <row r="53" ht="13.5">
      <c r="A53" s="20" t="s">
        <v>170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165</v>
      </c>
      <c r="B2" s="14">
        <v>2462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68</v>
      </c>
      <c r="B4" s="15" t="str">
        <f>HYPERLINK("http://www.kabupro.jp/mark/20140114/S1000XBW.htm","四半期報告書")</f>
        <v>四半期報告書</v>
      </c>
      <c r="C4" s="15" t="str">
        <f>HYPERLINK("http://www.kabupro.jp/mark/20130828/S000EDW8.htm","有価証券報告書")</f>
        <v>有価証券報告書</v>
      </c>
      <c r="D4" s="15" t="str">
        <f>HYPERLINK("http://www.kabupro.jp/mark/20140114/S1000XBW.htm","四半期報告書")</f>
        <v>四半期報告書</v>
      </c>
      <c r="E4" s="15" t="str">
        <f>HYPERLINK("http://www.kabupro.jp/mark/20130828/S000EDW8.htm","有価証券報告書")</f>
        <v>有価証券報告書</v>
      </c>
      <c r="F4" s="15" t="str">
        <f>HYPERLINK("http://www.kabupro.jp/mark/20130111/S000CM5V.htm","四半期報告書")</f>
        <v>四半期報告書</v>
      </c>
      <c r="G4" s="15" t="str">
        <f>HYPERLINK("http://www.kabupro.jp/mark/20120824/S000BTB3.htm","有価証券報告書")</f>
        <v>有価証券報告書</v>
      </c>
      <c r="H4" s="15" t="str">
        <f>HYPERLINK("http://www.kabupro.jp/mark/20110414/S00085OB.htm","四半期報告書")</f>
        <v>四半期報告書</v>
      </c>
      <c r="I4" s="15" t="str">
        <f>HYPERLINK("http://www.kabupro.jp/mark/20120113/S000A2PV.htm","四半期報告書")</f>
        <v>四半期報告書</v>
      </c>
      <c r="J4" s="15" t="str">
        <f>HYPERLINK("http://www.kabupro.jp/mark/20101014/S0006XT6.htm","四半期報告書")</f>
        <v>四半期報告書</v>
      </c>
      <c r="K4" s="15" t="str">
        <f>HYPERLINK("http://www.kabupro.jp/mark/20110826/S00099Q4.htm","有価証券報告書")</f>
        <v>有価証券報告書</v>
      </c>
      <c r="L4" s="15" t="str">
        <f>HYPERLINK("http://www.kabupro.jp/mark/20110414/S00085OB.htm","四半期報告書")</f>
        <v>四半期報告書</v>
      </c>
      <c r="M4" s="15" t="str">
        <f>HYPERLINK("http://www.kabupro.jp/mark/20110114/S0007JS4.htm","四半期報告書")</f>
        <v>四半期報告書</v>
      </c>
      <c r="N4" s="15" t="str">
        <f>HYPERLINK("http://www.kabupro.jp/mark/20101014/S0006XT6.htm","四半期報告書")</f>
        <v>四半期報告書</v>
      </c>
      <c r="O4" s="15" t="str">
        <f>HYPERLINK("http://www.kabupro.jp/mark/20100827/S0006PSX.htm","有価証券報告書")</f>
        <v>有価証券報告書</v>
      </c>
      <c r="P4" s="15" t="str">
        <f>HYPERLINK("http://www.kabupro.jp/mark/20100414/S0005JRU.htm","四半期報告書")</f>
        <v>四半期報告書</v>
      </c>
      <c r="Q4" s="15" t="str">
        <f>HYPERLINK("http://www.kabupro.jp/mark/20100114/S0004Y3F.htm","四半期報告書")</f>
        <v>四半期報告書</v>
      </c>
      <c r="R4" s="15" t="str">
        <f>HYPERLINK("http://www.kabupro.jp/mark/20091009/S0004BPF.htm","四半期報告書")</f>
        <v>四半期報告書</v>
      </c>
      <c r="S4" s="15" t="str">
        <f>HYPERLINK("http://www.kabupro.jp/mark/20090825/S00041M3.htm","有価証券報告書")</f>
        <v>有価証券報告書</v>
      </c>
    </row>
    <row r="5" spans="1:19" ht="14.25" thickBot="1">
      <c r="A5" s="11" t="s">
        <v>69</v>
      </c>
      <c r="B5" s="1" t="s">
        <v>244</v>
      </c>
      <c r="C5" s="1" t="s">
        <v>75</v>
      </c>
      <c r="D5" s="1" t="s">
        <v>244</v>
      </c>
      <c r="E5" s="1" t="s">
        <v>75</v>
      </c>
      <c r="F5" s="1" t="s">
        <v>250</v>
      </c>
      <c r="G5" s="1" t="s">
        <v>79</v>
      </c>
      <c r="H5" s="1" t="s">
        <v>260</v>
      </c>
      <c r="I5" s="1" t="s">
        <v>256</v>
      </c>
      <c r="J5" s="1" t="s">
        <v>264</v>
      </c>
      <c r="K5" s="1" t="s">
        <v>81</v>
      </c>
      <c r="L5" s="1" t="s">
        <v>260</v>
      </c>
      <c r="M5" s="1" t="s">
        <v>262</v>
      </c>
      <c r="N5" s="1" t="s">
        <v>264</v>
      </c>
      <c r="O5" s="1" t="s">
        <v>83</v>
      </c>
      <c r="P5" s="1" t="s">
        <v>266</v>
      </c>
      <c r="Q5" s="1" t="s">
        <v>268</v>
      </c>
      <c r="R5" s="1" t="s">
        <v>270</v>
      </c>
      <c r="S5" s="1" t="s">
        <v>85</v>
      </c>
    </row>
    <row r="6" spans="1:19" ht="15" thickBot="1" thickTop="1">
      <c r="A6" s="10" t="s">
        <v>70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71</v>
      </c>
      <c r="B7" s="14" t="s">
        <v>11</v>
      </c>
      <c r="C7" s="16" t="s">
        <v>76</v>
      </c>
      <c r="D7" s="14" t="s">
        <v>11</v>
      </c>
      <c r="E7" s="16" t="s">
        <v>76</v>
      </c>
      <c r="F7" s="14" t="s">
        <v>11</v>
      </c>
      <c r="G7" s="16" t="s">
        <v>76</v>
      </c>
      <c r="H7" s="14" t="s">
        <v>11</v>
      </c>
      <c r="I7" s="14" t="s">
        <v>11</v>
      </c>
      <c r="J7" s="14" t="s">
        <v>11</v>
      </c>
      <c r="K7" s="16" t="s">
        <v>76</v>
      </c>
      <c r="L7" s="14" t="s">
        <v>11</v>
      </c>
      <c r="M7" s="14" t="s">
        <v>11</v>
      </c>
      <c r="N7" s="14" t="s">
        <v>11</v>
      </c>
      <c r="O7" s="16" t="s">
        <v>76</v>
      </c>
      <c r="P7" s="14" t="s">
        <v>11</v>
      </c>
      <c r="Q7" s="14" t="s">
        <v>11</v>
      </c>
      <c r="R7" s="14" t="s">
        <v>11</v>
      </c>
      <c r="S7" s="16" t="s">
        <v>76</v>
      </c>
    </row>
    <row r="8" spans="1:19" ht="13.5">
      <c r="A8" s="13" t="s">
        <v>72</v>
      </c>
      <c r="B8" s="1" t="s">
        <v>12</v>
      </c>
      <c r="C8" s="17" t="s">
        <v>171</v>
      </c>
      <c r="D8" s="1" t="s">
        <v>171</v>
      </c>
      <c r="E8" s="17" t="s">
        <v>172</v>
      </c>
      <c r="F8" s="1" t="s">
        <v>172</v>
      </c>
      <c r="G8" s="17" t="s">
        <v>173</v>
      </c>
      <c r="H8" s="1" t="s">
        <v>173</v>
      </c>
      <c r="I8" s="1" t="s">
        <v>173</v>
      </c>
      <c r="J8" s="1" t="s">
        <v>173</v>
      </c>
      <c r="K8" s="17" t="s">
        <v>174</v>
      </c>
      <c r="L8" s="1" t="s">
        <v>174</v>
      </c>
      <c r="M8" s="1" t="s">
        <v>174</v>
      </c>
      <c r="N8" s="1" t="s">
        <v>174</v>
      </c>
      <c r="O8" s="17" t="s">
        <v>175</v>
      </c>
      <c r="P8" s="1" t="s">
        <v>175</v>
      </c>
      <c r="Q8" s="1" t="s">
        <v>175</v>
      </c>
      <c r="R8" s="1" t="s">
        <v>175</v>
      </c>
      <c r="S8" s="17" t="s">
        <v>176</v>
      </c>
    </row>
    <row r="9" spans="1:19" ht="13.5">
      <c r="A9" s="13" t="s">
        <v>73</v>
      </c>
      <c r="B9" s="1" t="s">
        <v>245</v>
      </c>
      <c r="C9" s="17" t="s">
        <v>77</v>
      </c>
      <c r="D9" s="1" t="s">
        <v>251</v>
      </c>
      <c r="E9" s="17" t="s">
        <v>78</v>
      </c>
      <c r="F9" s="1" t="s">
        <v>257</v>
      </c>
      <c r="G9" s="17" t="s">
        <v>80</v>
      </c>
      <c r="H9" s="1" t="s">
        <v>261</v>
      </c>
      <c r="I9" s="1" t="s">
        <v>263</v>
      </c>
      <c r="J9" s="1" t="s">
        <v>265</v>
      </c>
      <c r="K9" s="17" t="s">
        <v>82</v>
      </c>
      <c r="L9" s="1" t="s">
        <v>267</v>
      </c>
      <c r="M9" s="1" t="s">
        <v>269</v>
      </c>
      <c r="N9" s="1" t="s">
        <v>271</v>
      </c>
      <c r="O9" s="17" t="s">
        <v>84</v>
      </c>
      <c r="P9" s="1" t="s">
        <v>273</v>
      </c>
      <c r="Q9" s="1" t="s">
        <v>275</v>
      </c>
      <c r="R9" s="1" t="s">
        <v>277</v>
      </c>
      <c r="S9" s="17" t="s">
        <v>86</v>
      </c>
    </row>
    <row r="10" spans="1:19" ht="14.25" thickBot="1">
      <c r="A10" s="13" t="s">
        <v>74</v>
      </c>
      <c r="B10" s="1" t="s">
        <v>88</v>
      </c>
      <c r="C10" s="17" t="s">
        <v>88</v>
      </c>
      <c r="D10" s="1" t="s">
        <v>88</v>
      </c>
      <c r="E10" s="17" t="s">
        <v>88</v>
      </c>
      <c r="F10" s="1" t="s">
        <v>88</v>
      </c>
      <c r="G10" s="17" t="s">
        <v>88</v>
      </c>
      <c r="H10" s="1" t="s">
        <v>88</v>
      </c>
      <c r="I10" s="1" t="s">
        <v>88</v>
      </c>
      <c r="J10" s="1" t="s">
        <v>88</v>
      </c>
      <c r="K10" s="17" t="s">
        <v>88</v>
      </c>
      <c r="L10" s="1" t="s">
        <v>88</v>
      </c>
      <c r="M10" s="1" t="s">
        <v>88</v>
      </c>
      <c r="N10" s="1" t="s">
        <v>88</v>
      </c>
      <c r="O10" s="17" t="s">
        <v>88</v>
      </c>
      <c r="P10" s="1" t="s">
        <v>88</v>
      </c>
      <c r="Q10" s="1" t="s">
        <v>88</v>
      </c>
      <c r="R10" s="1" t="s">
        <v>88</v>
      </c>
      <c r="S10" s="17" t="s">
        <v>88</v>
      </c>
    </row>
    <row r="11" spans="1:19" ht="14.25" thickTop="1">
      <c r="A11" s="26" t="s">
        <v>235</v>
      </c>
      <c r="B11" s="27">
        <v>297759</v>
      </c>
      <c r="C11" s="21">
        <v>944601</v>
      </c>
      <c r="D11" s="27">
        <v>555849</v>
      </c>
      <c r="E11" s="21">
        <v>1018577</v>
      </c>
      <c r="F11" s="27">
        <v>487533</v>
      </c>
      <c r="G11" s="21">
        <v>892276</v>
      </c>
      <c r="H11" s="27">
        <v>646332</v>
      </c>
      <c r="I11" s="27">
        <v>409988</v>
      </c>
      <c r="J11" s="27">
        <v>223556</v>
      </c>
      <c r="K11" s="21">
        <v>832846</v>
      </c>
      <c r="L11" s="27">
        <v>635044</v>
      </c>
      <c r="M11" s="27">
        <v>439188</v>
      </c>
      <c r="N11" s="27">
        <v>233144</v>
      </c>
      <c r="O11" s="21">
        <v>624874</v>
      </c>
      <c r="P11" s="27">
        <v>330088</v>
      </c>
      <c r="Q11" s="27">
        <v>367381</v>
      </c>
      <c r="R11" s="27">
        <v>165486</v>
      </c>
      <c r="S11" s="21">
        <v>879709</v>
      </c>
    </row>
    <row r="12" spans="1:19" ht="13.5">
      <c r="A12" s="6" t="s">
        <v>195</v>
      </c>
      <c r="B12" s="28">
        <v>14250</v>
      </c>
      <c r="C12" s="22">
        <v>23455</v>
      </c>
      <c r="D12" s="28">
        <v>11923</v>
      </c>
      <c r="E12" s="22">
        <v>27202</v>
      </c>
      <c r="F12" s="28">
        <v>12016</v>
      </c>
      <c r="G12" s="22">
        <v>28540</v>
      </c>
      <c r="H12" s="28">
        <v>21001</v>
      </c>
      <c r="I12" s="28">
        <v>13586</v>
      </c>
      <c r="J12" s="28">
        <v>6581</v>
      </c>
      <c r="K12" s="22">
        <v>26804</v>
      </c>
      <c r="L12" s="28">
        <v>18854</v>
      </c>
      <c r="M12" s="28">
        <v>11128</v>
      </c>
      <c r="N12" s="28">
        <v>5471</v>
      </c>
      <c r="O12" s="22">
        <v>28490</v>
      </c>
      <c r="P12" s="28">
        <v>21579</v>
      </c>
      <c r="Q12" s="28">
        <v>14623</v>
      </c>
      <c r="R12" s="28">
        <v>7173</v>
      </c>
      <c r="S12" s="22">
        <v>26758</v>
      </c>
    </row>
    <row r="13" spans="1:19" ht="13.5">
      <c r="A13" s="6" t="s">
        <v>226</v>
      </c>
      <c r="B13" s="28"/>
      <c r="C13" s="22"/>
      <c r="D13" s="28"/>
      <c r="E13" s="22">
        <v>9097</v>
      </c>
      <c r="F13" s="28">
        <v>9097</v>
      </c>
      <c r="G13" s="22"/>
      <c r="H13" s="28"/>
      <c r="I13" s="28"/>
      <c r="J13" s="28"/>
      <c r="K13" s="22"/>
      <c r="L13" s="28"/>
      <c r="M13" s="28"/>
      <c r="N13" s="28"/>
      <c r="O13" s="22">
        <v>259770</v>
      </c>
      <c r="P13" s="28">
        <v>259770</v>
      </c>
      <c r="Q13" s="28"/>
      <c r="R13" s="28"/>
      <c r="S13" s="22"/>
    </row>
    <row r="14" spans="1:19" ht="13.5">
      <c r="A14" s="6" t="s">
        <v>198</v>
      </c>
      <c r="B14" s="28">
        <v>830</v>
      </c>
      <c r="C14" s="22"/>
      <c r="D14" s="28"/>
      <c r="E14" s="22">
        <v>6538</v>
      </c>
      <c r="F14" s="28">
        <v>3269</v>
      </c>
      <c r="G14" s="22">
        <v>6538</v>
      </c>
      <c r="H14" s="28">
        <v>4903</v>
      </c>
      <c r="I14" s="28">
        <v>3269</v>
      </c>
      <c r="J14" s="28">
        <v>1634</v>
      </c>
      <c r="K14" s="22">
        <v>6538</v>
      </c>
      <c r="L14" s="28">
        <v>4903</v>
      </c>
      <c r="M14" s="28">
        <v>3269</v>
      </c>
      <c r="N14" s="28">
        <v>1634</v>
      </c>
      <c r="O14" s="22">
        <v>35762</v>
      </c>
      <c r="P14" s="28">
        <v>34127</v>
      </c>
      <c r="Q14" s="28">
        <v>22751</v>
      </c>
      <c r="R14" s="28">
        <v>11375</v>
      </c>
      <c r="S14" s="22">
        <v>29267</v>
      </c>
    </row>
    <row r="15" spans="1:19" ht="13.5">
      <c r="A15" s="6" t="s">
        <v>13</v>
      </c>
      <c r="B15" s="28"/>
      <c r="C15" s="22"/>
      <c r="D15" s="28"/>
      <c r="E15" s="22"/>
      <c r="F15" s="28"/>
      <c r="G15" s="22">
        <v>-615</v>
      </c>
      <c r="H15" s="28"/>
      <c r="I15" s="28"/>
      <c r="J15" s="28"/>
      <c r="K15" s="22">
        <v>-30768</v>
      </c>
      <c r="L15" s="28">
        <v>-30768</v>
      </c>
      <c r="M15" s="28">
        <v>-30768</v>
      </c>
      <c r="N15" s="28"/>
      <c r="O15" s="22"/>
      <c r="P15" s="28"/>
      <c r="Q15" s="28"/>
      <c r="R15" s="28"/>
      <c r="S15" s="22"/>
    </row>
    <row r="16" spans="1:19" ht="13.5">
      <c r="A16" s="6" t="s">
        <v>229</v>
      </c>
      <c r="B16" s="28"/>
      <c r="C16" s="22">
        <v>28904</v>
      </c>
      <c r="D16" s="28">
        <v>28904</v>
      </c>
      <c r="E16" s="22"/>
      <c r="F16" s="28"/>
      <c r="G16" s="22"/>
      <c r="H16" s="28"/>
      <c r="I16" s="28"/>
      <c r="J16" s="28"/>
      <c r="K16" s="22">
        <v>18900</v>
      </c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14</v>
      </c>
      <c r="B17" s="28"/>
      <c r="C17" s="22">
        <v>-41883</v>
      </c>
      <c r="D17" s="28"/>
      <c r="E17" s="22">
        <v>3000</v>
      </c>
      <c r="F17" s="28"/>
      <c r="G17" s="22"/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228</v>
      </c>
      <c r="B18" s="28"/>
      <c r="C18" s="22"/>
      <c r="D18" s="28"/>
      <c r="E18" s="22"/>
      <c r="F18" s="28"/>
      <c r="G18" s="22">
        <v>37540</v>
      </c>
      <c r="H18" s="28">
        <v>37540</v>
      </c>
      <c r="I18" s="28">
        <v>37540</v>
      </c>
      <c r="J18" s="28"/>
      <c r="K18" s="22">
        <v>926</v>
      </c>
      <c r="L18" s="28">
        <v>926</v>
      </c>
      <c r="M18" s="28">
        <v>926</v>
      </c>
      <c r="N18" s="28"/>
      <c r="O18" s="22">
        <v>32875</v>
      </c>
      <c r="P18" s="28">
        <v>32875</v>
      </c>
      <c r="Q18" s="28">
        <v>32875</v>
      </c>
      <c r="R18" s="28">
        <v>24000</v>
      </c>
      <c r="S18" s="22"/>
    </row>
    <row r="19" spans="1:19" ht="13.5">
      <c r="A19" s="6" t="s">
        <v>15</v>
      </c>
      <c r="B19" s="28"/>
      <c r="C19" s="22">
        <v>6656</v>
      </c>
      <c r="D19" s="28">
        <v>6656</v>
      </c>
      <c r="E19" s="22"/>
      <c r="F19" s="28"/>
      <c r="G19" s="22">
        <v>19345</v>
      </c>
      <c r="H19" s="28">
        <v>19345</v>
      </c>
      <c r="I19" s="28">
        <v>19345</v>
      </c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16</v>
      </c>
      <c r="B20" s="28">
        <v>9</v>
      </c>
      <c r="C20" s="22">
        <v>-2751</v>
      </c>
      <c r="D20" s="28">
        <v>-2612</v>
      </c>
      <c r="E20" s="22">
        <v>965</v>
      </c>
      <c r="F20" s="28">
        <v>190</v>
      </c>
      <c r="G20" s="22">
        <v>-9248</v>
      </c>
      <c r="H20" s="28">
        <v>-5830</v>
      </c>
      <c r="I20" s="28">
        <v>-5910</v>
      </c>
      <c r="J20" s="28">
        <v>-6080</v>
      </c>
      <c r="K20" s="22">
        <v>4588</v>
      </c>
      <c r="L20" s="28">
        <v>-1631</v>
      </c>
      <c r="M20" s="28">
        <v>-1661</v>
      </c>
      <c r="N20" s="28">
        <v>105</v>
      </c>
      <c r="O20" s="22">
        <v>-1767</v>
      </c>
      <c r="P20" s="28">
        <v>-825</v>
      </c>
      <c r="Q20" s="28">
        <v>-855</v>
      </c>
      <c r="R20" s="28">
        <v>365</v>
      </c>
      <c r="S20" s="22">
        <v>3672</v>
      </c>
    </row>
    <row r="21" spans="1:19" ht="13.5">
      <c r="A21" s="6" t="s">
        <v>17</v>
      </c>
      <c r="B21" s="28">
        <v>-54028</v>
      </c>
      <c r="C21" s="22">
        <v>-5457</v>
      </c>
      <c r="D21" s="28">
        <v>-60841</v>
      </c>
      <c r="E21" s="22">
        <v>1573</v>
      </c>
      <c r="F21" s="28">
        <v>-59268</v>
      </c>
      <c r="G21" s="22">
        <v>9319</v>
      </c>
      <c r="H21" s="28">
        <v>-15430</v>
      </c>
      <c r="I21" s="28">
        <v>-49949</v>
      </c>
      <c r="J21" s="28">
        <v>-21032</v>
      </c>
      <c r="K21" s="22">
        <v>5542</v>
      </c>
      <c r="L21" s="28">
        <v>-16259</v>
      </c>
      <c r="M21" s="28">
        <v>-44407</v>
      </c>
      <c r="N21" s="28">
        <v>-13539</v>
      </c>
      <c r="O21" s="22">
        <v>-1726</v>
      </c>
      <c r="P21" s="28">
        <v>-17788</v>
      </c>
      <c r="Q21" s="28">
        <v>-46483</v>
      </c>
      <c r="R21" s="28">
        <v>-11944</v>
      </c>
      <c r="S21" s="22">
        <v>145</v>
      </c>
    </row>
    <row r="22" spans="1:19" ht="13.5">
      <c r="A22" s="6" t="s">
        <v>18</v>
      </c>
      <c r="B22" s="28"/>
      <c r="C22" s="22">
        <v>-37696</v>
      </c>
      <c r="D22" s="28"/>
      <c r="E22" s="22">
        <v>-37973</v>
      </c>
      <c r="F22" s="28"/>
      <c r="G22" s="22">
        <v>-38754</v>
      </c>
      <c r="H22" s="28"/>
      <c r="I22" s="28"/>
      <c r="J22" s="28"/>
      <c r="K22" s="22">
        <v>-31896</v>
      </c>
      <c r="L22" s="28"/>
      <c r="M22" s="28"/>
      <c r="N22" s="28"/>
      <c r="O22" s="22">
        <v>-32005</v>
      </c>
      <c r="P22" s="28"/>
      <c r="Q22" s="28"/>
      <c r="R22" s="28"/>
      <c r="S22" s="22">
        <v>-18826</v>
      </c>
    </row>
    <row r="23" spans="1:19" ht="13.5">
      <c r="A23" s="6" t="s">
        <v>19</v>
      </c>
      <c r="B23" s="28">
        <v>-26268</v>
      </c>
      <c r="C23" s="22">
        <v>-61804</v>
      </c>
      <c r="D23" s="28">
        <v>-48720</v>
      </c>
      <c r="E23" s="22">
        <v>-57461</v>
      </c>
      <c r="F23" s="28">
        <v>-35714</v>
      </c>
      <c r="G23" s="22">
        <v>-10307</v>
      </c>
      <c r="H23" s="28">
        <v>-11813</v>
      </c>
      <c r="I23" s="28">
        <v>-7534</v>
      </c>
      <c r="J23" s="28">
        <v>-5681</v>
      </c>
      <c r="K23" s="22">
        <v>-7914</v>
      </c>
      <c r="L23" s="28">
        <v>-1873</v>
      </c>
      <c r="M23" s="28"/>
      <c r="N23" s="28"/>
      <c r="O23" s="22"/>
      <c r="P23" s="28"/>
      <c r="Q23" s="28"/>
      <c r="R23" s="28"/>
      <c r="S23" s="22"/>
    </row>
    <row r="24" spans="1:19" ht="13.5">
      <c r="A24" s="6" t="s">
        <v>20</v>
      </c>
      <c r="B24" s="28"/>
      <c r="C24" s="22">
        <v>-38617</v>
      </c>
      <c r="D24" s="28">
        <v>-38617</v>
      </c>
      <c r="E24" s="22"/>
      <c r="F24" s="28"/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21</v>
      </c>
      <c r="B25" s="28">
        <v>-29363</v>
      </c>
      <c r="C25" s="22">
        <v>401391</v>
      </c>
      <c r="D25" s="28">
        <v>259368</v>
      </c>
      <c r="E25" s="22">
        <v>-84600</v>
      </c>
      <c r="F25" s="28">
        <v>-182537</v>
      </c>
      <c r="G25" s="22">
        <v>-361900</v>
      </c>
      <c r="H25" s="28">
        <v>-360053</v>
      </c>
      <c r="I25" s="28">
        <v>-273539</v>
      </c>
      <c r="J25" s="28">
        <v>-111995</v>
      </c>
      <c r="K25" s="22">
        <v>59687</v>
      </c>
      <c r="L25" s="28">
        <v>122932</v>
      </c>
      <c r="M25" s="28">
        <v>99003</v>
      </c>
      <c r="N25" s="28">
        <v>14777</v>
      </c>
      <c r="O25" s="22">
        <v>-24717</v>
      </c>
      <c r="P25" s="28">
        <v>6337</v>
      </c>
      <c r="Q25" s="28">
        <v>-34274</v>
      </c>
      <c r="R25" s="28">
        <v>-72321</v>
      </c>
      <c r="S25" s="22">
        <v>-226924</v>
      </c>
    </row>
    <row r="26" spans="1:19" ht="13.5">
      <c r="A26" s="6" t="s">
        <v>22</v>
      </c>
      <c r="B26" s="28">
        <v>782</v>
      </c>
      <c r="C26" s="22">
        <v>20972</v>
      </c>
      <c r="D26" s="28">
        <v>11121</v>
      </c>
      <c r="E26" s="22">
        <v>10526</v>
      </c>
      <c r="F26" s="28">
        <v>11782</v>
      </c>
      <c r="G26" s="22">
        <v>-6753</v>
      </c>
      <c r="H26" s="28">
        <v>-3001</v>
      </c>
      <c r="I26" s="28">
        <v>-13836</v>
      </c>
      <c r="J26" s="28">
        <v>3741</v>
      </c>
      <c r="K26" s="22">
        <v>-5370</v>
      </c>
      <c r="L26" s="28">
        <v>-3416</v>
      </c>
      <c r="M26" s="28">
        <v>-17847</v>
      </c>
      <c r="N26" s="28">
        <v>-3240</v>
      </c>
      <c r="O26" s="22">
        <v>-16111</v>
      </c>
      <c r="P26" s="28">
        <v>-1386</v>
      </c>
      <c r="Q26" s="28">
        <v>-24514</v>
      </c>
      <c r="R26" s="28">
        <v>5556</v>
      </c>
      <c r="S26" s="22">
        <v>-53084</v>
      </c>
    </row>
    <row r="27" spans="1:19" ht="13.5">
      <c r="A27" s="6" t="s">
        <v>23</v>
      </c>
      <c r="B27" s="28">
        <v>-37210</v>
      </c>
      <c r="C27" s="22">
        <v>-315048</v>
      </c>
      <c r="D27" s="28">
        <v>-216127</v>
      </c>
      <c r="E27" s="22">
        <v>22790</v>
      </c>
      <c r="F27" s="28">
        <v>-51596</v>
      </c>
      <c r="G27" s="22">
        <v>250387</v>
      </c>
      <c r="H27" s="28">
        <v>175878</v>
      </c>
      <c r="I27" s="28">
        <v>136297</v>
      </c>
      <c r="J27" s="28">
        <v>43548</v>
      </c>
      <c r="K27" s="22">
        <v>-147168</v>
      </c>
      <c r="L27" s="28">
        <v>-112645</v>
      </c>
      <c r="M27" s="28">
        <v>-185391</v>
      </c>
      <c r="N27" s="28">
        <v>-174426</v>
      </c>
      <c r="O27" s="22">
        <v>80515</v>
      </c>
      <c r="P27" s="28">
        <v>4551</v>
      </c>
      <c r="Q27" s="28">
        <v>50689</v>
      </c>
      <c r="R27" s="28">
        <v>66972</v>
      </c>
      <c r="S27" s="22">
        <v>216568</v>
      </c>
    </row>
    <row r="28" spans="1:19" ht="13.5">
      <c r="A28" s="6" t="s">
        <v>24</v>
      </c>
      <c r="B28" s="28">
        <v>-48901</v>
      </c>
      <c r="C28" s="22">
        <v>-5499</v>
      </c>
      <c r="D28" s="28">
        <v>-14001</v>
      </c>
      <c r="E28" s="22">
        <v>1052</v>
      </c>
      <c r="F28" s="28">
        <v>-16816</v>
      </c>
      <c r="G28" s="22">
        <v>-4922</v>
      </c>
      <c r="H28" s="28">
        <v>-10034</v>
      </c>
      <c r="I28" s="28">
        <v>236</v>
      </c>
      <c r="J28" s="28">
        <v>-451</v>
      </c>
      <c r="K28" s="22">
        <v>6943</v>
      </c>
      <c r="L28" s="28">
        <v>-27807</v>
      </c>
      <c r="M28" s="28">
        <v>3279</v>
      </c>
      <c r="N28" s="28">
        <v>3696</v>
      </c>
      <c r="O28" s="22">
        <v>34134</v>
      </c>
      <c r="P28" s="28">
        <v>33453</v>
      </c>
      <c r="Q28" s="28">
        <v>-3770</v>
      </c>
      <c r="R28" s="28">
        <v>20218</v>
      </c>
      <c r="S28" s="22">
        <v>-3115</v>
      </c>
    </row>
    <row r="29" spans="1:19" ht="13.5">
      <c r="A29" s="6" t="s">
        <v>25</v>
      </c>
      <c r="B29" s="28"/>
      <c r="C29" s="22"/>
      <c r="D29" s="28"/>
      <c r="E29" s="22"/>
      <c r="F29" s="28"/>
      <c r="G29" s="22">
        <v>891</v>
      </c>
      <c r="H29" s="28">
        <v>-1394</v>
      </c>
      <c r="I29" s="28">
        <v>-1688</v>
      </c>
      <c r="J29" s="28">
        <v>29461</v>
      </c>
      <c r="K29" s="22">
        <v>-77673</v>
      </c>
      <c r="L29" s="28">
        <v>2421</v>
      </c>
      <c r="M29" s="28">
        <v>-77762</v>
      </c>
      <c r="N29" s="28">
        <v>-66370</v>
      </c>
      <c r="O29" s="22">
        <v>9327</v>
      </c>
      <c r="P29" s="28">
        <v>8834</v>
      </c>
      <c r="Q29" s="28">
        <v>9391</v>
      </c>
      <c r="R29" s="28">
        <v>22130</v>
      </c>
      <c r="S29" s="22">
        <v>61673</v>
      </c>
    </row>
    <row r="30" spans="1:19" ht="13.5">
      <c r="A30" s="6" t="s">
        <v>26</v>
      </c>
      <c r="B30" s="28">
        <v>22970</v>
      </c>
      <c r="C30" s="22">
        <v>-139031</v>
      </c>
      <c r="D30" s="28">
        <v>-72356</v>
      </c>
      <c r="E30" s="22">
        <v>-229638</v>
      </c>
      <c r="F30" s="28">
        <v>-262096</v>
      </c>
      <c r="G30" s="22">
        <v>103737</v>
      </c>
      <c r="H30" s="28">
        <v>14055</v>
      </c>
      <c r="I30" s="28">
        <v>-75375</v>
      </c>
      <c r="J30" s="28">
        <v>-133013</v>
      </c>
      <c r="K30" s="22">
        <v>112046</v>
      </c>
      <c r="L30" s="28">
        <v>-33865</v>
      </c>
      <c r="M30" s="28">
        <v>-86654</v>
      </c>
      <c r="N30" s="28">
        <v>-25020</v>
      </c>
      <c r="O30" s="22">
        <v>-10640</v>
      </c>
      <c r="P30" s="28">
        <v>-39749</v>
      </c>
      <c r="Q30" s="28">
        <v>-61616</v>
      </c>
      <c r="R30" s="28">
        <v>-39078</v>
      </c>
      <c r="S30" s="22">
        <v>27554</v>
      </c>
    </row>
    <row r="31" spans="1:19" ht="13.5">
      <c r="A31" s="6" t="s">
        <v>27</v>
      </c>
      <c r="B31" s="28">
        <v>26</v>
      </c>
      <c r="C31" s="22"/>
      <c r="D31" s="28"/>
      <c r="E31" s="22">
        <v>91983</v>
      </c>
      <c r="F31" s="28">
        <v>91983</v>
      </c>
      <c r="G31" s="22">
        <v>110803</v>
      </c>
      <c r="H31" s="28">
        <v>110358</v>
      </c>
      <c r="I31" s="28">
        <v>110574</v>
      </c>
      <c r="J31" s="28">
        <v>202787</v>
      </c>
      <c r="K31" s="22">
        <v>-202787</v>
      </c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101</v>
      </c>
      <c r="B32" s="28">
        <v>-3944</v>
      </c>
      <c r="C32" s="22">
        <v>-10067</v>
      </c>
      <c r="D32" s="28">
        <v>-31775</v>
      </c>
      <c r="E32" s="22">
        <v>-16984</v>
      </c>
      <c r="F32" s="28">
        <v>-706</v>
      </c>
      <c r="G32" s="22">
        <v>16707</v>
      </c>
      <c r="H32" s="28">
        <v>-39427</v>
      </c>
      <c r="I32" s="28">
        <v>17605</v>
      </c>
      <c r="J32" s="28">
        <v>-28564</v>
      </c>
      <c r="K32" s="22">
        <v>-1746</v>
      </c>
      <c r="L32" s="28">
        <v>-89833</v>
      </c>
      <c r="M32" s="28">
        <v>15555</v>
      </c>
      <c r="N32" s="28">
        <v>-25664</v>
      </c>
      <c r="O32" s="22">
        <v>23245</v>
      </c>
      <c r="P32" s="28">
        <v>-1107</v>
      </c>
      <c r="Q32" s="28">
        <v>21587</v>
      </c>
      <c r="R32" s="28">
        <v>-27225</v>
      </c>
      <c r="S32" s="22">
        <v>12059</v>
      </c>
    </row>
    <row r="33" spans="1:19" ht="13.5">
      <c r="A33" s="6" t="s">
        <v>28</v>
      </c>
      <c r="B33" s="28">
        <v>136911</v>
      </c>
      <c r="C33" s="22">
        <v>773170</v>
      </c>
      <c r="D33" s="28">
        <v>388773</v>
      </c>
      <c r="E33" s="22">
        <v>768257</v>
      </c>
      <c r="F33" s="28">
        <v>7136</v>
      </c>
      <c r="G33" s="22">
        <v>1043585</v>
      </c>
      <c r="H33" s="28">
        <v>582430</v>
      </c>
      <c r="I33" s="28">
        <v>320609</v>
      </c>
      <c r="J33" s="28">
        <v>204492</v>
      </c>
      <c r="K33" s="22">
        <v>569498</v>
      </c>
      <c r="L33" s="28">
        <v>466980</v>
      </c>
      <c r="M33" s="28">
        <v>127857</v>
      </c>
      <c r="N33" s="28">
        <v>-49430</v>
      </c>
      <c r="O33" s="22">
        <v>1042026</v>
      </c>
      <c r="P33" s="28">
        <v>670760</v>
      </c>
      <c r="Q33" s="28">
        <v>347785</v>
      </c>
      <c r="R33" s="28">
        <v>172709</v>
      </c>
      <c r="S33" s="22">
        <v>955458</v>
      </c>
    </row>
    <row r="34" spans="1:19" ht="13.5">
      <c r="A34" s="6" t="s">
        <v>29</v>
      </c>
      <c r="B34" s="28">
        <v>31180</v>
      </c>
      <c r="C34" s="22">
        <v>28919</v>
      </c>
      <c r="D34" s="28">
        <v>14281</v>
      </c>
      <c r="E34" s="22">
        <v>29063</v>
      </c>
      <c r="F34" s="28">
        <v>14553</v>
      </c>
      <c r="G34" s="22">
        <v>30698</v>
      </c>
      <c r="H34" s="28">
        <v>20076</v>
      </c>
      <c r="I34" s="28">
        <v>15631</v>
      </c>
      <c r="J34" s="28">
        <v>4087</v>
      </c>
      <c r="K34" s="22">
        <v>23928</v>
      </c>
      <c r="L34" s="28">
        <v>16473</v>
      </c>
      <c r="M34" s="28">
        <v>12618</v>
      </c>
      <c r="N34" s="28">
        <v>5837</v>
      </c>
      <c r="O34" s="22">
        <v>29523</v>
      </c>
      <c r="P34" s="28">
        <v>20291</v>
      </c>
      <c r="Q34" s="28">
        <v>13373</v>
      </c>
      <c r="R34" s="28">
        <v>6492</v>
      </c>
      <c r="S34" s="22">
        <v>15455</v>
      </c>
    </row>
    <row r="35" spans="1:19" ht="13.5">
      <c r="A35" s="6" t="s">
        <v>30</v>
      </c>
      <c r="B35" s="28">
        <v>-5</v>
      </c>
      <c r="C35" s="22">
        <v>-123</v>
      </c>
      <c r="D35" s="28">
        <v>-29</v>
      </c>
      <c r="E35" s="22">
        <v>-87</v>
      </c>
      <c r="F35" s="28"/>
      <c r="G35" s="22">
        <v>-223</v>
      </c>
      <c r="H35" s="28"/>
      <c r="I35" s="28"/>
      <c r="J35" s="28"/>
      <c r="K35" s="22"/>
      <c r="L35" s="28"/>
      <c r="M35" s="28"/>
      <c r="N35" s="28"/>
      <c r="O35" s="22">
        <v>-1007</v>
      </c>
      <c r="P35" s="28">
        <v>-627</v>
      </c>
      <c r="Q35" s="28">
        <v>-627</v>
      </c>
      <c r="R35" s="28">
        <v>-453</v>
      </c>
      <c r="S35" s="22">
        <v>-2533</v>
      </c>
    </row>
    <row r="36" spans="1:19" ht="13.5">
      <c r="A36" s="6" t="s">
        <v>31</v>
      </c>
      <c r="B36" s="28"/>
      <c r="C36" s="22"/>
      <c r="D36" s="28"/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32</v>
      </c>
      <c r="B37" s="28">
        <v>-112137</v>
      </c>
      <c r="C37" s="22">
        <v>-373443</v>
      </c>
      <c r="D37" s="28">
        <v>-141037</v>
      </c>
      <c r="E37" s="22">
        <v>-464053</v>
      </c>
      <c r="F37" s="28">
        <v>-229933</v>
      </c>
      <c r="G37" s="22">
        <v>-395152</v>
      </c>
      <c r="H37" s="28">
        <v>-375810</v>
      </c>
      <c r="I37" s="28">
        <v>-217074</v>
      </c>
      <c r="J37" s="28">
        <v>-220608</v>
      </c>
      <c r="K37" s="22">
        <v>-243334</v>
      </c>
      <c r="L37" s="28">
        <v>-242731</v>
      </c>
      <c r="M37" s="28">
        <v>-87334</v>
      </c>
      <c r="N37" s="28">
        <v>-88848</v>
      </c>
      <c r="O37" s="22">
        <v>-398381</v>
      </c>
      <c r="P37" s="28">
        <v>-397960</v>
      </c>
      <c r="Q37" s="28">
        <v>-195935</v>
      </c>
      <c r="R37" s="28">
        <v>-195417</v>
      </c>
      <c r="S37" s="22">
        <v>-405674</v>
      </c>
    </row>
    <row r="38" spans="1:19" ht="14.25" thickBot="1">
      <c r="A38" s="5" t="s">
        <v>33</v>
      </c>
      <c r="B38" s="29">
        <v>55949</v>
      </c>
      <c r="C38" s="23">
        <v>428522</v>
      </c>
      <c r="D38" s="29">
        <v>261988</v>
      </c>
      <c r="E38" s="23">
        <v>333181</v>
      </c>
      <c r="F38" s="29">
        <v>-208243</v>
      </c>
      <c r="G38" s="23">
        <v>678908</v>
      </c>
      <c r="H38" s="29">
        <v>226695</v>
      </c>
      <c r="I38" s="29">
        <v>119166</v>
      </c>
      <c r="J38" s="29">
        <v>-12028</v>
      </c>
      <c r="K38" s="23">
        <v>350091</v>
      </c>
      <c r="L38" s="29">
        <v>240723</v>
      </c>
      <c r="M38" s="29">
        <v>53141</v>
      </c>
      <c r="N38" s="29">
        <v>-132441</v>
      </c>
      <c r="O38" s="23">
        <v>672160</v>
      </c>
      <c r="P38" s="29">
        <v>292463</v>
      </c>
      <c r="Q38" s="29">
        <v>164595</v>
      </c>
      <c r="R38" s="29">
        <v>-16669</v>
      </c>
      <c r="S38" s="23">
        <v>562705</v>
      </c>
    </row>
    <row r="39" spans="1:19" ht="14.25" thickTop="1">
      <c r="A39" s="6" t="s">
        <v>34</v>
      </c>
      <c r="B39" s="28"/>
      <c r="C39" s="22"/>
      <c r="D39" s="28"/>
      <c r="E39" s="22"/>
      <c r="F39" s="28"/>
      <c r="G39" s="22"/>
      <c r="H39" s="28"/>
      <c r="I39" s="28"/>
      <c r="J39" s="28"/>
      <c r="K39" s="22"/>
      <c r="L39" s="28">
        <v>-595600</v>
      </c>
      <c r="M39" s="28">
        <v>-495600</v>
      </c>
      <c r="N39" s="28">
        <v>-100000</v>
      </c>
      <c r="O39" s="22">
        <v>-894590</v>
      </c>
      <c r="P39" s="28">
        <v>-794506</v>
      </c>
      <c r="Q39" s="28">
        <v>-596040</v>
      </c>
      <c r="R39" s="28"/>
      <c r="S39" s="22">
        <v>-998831</v>
      </c>
    </row>
    <row r="40" spans="1:19" ht="13.5">
      <c r="A40" s="6" t="s">
        <v>35</v>
      </c>
      <c r="B40" s="28"/>
      <c r="C40" s="22"/>
      <c r="D40" s="28"/>
      <c r="E40" s="22"/>
      <c r="F40" s="28"/>
      <c r="G40" s="22"/>
      <c r="H40" s="28"/>
      <c r="I40" s="28"/>
      <c r="J40" s="28"/>
      <c r="K40" s="22"/>
      <c r="L40" s="28">
        <v>401084</v>
      </c>
      <c r="M40" s="28">
        <v>200000</v>
      </c>
      <c r="N40" s="28"/>
      <c r="O40" s="22"/>
      <c r="P40" s="28">
        <v>399702</v>
      </c>
      <c r="Q40" s="28">
        <v>99968</v>
      </c>
      <c r="R40" s="28"/>
      <c r="S40" s="22"/>
    </row>
    <row r="41" spans="1:19" ht="13.5">
      <c r="A41" s="6" t="s">
        <v>36</v>
      </c>
      <c r="B41" s="28"/>
      <c r="C41" s="22"/>
      <c r="D41" s="28"/>
      <c r="E41" s="22"/>
      <c r="F41" s="28"/>
      <c r="G41" s="22"/>
      <c r="H41" s="28"/>
      <c r="I41" s="28"/>
      <c r="J41" s="28">
        <v>4050</v>
      </c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37</v>
      </c>
      <c r="B42" s="28"/>
      <c r="C42" s="22"/>
      <c r="D42" s="28"/>
      <c r="E42" s="22"/>
      <c r="F42" s="28"/>
      <c r="G42" s="22"/>
      <c r="H42" s="28"/>
      <c r="I42" s="28"/>
      <c r="J42" s="28"/>
      <c r="K42" s="22"/>
      <c r="L42" s="28">
        <v>-127440</v>
      </c>
      <c r="M42" s="28">
        <v>-820</v>
      </c>
      <c r="N42" s="28">
        <v>-95600</v>
      </c>
      <c r="O42" s="22">
        <v>-83033</v>
      </c>
      <c r="P42" s="28">
        <v>-294</v>
      </c>
      <c r="Q42" s="28">
        <v>-294</v>
      </c>
      <c r="R42" s="28">
        <v>-294</v>
      </c>
      <c r="S42" s="22">
        <v>-600378</v>
      </c>
    </row>
    <row r="43" spans="1:19" ht="13.5">
      <c r="A43" s="6" t="s">
        <v>38</v>
      </c>
      <c r="B43" s="28"/>
      <c r="C43" s="22"/>
      <c r="D43" s="28"/>
      <c r="E43" s="22"/>
      <c r="F43" s="28"/>
      <c r="G43" s="22"/>
      <c r="H43" s="28"/>
      <c r="I43" s="28"/>
      <c r="J43" s="28"/>
      <c r="K43" s="22"/>
      <c r="L43" s="28">
        <v>914</v>
      </c>
      <c r="M43" s="28">
        <v>914</v>
      </c>
      <c r="N43" s="28"/>
      <c r="O43" s="22">
        <v>101706</v>
      </c>
      <c r="P43" s="28">
        <v>203218</v>
      </c>
      <c r="Q43" s="28">
        <v>203218</v>
      </c>
      <c r="R43" s="28">
        <v>101706</v>
      </c>
      <c r="S43" s="22">
        <v>1768</v>
      </c>
    </row>
    <row r="44" spans="1:19" ht="13.5">
      <c r="A44" s="6" t="s">
        <v>39</v>
      </c>
      <c r="B44" s="28">
        <v>-36764</v>
      </c>
      <c r="C44" s="22">
        <v>-931022</v>
      </c>
      <c r="D44" s="28">
        <v>-468113</v>
      </c>
      <c r="E44" s="22">
        <v>-1490241</v>
      </c>
      <c r="F44" s="28">
        <v>-796900</v>
      </c>
      <c r="G44" s="22">
        <v>-2506421</v>
      </c>
      <c r="H44" s="28">
        <v>-1207309</v>
      </c>
      <c r="I44" s="28">
        <v>-808489</v>
      </c>
      <c r="J44" s="28">
        <v>-300000</v>
      </c>
      <c r="K44" s="22">
        <v>-1122540</v>
      </c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40</v>
      </c>
      <c r="B45" s="28">
        <v>346659</v>
      </c>
      <c r="C45" s="22">
        <v>1107161</v>
      </c>
      <c r="D45" s="28">
        <v>400000</v>
      </c>
      <c r="E45" s="22">
        <v>2218798</v>
      </c>
      <c r="F45" s="28">
        <v>1300000</v>
      </c>
      <c r="G45" s="22">
        <v>1599912</v>
      </c>
      <c r="H45" s="28">
        <v>700000</v>
      </c>
      <c r="I45" s="28">
        <v>400000</v>
      </c>
      <c r="J45" s="28">
        <v>100000</v>
      </c>
      <c r="K45" s="22">
        <v>701998</v>
      </c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41</v>
      </c>
      <c r="B46" s="28"/>
      <c r="C46" s="22">
        <v>-1006607</v>
      </c>
      <c r="D46" s="28">
        <v>-403160</v>
      </c>
      <c r="E46" s="22">
        <v>-502766</v>
      </c>
      <c r="F46" s="28">
        <v>-300000</v>
      </c>
      <c r="G46" s="22"/>
      <c r="H46" s="28">
        <v>-100000</v>
      </c>
      <c r="I46" s="28">
        <v>-100000</v>
      </c>
      <c r="J46" s="28"/>
      <c r="K46" s="22">
        <v>-100000</v>
      </c>
      <c r="L46" s="28"/>
      <c r="M46" s="28"/>
      <c r="N46" s="28"/>
      <c r="O46" s="22">
        <v>-100000</v>
      </c>
      <c r="P46" s="28">
        <v>-100000</v>
      </c>
      <c r="Q46" s="28">
        <v>-100000</v>
      </c>
      <c r="R46" s="28"/>
      <c r="S46" s="22"/>
    </row>
    <row r="47" spans="1:19" ht="13.5">
      <c r="A47" s="6" t="s">
        <v>42</v>
      </c>
      <c r="B47" s="28">
        <v>603447</v>
      </c>
      <c r="C47" s="22">
        <v>1005926</v>
      </c>
      <c r="D47" s="28">
        <v>502766</v>
      </c>
      <c r="E47" s="22"/>
      <c r="F47" s="28"/>
      <c r="G47" s="22">
        <v>100000</v>
      </c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43</v>
      </c>
      <c r="B48" s="28">
        <v>-25418</v>
      </c>
      <c r="C48" s="22">
        <v>-318157</v>
      </c>
      <c r="D48" s="28"/>
      <c r="E48" s="22">
        <v>-65423</v>
      </c>
      <c r="F48" s="28">
        <v>-65000</v>
      </c>
      <c r="G48" s="22"/>
      <c r="H48" s="28"/>
      <c r="I48" s="28"/>
      <c r="J48" s="28"/>
      <c r="K48" s="22">
        <v>-117800</v>
      </c>
      <c r="L48" s="28">
        <v>-117800</v>
      </c>
      <c r="M48" s="28"/>
      <c r="N48" s="28"/>
      <c r="O48" s="22">
        <v>-38900</v>
      </c>
      <c r="P48" s="28">
        <v>-38900</v>
      </c>
      <c r="Q48" s="28">
        <v>-38900</v>
      </c>
      <c r="R48" s="28">
        <v>-38900</v>
      </c>
      <c r="S48" s="22"/>
    </row>
    <row r="49" spans="1:19" ht="13.5">
      <c r="A49" s="6" t="s">
        <v>44</v>
      </c>
      <c r="B49" s="28">
        <v>-527428</v>
      </c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45</v>
      </c>
      <c r="B50" s="28"/>
      <c r="C50" s="22">
        <v>-399696</v>
      </c>
      <c r="D50" s="28">
        <v>-299790</v>
      </c>
      <c r="E50" s="22">
        <v>-999392</v>
      </c>
      <c r="F50" s="28">
        <v>-399782</v>
      </c>
      <c r="G50" s="22">
        <v>-2399552</v>
      </c>
      <c r="H50" s="28">
        <v>-1899663</v>
      </c>
      <c r="I50" s="28">
        <v>-1399774</v>
      </c>
      <c r="J50" s="28">
        <v>-699882</v>
      </c>
      <c r="K50" s="22">
        <v>-3699573</v>
      </c>
      <c r="L50" s="28">
        <v>-2499832</v>
      </c>
      <c r="M50" s="28">
        <v>-1899832</v>
      </c>
      <c r="N50" s="28">
        <v>-700000</v>
      </c>
      <c r="O50" s="22">
        <v>-2400000</v>
      </c>
      <c r="P50" s="28">
        <v>-1700000</v>
      </c>
      <c r="Q50" s="28">
        <v>-1400000</v>
      </c>
      <c r="R50" s="28">
        <v>-700000</v>
      </c>
      <c r="S50" s="22">
        <v>-1800000</v>
      </c>
    </row>
    <row r="51" spans="1:19" ht="13.5">
      <c r="A51" s="6" t="s">
        <v>46</v>
      </c>
      <c r="B51" s="28"/>
      <c r="C51" s="22">
        <v>800000</v>
      </c>
      <c r="D51" s="28">
        <v>600000</v>
      </c>
      <c r="E51" s="22">
        <v>1100000</v>
      </c>
      <c r="F51" s="28">
        <v>700000</v>
      </c>
      <c r="G51" s="22">
        <v>2799540</v>
      </c>
      <c r="H51" s="28">
        <v>2299650</v>
      </c>
      <c r="I51" s="28">
        <v>1599759</v>
      </c>
      <c r="J51" s="28">
        <v>999876</v>
      </c>
      <c r="K51" s="22">
        <v>3500000</v>
      </c>
      <c r="L51" s="28">
        <v>2500000</v>
      </c>
      <c r="M51" s="28">
        <v>1800000</v>
      </c>
      <c r="N51" s="28">
        <v>700000</v>
      </c>
      <c r="O51" s="22">
        <v>2400000</v>
      </c>
      <c r="P51" s="28">
        <v>2100000</v>
      </c>
      <c r="Q51" s="28">
        <v>1400000</v>
      </c>
      <c r="R51" s="28">
        <v>700000</v>
      </c>
      <c r="S51" s="22">
        <v>2000000</v>
      </c>
    </row>
    <row r="52" spans="1:19" ht="13.5">
      <c r="A52" s="6" t="s">
        <v>47</v>
      </c>
      <c r="B52" s="28">
        <v>-34080</v>
      </c>
      <c r="C52" s="22">
        <v>-8939</v>
      </c>
      <c r="D52" s="28">
        <v>-8812</v>
      </c>
      <c r="E52" s="22">
        <v>-46874</v>
      </c>
      <c r="F52" s="28">
        <v>-4636</v>
      </c>
      <c r="G52" s="22">
        <v>-13043</v>
      </c>
      <c r="H52" s="28">
        <v>-12663</v>
      </c>
      <c r="I52" s="28">
        <v>-9444</v>
      </c>
      <c r="J52" s="28">
        <v>-6365</v>
      </c>
      <c r="K52" s="22">
        <v>-37061</v>
      </c>
      <c r="L52" s="28">
        <v>-33422</v>
      </c>
      <c r="M52" s="28">
        <v>-15318</v>
      </c>
      <c r="N52" s="28">
        <v>-6340</v>
      </c>
      <c r="O52" s="22">
        <v>-22688</v>
      </c>
      <c r="P52" s="28">
        <v>-18932</v>
      </c>
      <c r="Q52" s="28">
        <v>-18013</v>
      </c>
      <c r="R52" s="28">
        <v>-8728</v>
      </c>
      <c r="S52" s="22">
        <v>-24996</v>
      </c>
    </row>
    <row r="53" spans="1:19" ht="13.5">
      <c r="A53" s="6" t="s">
        <v>48</v>
      </c>
      <c r="B53" s="28">
        <v>-9944</v>
      </c>
      <c r="C53" s="22">
        <v>-620</v>
      </c>
      <c r="D53" s="28">
        <v>-620</v>
      </c>
      <c r="E53" s="22">
        <v>-19794</v>
      </c>
      <c r="F53" s="28">
        <v>-550</v>
      </c>
      <c r="G53" s="22">
        <v>-8025</v>
      </c>
      <c r="H53" s="28">
        <v>-7367</v>
      </c>
      <c r="I53" s="28">
        <v>-2385</v>
      </c>
      <c r="J53" s="28">
        <v>-2185</v>
      </c>
      <c r="K53" s="22">
        <v>-11500</v>
      </c>
      <c r="L53" s="28">
        <v>-11500</v>
      </c>
      <c r="M53" s="28">
        <v>-9925</v>
      </c>
      <c r="N53" s="28">
        <v>-4000</v>
      </c>
      <c r="O53" s="22">
        <v>-11716</v>
      </c>
      <c r="P53" s="28">
        <v>-10516</v>
      </c>
      <c r="Q53" s="28">
        <v>-9256</v>
      </c>
      <c r="R53" s="28">
        <v>-8916</v>
      </c>
      <c r="S53" s="22">
        <v>-8110</v>
      </c>
    </row>
    <row r="54" spans="1:19" ht="13.5">
      <c r="A54" s="6" t="s">
        <v>49</v>
      </c>
      <c r="B54" s="28"/>
      <c r="C54" s="22">
        <v>-8716</v>
      </c>
      <c r="D54" s="28">
        <v>-2215</v>
      </c>
      <c r="E54" s="22">
        <v>-67346</v>
      </c>
      <c r="F54" s="28">
        <v>-65172</v>
      </c>
      <c r="G54" s="22">
        <v>-10353</v>
      </c>
      <c r="H54" s="28">
        <v>-9685</v>
      </c>
      <c r="I54" s="28">
        <v>-3619</v>
      </c>
      <c r="J54" s="28">
        <v>-1893</v>
      </c>
      <c r="K54" s="22">
        <v>-12514</v>
      </c>
      <c r="L54" s="28">
        <v>-12128</v>
      </c>
      <c r="M54" s="28">
        <v>-10998</v>
      </c>
      <c r="N54" s="28">
        <v>-886</v>
      </c>
      <c r="O54" s="22">
        <v>-15773</v>
      </c>
      <c r="P54" s="28">
        <v>-14217</v>
      </c>
      <c r="Q54" s="28">
        <v>-9148</v>
      </c>
      <c r="R54" s="28">
        <v>-6039</v>
      </c>
      <c r="S54" s="22">
        <v>-80057</v>
      </c>
    </row>
    <row r="55" spans="1:19" ht="13.5">
      <c r="A55" s="6" t="s">
        <v>50</v>
      </c>
      <c r="B55" s="28"/>
      <c r="C55" s="22">
        <v>9959</v>
      </c>
      <c r="D55" s="28"/>
      <c r="E55" s="22">
        <v>22883</v>
      </c>
      <c r="F55" s="28"/>
      <c r="G55" s="22">
        <v>46749</v>
      </c>
      <c r="H55" s="28">
        <v>41205</v>
      </c>
      <c r="I55" s="28"/>
      <c r="J55" s="28"/>
      <c r="K55" s="22">
        <v>21607</v>
      </c>
      <c r="L55" s="28">
        <v>21215</v>
      </c>
      <c r="M55" s="28"/>
      <c r="N55" s="28"/>
      <c r="O55" s="22"/>
      <c r="P55" s="28"/>
      <c r="Q55" s="28"/>
      <c r="R55" s="28"/>
      <c r="S55" s="22"/>
    </row>
    <row r="56" spans="1:19" ht="13.5">
      <c r="A56" s="6" t="s">
        <v>51</v>
      </c>
      <c r="B56" s="28"/>
      <c r="C56" s="22"/>
      <c r="D56" s="28"/>
      <c r="E56" s="22"/>
      <c r="F56" s="28"/>
      <c r="G56" s="22"/>
      <c r="H56" s="28"/>
      <c r="I56" s="28"/>
      <c r="J56" s="28"/>
      <c r="K56" s="22">
        <v>4463</v>
      </c>
      <c r="L56" s="28">
        <v>4463</v>
      </c>
      <c r="M56" s="28">
        <v>4463</v>
      </c>
      <c r="N56" s="28"/>
      <c r="O56" s="22"/>
      <c r="P56" s="28"/>
      <c r="Q56" s="28"/>
      <c r="R56" s="28"/>
      <c r="S56" s="22"/>
    </row>
    <row r="57" spans="1:19" ht="13.5">
      <c r="A57" s="6" t="s">
        <v>100</v>
      </c>
      <c r="B57" s="28">
        <v>-66133</v>
      </c>
      <c r="C57" s="22">
        <v>-1516</v>
      </c>
      <c r="D57" s="28">
        <v>657</v>
      </c>
      <c r="E57" s="22">
        <v>-21294</v>
      </c>
      <c r="F57" s="28">
        <v>-5959</v>
      </c>
      <c r="G57" s="22">
        <v>-19110</v>
      </c>
      <c r="H57" s="28">
        <v>2404</v>
      </c>
      <c r="I57" s="28">
        <v>4603</v>
      </c>
      <c r="J57" s="28">
        <v>799</v>
      </c>
      <c r="K57" s="22">
        <v>24510</v>
      </c>
      <c r="L57" s="28">
        <v>26941</v>
      </c>
      <c r="M57" s="28">
        <v>30446</v>
      </c>
      <c r="N57" s="28">
        <v>-4171</v>
      </c>
      <c r="O57" s="22">
        <v>12644</v>
      </c>
      <c r="P57" s="28">
        <v>14517</v>
      </c>
      <c r="Q57" s="28">
        <v>6660</v>
      </c>
      <c r="R57" s="28">
        <v>319</v>
      </c>
      <c r="S57" s="22">
        <v>-64594</v>
      </c>
    </row>
    <row r="58" spans="1:19" ht="14.25" thickBot="1">
      <c r="A58" s="5" t="s">
        <v>52</v>
      </c>
      <c r="B58" s="29">
        <v>250337</v>
      </c>
      <c r="C58" s="23">
        <v>247771</v>
      </c>
      <c r="D58" s="29">
        <v>320712</v>
      </c>
      <c r="E58" s="23">
        <v>128549</v>
      </c>
      <c r="F58" s="29">
        <v>361999</v>
      </c>
      <c r="G58" s="23">
        <v>-410305</v>
      </c>
      <c r="H58" s="29">
        <v>-193428</v>
      </c>
      <c r="I58" s="29">
        <v>-319350</v>
      </c>
      <c r="J58" s="29">
        <v>94399</v>
      </c>
      <c r="K58" s="23">
        <v>-848409</v>
      </c>
      <c r="L58" s="29">
        <v>-443105</v>
      </c>
      <c r="M58" s="29">
        <v>-396671</v>
      </c>
      <c r="N58" s="29">
        <v>-110998</v>
      </c>
      <c r="O58" s="23">
        <v>-153433</v>
      </c>
      <c r="P58" s="29">
        <v>40072</v>
      </c>
      <c r="Q58" s="29">
        <v>-461805</v>
      </c>
      <c r="R58" s="29">
        <v>39147</v>
      </c>
      <c r="S58" s="23">
        <v>131066</v>
      </c>
    </row>
    <row r="59" spans="1:19" ht="14.25" thickTop="1">
      <c r="A59" s="6" t="s">
        <v>53</v>
      </c>
      <c r="B59" s="28"/>
      <c r="C59" s="22">
        <v>1204</v>
      </c>
      <c r="D59" s="28">
        <v>1204</v>
      </c>
      <c r="E59" s="22">
        <v>803</v>
      </c>
      <c r="F59" s="28">
        <v>803</v>
      </c>
      <c r="G59" s="22">
        <v>1198</v>
      </c>
      <c r="H59" s="28">
        <v>1198</v>
      </c>
      <c r="I59" s="28">
        <v>1198</v>
      </c>
      <c r="J59" s="28">
        <v>1198</v>
      </c>
      <c r="K59" s="22">
        <v>1598</v>
      </c>
      <c r="L59" s="28">
        <v>1598</v>
      </c>
      <c r="M59" s="28">
        <v>1598</v>
      </c>
      <c r="N59" s="28">
        <v>1598</v>
      </c>
      <c r="O59" s="22">
        <v>1834</v>
      </c>
      <c r="P59" s="28">
        <v>1834</v>
      </c>
      <c r="Q59" s="28">
        <v>1834</v>
      </c>
      <c r="R59" s="28">
        <v>1834</v>
      </c>
      <c r="S59" s="22"/>
    </row>
    <row r="60" spans="1:19" ht="13.5">
      <c r="A60" s="6" t="s">
        <v>54</v>
      </c>
      <c r="B60" s="28">
        <v>-53</v>
      </c>
      <c r="C60" s="22"/>
      <c r="D60" s="28"/>
      <c r="E60" s="22"/>
      <c r="F60" s="28"/>
      <c r="G60" s="22"/>
      <c r="H60" s="28"/>
      <c r="I60" s="28"/>
      <c r="J60" s="28"/>
      <c r="K60" s="22"/>
      <c r="L60" s="28"/>
      <c r="M60" s="28"/>
      <c r="N60" s="28"/>
      <c r="O60" s="22">
        <v>-171024</v>
      </c>
      <c r="P60" s="28">
        <v>-171024</v>
      </c>
      <c r="Q60" s="28">
        <v>-171024</v>
      </c>
      <c r="R60" s="28"/>
      <c r="S60" s="22">
        <v>-566024</v>
      </c>
    </row>
    <row r="61" spans="1:19" ht="13.5">
      <c r="A61" s="6" t="s">
        <v>55</v>
      </c>
      <c r="B61" s="28">
        <v>-137415</v>
      </c>
      <c r="C61" s="22">
        <v>-275238</v>
      </c>
      <c r="D61" s="28">
        <v>-137456</v>
      </c>
      <c r="E61" s="22">
        <v>-228735</v>
      </c>
      <c r="F61" s="28">
        <v>-136692</v>
      </c>
      <c r="G61" s="22">
        <v>-182962</v>
      </c>
      <c r="H61" s="28">
        <v>-179264</v>
      </c>
      <c r="I61" s="28">
        <v>-91341</v>
      </c>
      <c r="J61" s="28">
        <v>-74446</v>
      </c>
      <c r="K61" s="22">
        <v>-181717</v>
      </c>
      <c r="L61" s="28">
        <v>-178472</v>
      </c>
      <c r="M61" s="28">
        <v>-90474</v>
      </c>
      <c r="N61" s="28">
        <v>-76568</v>
      </c>
      <c r="O61" s="22">
        <v>-183512</v>
      </c>
      <c r="P61" s="28">
        <v>-178032</v>
      </c>
      <c r="Q61" s="28">
        <v>-93008</v>
      </c>
      <c r="R61" s="28">
        <v>-76746</v>
      </c>
      <c r="S61" s="22">
        <v>-165231</v>
      </c>
    </row>
    <row r="62" spans="1:19" ht="13.5">
      <c r="A62" s="6" t="s">
        <v>56</v>
      </c>
      <c r="B62" s="28">
        <v>10000</v>
      </c>
      <c r="C62" s="22"/>
      <c r="D62" s="28"/>
      <c r="E62" s="22"/>
      <c r="F62" s="28"/>
      <c r="G62" s="22"/>
      <c r="H62" s="28"/>
      <c r="I62" s="28"/>
      <c r="J62" s="28"/>
      <c r="K62" s="22"/>
      <c r="L62" s="28"/>
      <c r="M62" s="28"/>
      <c r="N62" s="28"/>
      <c r="O62" s="22"/>
      <c r="P62" s="28"/>
      <c r="Q62" s="28"/>
      <c r="R62" s="28"/>
      <c r="S62" s="22"/>
    </row>
    <row r="63" spans="1:19" ht="13.5">
      <c r="A63" s="6" t="s">
        <v>101</v>
      </c>
      <c r="B63" s="28"/>
      <c r="C63" s="22"/>
      <c r="D63" s="28"/>
      <c r="E63" s="22"/>
      <c r="F63" s="28"/>
      <c r="G63" s="22"/>
      <c r="H63" s="28"/>
      <c r="I63" s="28"/>
      <c r="J63" s="28"/>
      <c r="K63" s="22"/>
      <c r="L63" s="28"/>
      <c r="M63" s="28"/>
      <c r="N63" s="28"/>
      <c r="O63" s="22"/>
      <c r="P63" s="28"/>
      <c r="Q63" s="28"/>
      <c r="R63" s="28"/>
      <c r="S63" s="22">
        <v>-700</v>
      </c>
    </row>
    <row r="64" spans="1:19" ht="14.25" thickBot="1">
      <c r="A64" s="5" t="s">
        <v>57</v>
      </c>
      <c r="B64" s="29">
        <v>-127468</v>
      </c>
      <c r="C64" s="23">
        <v>-274033</v>
      </c>
      <c r="D64" s="29">
        <v>-136251</v>
      </c>
      <c r="E64" s="23">
        <v>-227931</v>
      </c>
      <c r="F64" s="29">
        <v>-135889</v>
      </c>
      <c r="G64" s="23">
        <v>-181764</v>
      </c>
      <c r="H64" s="29">
        <v>-178065</v>
      </c>
      <c r="I64" s="29">
        <v>-90143</v>
      </c>
      <c r="J64" s="29">
        <v>-73247</v>
      </c>
      <c r="K64" s="23">
        <v>-180119</v>
      </c>
      <c r="L64" s="29">
        <v>-176874</v>
      </c>
      <c r="M64" s="29">
        <v>-88876</v>
      </c>
      <c r="N64" s="29">
        <v>-74970</v>
      </c>
      <c r="O64" s="23">
        <v>-352702</v>
      </c>
      <c r="P64" s="29">
        <v>-347222</v>
      </c>
      <c r="Q64" s="29">
        <v>-262198</v>
      </c>
      <c r="R64" s="29">
        <v>-74912</v>
      </c>
      <c r="S64" s="23">
        <v>-731955</v>
      </c>
    </row>
    <row r="65" spans="1:19" ht="14.25" thickTop="1">
      <c r="A65" s="7" t="s">
        <v>58</v>
      </c>
      <c r="B65" s="28">
        <v>178819</v>
      </c>
      <c r="C65" s="22">
        <v>402260</v>
      </c>
      <c r="D65" s="28">
        <v>446448</v>
      </c>
      <c r="E65" s="22">
        <v>233798</v>
      </c>
      <c r="F65" s="28">
        <v>17866</v>
      </c>
      <c r="G65" s="22">
        <v>86838</v>
      </c>
      <c r="H65" s="28">
        <v>-144798</v>
      </c>
      <c r="I65" s="28">
        <v>-290326</v>
      </c>
      <c r="J65" s="28">
        <v>9123</v>
      </c>
      <c r="K65" s="22">
        <v>-678436</v>
      </c>
      <c r="L65" s="28">
        <v>-379257</v>
      </c>
      <c r="M65" s="28">
        <v>-432406</v>
      </c>
      <c r="N65" s="28">
        <v>-318410</v>
      </c>
      <c r="O65" s="22">
        <v>166025</v>
      </c>
      <c r="P65" s="28">
        <v>-14686</v>
      </c>
      <c r="Q65" s="28">
        <v>-559408</v>
      </c>
      <c r="R65" s="28">
        <v>-52433</v>
      </c>
      <c r="S65" s="22">
        <v>-38183</v>
      </c>
    </row>
    <row r="66" spans="1:19" ht="13.5">
      <c r="A66" s="7" t="s">
        <v>59</v>
      </c>
      <c r="B66" s="28">
        <v>1743000</v>
      </c>
      <c r="C66" s="22">
        <v>1340739</v>
      </c>
      <c r="D66" s="28">
        <v>1340739</v>
      </c>
      <c r="E66" s="22">
        <v>1106941</v>
      </c>
      <c r="F66" s="28">
        <v>1106941</v>
      </c>
      <c r="G66" s="22">
        <v>1020102</v>
      </c>
      <c r="H66" s="28">
        <v>1020102</v>
      </c>
      <c r="I66" s="28">
        <v>1020102</v>
      </c>
      <c r="J66" s="28">
        <v>1020102</v>
      </c>
      <c r="K66" s="22">
        <v>1698539</v>
      </c>
      <c r="L66" s="28">
        <v>1698539</v>
      </c>
      <c r="M66" s="28">
        <v>1698539</v>
      </c>
      <c r="N66" s="28">
        <v>1698539</v>
      </c>
      <c r="O66" s="22">
        <v>1532514</v>
      </c>
      <c r="P66" s="28">
        <v>1532514</v>
      </c>
      <c r="Q66" s="28">
        <v>1532514</v>
      </c>
      <c r="R66" s="28">
        <v>1532514</v>
      </c>
      <c r="S66" s="22">
        <v>1551496</v>
      </c>
    </row>
    <row r="67" spans="1:19" ht="13.5">
      <c r="A67" s="7" t="s">
        <v>60</v>
      </c>
      <c r="B67" s="28">
        <v>15222</v>
      </c>
      <c r="C67" s="22"/>
      <c r="D67" s="28"/>
      <c r="E67" s="22"/>
      <c r="F67" s="28"/>
      <c r="G67" s="22"/>
      <c r="H67" s="28"/>
      <c r="I67" s="28"/>
      <c r="J67" s="28"/>
      <c r="K67" s="22"/>
      <c r="L67" s="28"/>
      <c r="M67" s="28"/>
      <c r="N67" s="28"/>
      <c r="O67" s="22"/>
      <c r="P67" s="28"/>
      <c r="Q67" s="28"/>
      <c r="R67" s="28"/>
      <c r="S67" s="22"/>
    </row>
    <row r="68" spans="1:19" ht="14.25" thickBot="1">
      <c r="A68" s="7" t="s">
        <v>59</v>
      </c>
      <c r="B68" s="28">
        <v>1937041</v>
      </c>
      <c r="C68" s="22">
        <v>1743000</v>
      </c>
      <c r="D68" s="28">
        <v>1787188</v>
      </c>
      <c r="E68" s="22">
        <v>1340739</v>
      </c>
      <c r="F68" s="28">
        <v>1124807</v>
      </c>
      <c r="G68" s="22">
        <v>1106941</v>
      </c>
      <c r="H68" s="28">
        <v>875304</v>
      </c>
      <c r="I68" s="28">
        <v>729776</v>
      </c>
      <c r="J68" s="28">
        <v>1029226</v>
      </c>
      <c r="K68" s="22">
        <v>1020102</v>
      </c>
      <c r="L68" s="28">
        <v>1319282</v>
      </c>
      <c r="M68" s="28">
        <v>1266133</v>
      </c>
      <c r="N68" s="28">
        <v>1380129</v>
      </c>
      <c r="O68" s="22">
        <v>1698539</v>
      </c>
      <c r="P68" s="28">
        <v>1517827</v>
      </c>
      <c r="Q68" s="28">
        <v>973105</v>
      </c>
      <c r="R68" s="28">
        <v>1480080</v>
      </c>
      <c r="S68" s="22">
        <v>1532514</v>
      </c>
    </row>
    <row r="69" spans="1:19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1" ht="13.5">
      <c r="A71" s="20" t="s">
        <v>169</v>
      </c>
    </row>
    <row r="72" ht="13.5">
      <c r="A72" s="20" t="s">
        <v>170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165</v>
      </c>
      <c r="B2" s="14">
        <v>2462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68</v>
      </c>
      <c r="B4" s="15" t="str">
        <f>HYPERLINK("http://www.kabupro.jp/mark/20140414/S1001MRY.htm","四半期報告書")</f>
        <v>四半期報告書</v>
      </c>
      <c r="C4" s="15" t="str">
        <f>HYPERLINK("http://www.kabupro.jp/mark/20140114/S1000XBW.htm","四半期報告書")</f>
        <v>四半期報告書</v>
      </c>
      <c r="D4" s="15" t="str">
        <f>HYPERLINK("http://www.kabupro.jp/mark/20131015/S100077N.htm","四半期報告書")</f>
        <v>四半期報告書</v>
      </c>
      <c r="E4" s="15" t="str">
        <f>HYPERLINK("http://www.kabupro.jp/mark/20140414/S1001MRY.htm","四半期報告書")</f>
        <v>四半期報告書</v>
      </c>
      <c r="F4" s="15" t="str">
        <f>HYPERLINK("http://www.kabupro.jp/mark/20130412/S000D8K7.htm","四半期報告書")</f>
        <v>四半期報告書</v>
      </c>
      <c r="G4" s="15" t="str">
        <f>HYPERLINK("http://www.kabupro.jp/mark/20130111/S000CM5V.htm","四半期報告書")</f>
        <v>四半期報告書</v>
      </c>
      <c r="H4" s="15" t="str">
        <f>HYPERLINK("http://www.kabupro.jp/mark/20121015/S000C2EK.htm","四半期報告書")</f>
        <v>四半期報告書</v>
      </c>
      <c r="I4" s="15" t="str">
        <f>HYPERLINK("http://www.kabupro.jp/mark/20130828/S000EDW8.htm","有価証券報告書")</f>
        <v>有価証券報告書</v>
      </c>
      <c r="J4" s="15" t="str">
        <f>HYPERLINK("http://www.kabupro.jp/mark/20120413/S000APBG.htm","四半期報告書")</f>
        <v>四半期報告書</v>
      </c>
      <c r="K4" s="15" t="str">
        <f>HYPERLINK("http://www.kabupro.jp/mark/20120113/S000A2PV.htm","四半期報告書")</f>
        <v>四半期報告書</v>
      </c>
      <c r="L4" s="15" t="str">
        <f>HYPERLINK("http://www.kabupro.jp/mark/20111014/S0009IAG.htm","四半期報告書")</f>
        <v>四半期報告書</v>
      </c>
      <c r="M4" s="15" t="str">
        <f>HYPERLINK("http://www.kabupro.jp/mark/20120824/S000BTB3.htm","有価証券報告書")</f>
        <v>有価証券報告書</v>
      </c>
      <c r="N4" s="15" t="str">
        <f>HYPERLINK("http://www.kabupro.jp/mark/20110414/S00085OB.htm","四半期報告書")</f>
        <v>四半期報告書</v>
      </c>
      <c r="O4" s="15" t="str">
        <f>HYPERLINK("http://www.kabupro.jp/mark/20110114/S0007JS4.htm","四半期報告書")</f>
        <v>四半期報告書</v>
      </c>
      <c r="P4" s="15" t="str">
        <f>HYPERLINK("http://www.kabupro.jp/mark/20101014/S0006XT6.htm","四半期報告書")</f>
        <v>四半期報告書</v>
      </c>
      <c r="Q4" s="15" t="str">
        <f>HYPERLINK("http://www.kabupro.jp/mark/20110826/S00099Q4.htm","有価証券報告書")</f>
        <v>有価証券報告書</v>
      </c>
      <c r="R4" s="15" t="str">
        <f>HYPERLINK("http://www.kabupro.jp/mark/20100414/S0005JRU.htm","四半期報告書")</f>
        <v>四半期報告書</v>
      </c>
      <c r="S4" s="15" t="str">
        <f>HYPERLINK("http://www.kabupro.jp/mark/20100114/S0004Y3F.htm","四半期報告書")</f>
        <v>四半期報告書</v>
      </c>
      <c r="T4" s="15" t="str">
        <f>HYPERLINK("http://www.kabupro.jp/mark/20091009/S0004BPF.htm","四半期報告書")</f>
        <v>四半期報告書</v>
      </c>
      <c r="U4" s="15" t="str">
        <f>HYPERLINK("http://www.kabupro.jp/mark/20100827/S0006PSX.htm","有価証券報告書")</f>
        <v>有価証券報告書</v>
      </c>
      <c r="V4" s="15" t="str">
        <f>HYPERLINK("http://www.kabupro.jp/mark/20090414/S0002X6H.htm","四半期報告書")</f>
        <v>四半期報告書</v>
      </c>
      <c r="W4" s="15" t="str">
        <f>HYPERLINK("http://www.kabupro.jp/mark/20090114/S00028QC.htm","四半期報告書")</f>
        <v>四半期報告書</v>
      </c>
      <c r="X4" s="15" t="str">
        <f>HYPERLINK("http://www.kabupro.jp/mark/20081015/S0001K7H.htm","四半期報告書")</f>
        <v>四半期報告書</v>
      </c>
      <c r="Y4" s="15" t="str">
        <f>HYPERLINK("http://www.kabupro.jp/mark/20090825/S00041M3.htm","有価証券報告書")</f>
        <v>有価証券報告書</v>
      </c>
    </row>
    <row r="5" spans="1:25" ht="14.25" thickBot="1">
      <c r="A5" s="11" t="s">
        <v>69</v>
      </c>
      <c r="B5" s="1" t="s">
        <v>241</v>
      </c>
      <c r="C5" s="1" t="s">
        <v>244</v>
      </c>
      <c r="D5" s="1" t="s">
        <v>246</v>
      </c>
      <c r="E5" s="1" t="s">
        <v>241</v>
      </c>
      <c r="F5" s="1" t="s">
        <v>248</v>
      </c>
      <c r="G5" s="1" t="s">
        <v>250</v>
      </c>
      <c r="H5" s="1" t="s">
        <v>252</v>
      </c>
      <c r="I5" s="1" t="s">
        <v>75</v>
      </c>
      <c r="J5" s="1" t="s">
        <v>254</v>
      </c>
      <c r="K5" s="1" t="s">
        <v>256</v>
      </c>
      <c r="L5" s="1" t="s">
        <v>258</v>
      </c>
      <c r="M5" s="1" t="s">
        <v>79</v>
      </c>
      <c r="N5" s="1" t="s">
        <v>260</v>
      </c>
      <c r="O5" s="1" t="s">
        <v>262</v>
      </c>
      <c r="P5" s="1" t="s">
        <v>264</v>
      </c>
      <c r="Q5" s="1" t="s">
        <v>81</v>
      </c>
      <c r="R5" s="1" t="s">
        <v>266</v>
      </c>
      <c r="S5" s="1" t="s">
        <v>268</v>
      </c>
      <c r="T5" s="1" t="s">
        <v>270</v>
      </c>
      <c r="U5" s="1" t="s">
        <v>83</v>
      </c>
      <c r="V5" s="1" t="s">
        <v>272</v>
      </c>
      <c r="W5" s="1" t="s">
        <v>274</v>
      </c>
      <c r="X5" s="1" t="s">
        <v>276</v>
      </c>
      <c r="Y5" s="1" t="s">
        <v>85</v>
      </c>
    </row>
    <row r="6" spans="1:25" ht="15" thickBot="1" thickTop="1">
      <c r="A6" s="10" t="s">
        <v>70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71</v>
      </c>
      <c r="B7" s="14" t="s">
        <v>242</v>
      </c>
      <c r="C7" s="14" t="s">
        <v>242</v>
      </c>
      <c r="D7" s="14" t="s">
        <v>242</v>
      </c>
      <c r="E7" s="16" t="s">
        <v>76</v>
      </c>
      <c r="F7" s="14" t="s">
        <v>242</v>
      </c>
      <c r="G7" s="14" t="s">
        <v>242</v>
      </c>
      <c r="H7" s="14" t="s">
        <v>242</v>
      </c>
      <c r="I7" s="16" t="s">
        <v>76</v>
      </c>
      <c r="J7" s="14" t="s">
        <v>242</v>
      </c>
      <c r="K7" s="14" t="s">
        <v>242</v>
      </c>
      <c r="L7" s="14" t="s">
        <v>242</v>
      </c>
      <c r="M7" s="16" t="s">
        <v>76</v>
      </c>
      <c r="N7" s="14" t="s">
        <v>242</v>
      </c>
      <c r="O7" s="14" t="s">
        <v>242</v>
      </c>
      <c r="P7" s="14" t="s">
        <v>242</v>
      </c>
      <c r="Q7" s="16" t="s">
        <v>76</v>
      </c>
      <c r="R7" s="14" t="s">
        <v>242</v>
      </c>
      <c r="S7" s="14" t="s">
        <v>242</v>
      </c>
      <c r="T7" s="14" t="s">
        <v>242</v>
      </c>
      <c r="U7" s="16" t="s">
        <v>76</v>
      </c>
      <c r="V7" s="14" t="s">
        <v>242</v>
      </c>
      <c r="W7" s="14" t="s">
        <v>242</v>
      </c>
      <c r="X7" s="14" t="s">
        <v>242</v>
      </c>
      <c r="Y7" s="16" t="s">
        <v>76</v>
      </c>
    </row>
    <row r="8" spans="1:25" ht="13.5">
      <c r="A8" s="13" t="s">
        <v>72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73</v>
      </c>
      <c r="B9" s="1" t="s">
        <v>243</v>
      </c>
      <c r="C9" s="1" t="s">
        <v>245</v>
      </c>
      <c r="D9" s="1" t="s">
        <v>247</v>
      </c>
      <c r="E9" s="17" t="s">
        <v>77</v>
      </c>
      <c r="F9" s="1" t="s">
        <v>249</v>
      </c>
      <c r="G9" s="1" t="s">
        <v>251</v>
      </c>
      <c r="H9" s="1" t="s">
        <v>253</v>
      </c>
      <c r="I9" s="17" t="s">
        <v>78</v>
      </c>
      <c r="J9" s="1" t="s">
        <v>255</v>
      </c>
      <c r="K9" s="1" t="s">
        <v>257</v>
      </c>
      <c r="L9" s="1" t="s">
        <v>259</v>
      </c>
      <c r="M9" s="17" t="s">
        <v>80</v>
      </c>
      <c r="N9" s="1" t="s">
        <v>261</v>
      </c>
      <c r="O9" s="1" t="s">
        <v>263</v>
      </c>
      <c r="P9" s="1" t="s">
        <v>265</v>
      </c>
      <c r="Q9" s="17" t="s">
        <v>82</v>
      </c>
      <c r="R9" s="1" t="s">
        <v>267</v>
      </c>
      <c r="S9" s="1" t="s">
        <v>269</v>
      </c>
      <c r="T9" s="1" t="s">
        <v>271</v>
      </c>
      <c r="U9" s="17" t="s">
        <v>84</v>
      </c>
      <c r="V9" s="1" t="s">
        <v>273</v>
      </c>
      <c r="W9" s="1" t="s">
        <v>275</v>
      </c>
      <c r="X9" s="1" t="s">
        <v>277</v>
      </c>
      <c r="Y9" s="17" t="s">
        <v>86</v>
      </c>
    </row>
    <row r="10" spans="1:25" ht="14.25" thickBot="1">
      <c r="A10" s="13" t="s">
        <v>74</v>
      </c>
      <c r="B10" s="1" t="s">
        <v>88</v>
      </c>
      <c r="C10" s="1" t="s">
        <v>88</v>
      </c>
      <c r="D10" s="1" t="s">
        <v>88</v>
      </c>
      <c r="E10" s="17" t="s">
        <v>88</v>
      </c>
      <c r="F10" s="1" t="s">
        <v>88</v>
      </c>
      <c r="G10" s="1" t="s">
        <v>88</v>
      </c>
      <c r="H10" s="1" t="s">
        <v>88</v>
      </c>
      <c r="I10" s="17" t="s">
        <v>88</v>
      </c>
      <c r="J10" s="1" t="s">
        <v>88</v>
      </c>
      <c r="K10" s="1" t="s">
        <v>88</v>
      </c>
      <c r="L10" s="1" t="s">
        <v>88</v>
      </c>
      <c r="M10" s="17" t="s">
        <v>88</v>
      </c>
      <c r="N10" s="1" t="s">
        <v>88</v>
      </c>
      <c r="O10" s="1" t="s">
        <v>88</v>
      </c>
      <c r="P10" s="1" t="s">
        <v>88</v>
      </c>
      <c r="Q10" s="17" t="s">
        <v>88</v>
      </c>
      <c r="R10" s="1" t="s">
        <v>88</v>
      </c>
      <c r="S10" s="1" t="s">
        <v>88</v>
      </c>
      <c r="T10" s="1" t="s">
        <v>88</v>
      </c>
      <c r="U10" s="17" t="s">
        <v>88</v>
      </c>
      <c r="V10" s="1" t="s">
        <v>88</v>
      </c>
      <c r="W10" s="1" t="s">
        <v>88</v>
      </c>
      <c r="X10" s="1" t="s">
        <v>88</v>
      </c>
      <c r="Y10" s="17" t="s">
        <v>88</v>
      </c>
    </row>
    <row r="11" spans="1:25" ht="14.25" thickTop="1">
      <c r="A11" s="9" t="s">
        <v>278</v>
      </c>
      <c r="B11" s="27">
        <v>1565505</v>
      </c>
      <c r="C11" s="27">
        <v>1937041</v>
      </c>
      <c r="D11" s="27">
        <v>2293985</v>
      </c>
      <c r="E11" s="21">
        <v>2246447</v>
      </c>
      <c r="F11" s="27">
        <v>2040991</v>
      </c>
      <c r="G11" s="27">
        <v>2190348</v>
      </c>
      <c r="H11" s="27">
        <v>1732408</v>
      </c>
      <c r="I11" s="21">
        <v>1843506</v>
      </c>
      <c r="J11" s="27">
        <v>1590115</v>
      </c>
      <c r="K11" s="27">
        <v>1424807</v>
      </c>
      <c r="L11" s="27">
        <v>1063033</v>
      </c>
      <c r="M11" s="21">
        <v>1106941</v>
      </c>
      <c r="N11" s="27">
        <v>1075304</v>
      </c>
      <c r="O11" s="27">
        <v>929776</v>
      </c>
      <c r="P11" s="27">
        <v>1129226</v>
      </c>
      <c r="Q11" s="21">
        <v>1120102</v>
      </c>
      <c r="R11" s="27">
        <v>1319282</v>
      </c>
      <c r="S11" s="27">
        <v>1266133</v>
      </c>
      <c r="T11" s="27">
        <v>1380129</v>
      </c>
      <c r="U11" s="21">
        <v>1098935</v>
      </c>
      <c r="V11" s="27">
        <v>1018487</v>
      </c>
      <c r="W11" s="27">
        <v>973105</v>
      </c>
      <c r="X11" s="27">
        <v>1180387</v>
      </c>
      <c r="Y11" s="21">
        <v>1033069</v>
      </c>
    </row>
    <row r="12" spans="1:25" ht="13.5">
      <c r="A12" s="2" t="s">
        <v>279</v>
      </c>
      <c r="B12" s="28">
        <v>1607869</v>
      </c>
      <c r="C12" s="28">
        <v>1811746</v>
      </c>
      <c r="D12" s="28">
        <v>1468489</v>
      </c>
      <c r="E12" s="22">
        <v>1380659</v>
      </c>
      <c r="F12" s="28">
        <v>1374927</v>
      </c>
      <c r="G12" s="28">
        <v>1522683</v>
      </c>
      <c r="H12" s="28">
        <v>1831514</v>
      </c>
      <c r="I12" s="22">
        <v>1782051</v>
      </c>
      <c r="J12" s="28">
        <v>1691946</v>
      </c>
      <c r="K12" s="28">
        <v>1879988</v>
      </c>
      <c r="L12" s="28">
        <v>1809525</v>
      </c>
      <c r="M12" s="22">
        <v>1697451</v>
      </c>
      <c r="N12" s="28">
        <v>1695603</v>
      </c>
      <c r="O12" s="28">
        <v>1609090</v>
      </c>
      <c r="P12" s="28">
        <v>1447545</v>
      </c>
      <c r="Q12" s="22">
        <v>1335550</v>
      </c>
      <c r="R12" s="28">
        <v>1272305</v>
      </c>
      <c r="S12" s="28">
        <v>1299530</v>
      </c>
      <c r="T12" s="28">
        <v>1391955</v>
      </c>
      <c r="U12" s="22">
        <v>1403873</v>
      </c>
      <c r="V12" s="28">
        <v>1373077</v>
      </c>
      <c r="W12" s="28">
        <v>1411127</v>
      </c>
      <c r="X12" s="28">
        <v>1452662</v>
      </c>
      <c r="Y12" s="22">
        <v>1381464</v>
      </c>
    </row>
    <row r="13" spans="1:25" ht="13.5">
      <c r="A13" s="2" t="s">
        <v>90</v>
      </c>
      <c r="B13" s="28">
        <v>100150</v>
      </c>
      <c r="C13" s="28">
        <v>100360</v>
      </c>
      <c r="D13" s="28">
        <v>300846</v>
      </c>
      <c r="E13" s="22">
        <v>400426</v>
      </c>
      <c r="F13" s="28">
        <v>499639</v>
      </c>
      <c r="G13" s="28">
        <v>598070</v>
      </c>
      <c r="H13" s="28">
        <v>498225</v>
      </c>
      <c r="I13" s="22">
        <v>595075</v>
      </c>
      <c r="J13" s="28">
        <v>799761</v>
      </c>
      <c r="K13" s="28">
        <v>900825</v>
      </c>
      <c r="L13" s="28">
        <v>1200637</v>
      </c>
      <c r="M13" s="22">
        <v>1297567</v>
      </c>
      <c r="N13" s="28">
        <v>899447</v>
      </c>
      <c r="O13" s="28">
        <v>800341</v>
      </c>
      <c r="P13" s="28">
        <v>600220</v>
      </c>
      <c r="Q13" s="22">
        <v>500820</v>
      </c>
      <c r="R13" s="28">
        <v>501220</v>
      </c>
      <c r="S13" s="28">
        <v>601061</v>
      </c>
      <c r="T13" s="28">
        <v>100000</v>
      </c>
      <c r="U13" s="22">
        <v>699614</v>
      </c>
      <c r="V13" s="28">
        <v>897043</v>
      </c>
      <c r="W13" s="28">
        <v>497048</v>
      </c>
      <c r="X13" s="28">
        <v>299693</v>
      </c>
      <c r="Y13" s="22">
        <v>499444</v>
      </c>
    </row>
    <row r="14" spans="1:25" ht="13.5">
      <c r="A14" s="2" t="s">
        <v>280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904</v>
      </c>
    </row>
    <row r="15" spans="1:25" ht="13.5">
      <c r="A15" s="2" t="s">
        <v>92</v>
      </c>
      <c r="B15" s="28">
        <v>953</v>
      </c>
      <c r="C15" s="28">
        <v>884</v>
      </c>
      <c r="D15" s="28">
        <v>721</v>
      </c>
      <c r="E15" s="22">
        <v>635</v>
      </c>
      <c r="F15" s="28">
        <v>629</v>
      </c>
      <c r="G15" s="28">
        <v>536</v>
      </c>
      <c r="H15" s="28">
        <v>517</v>
      </c>
      <c r="I15" s="22">
        <v>588</v>
      </c>
      <c r="J15" s="28">
        <v>799</v>
      </c>
      <c r="K15" s="28">
        <v>860</v>
      </c>
      <c r="L15" s="28">
        <v>990</v>
      </c>
      <c r="M15" s="22">
        <v>1238</v>
      </c>
      <c r="N15" s="28">
        <v>1221</v>
      </c>
      <c r="O15" s="28">
        <v>808</v>
      </c>
      <c r="P15" s="28">
        <v>752</v>
      </c>
      <c r="Q15" s="22">
        <v>938</v>
      </c>
      <c r="R15" s="28">
        <v>885</v>
      </c>
      <c r="S15" s="28">
        <v>892</v>
      </c>
      <c r="T15" s="28">
        <v>759</v>
      </c>
      <c r="U15" s="22">
        <v>797</v>
      </c>
      <c r="V15" s="28">
        <v>953</v>
      </c>
      <c r="W15" s="28">
        <v>739</v>
      </c>
      <c r="X15" s="28">
        <v>751</v>
      </c>
      <c r="Y15" s="22"/>
    </row>
    <row r="16" spans="1:25" ht="13.5">
      <c r="A16" s="2" t="s">
        <v>281</v>
      </c>
      <c r="B16" s="28"/>
      <c r="C16" s="28">
        <v>9667</v>
      </c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93</v>
      </c>
      <c r="B17" s="28">
        <v>11729</v>
      </c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2" t="s">
        <v>96</v>
      </c>
      <c r="B18" s="28"/>
      <c r="C18" s="28"/>
      <c r="D18" s="28"/>
      <c r="E18" s="22"/>
      <c r="F18" s="28">
        <v>99906</v>
      </c>
      <c r="G18" s="28">
        <v>99896</v>
      </c>
      <c r="H18" s="28">
        <v>299811</v>
      </c>
      <c r="I18" s="22">
        <v>399518</v>
      </c>
      <c r="J18" s="28">
        <v>299326</v>
      </c>
      <c r="K18" s="28">
        <v>199891</v>
      </c>
      <c r="L18" s="28">
        <v>199891</v>
      </c>
      <c r="M18" s="22">
        <v>499889</v>
      </c>
      <c r="N18" s="28">
        <v>499889</v>
      </c>
      <c r="O18" s="28">
        <v>699891</v>
      </c>
      <c r="P18" s="28">
        <v>599882</v>
      </c>
      <c r="Q18" s="22">
        <v>899876</v>
      </c>
      <c r="R18" s="28">
        <v>699998</v>
      </c>
      <c r="S18" s="28">
        <v>799832</v>
      </c>
      <c r="T18" s="28">
        <v>700000</v>
      </c>
      <c r="U18" s="22">
        <v>700000</v>
      </c>
      <c r="V18" s="28">
        <v>300000</v>
      </c>
      <c r="W18" s="28">
        <v>700000</v>
      </c>
      <c r="X18" s="28">
        <v>700000</v>
      </c>
      <c r="Y18" s="22">
        <v>700000</v>
      </c>
    </row>
    <row r="19" spans="1:25" ht="13.5">
      <c r="A19" s="2" t="s">
        <v>100</v>
      </c>
      <c r="B19" s="28">
        <v>464566</v>
      </c>
      <c r="C19" s="28">
        <v>428807</v>
      </c>
      <c r="D19" s="28">
        <v>202764</v>
      </c>
      <c r="E19" s="22">
        <v>148557</v>
      </c>
      <c r="F19" s="28">
        <v>221651</v>
      </c>
      <c r="G19" s="28">
        <v>194425</v>
      </c>
      <c r="H19" s="28">
        <v>211848</v>
      </c>
      <c r="I19" s="22">
        <v>117962</v>
      </c>
      <c r="J19" s="28">
        <v>191358</v>
      </c>
      <c r="K19" s="28">
        <v>193389</v>
      </c>
      <c r="L19" s="28">
        <v>241978</v>
      </c>
      <c r="M19" s="22">
        <v>203383</v>
      </c>
      <c r="N19" s="28">
        <v>276767</v>
      </c>
      <c r="O19" s="28">
        <v>209467</v>
      </c>
      <c r="P19" s="28">
        <v>123178</v>
      </c>
      <c r="Q19" s="22">
        <v>253271</v>
      </c>
      <c r="R19" s="28">
        <v>187710</v>
      </c>
      <c r="S19" s="28">
        <v>97979</v>
      </c>
      <c r="T19" s="28">
        <v>100773</v>
      </c>
      <c r="U19" s="22">
        <v>52931</v>
      </c>
      <c r="V19" s="28">
        <v>147453</v>
      </c>
      <c r="W19" s="28">
        <v>177116</v>
      </c>
      <c r="X19" s="28">
        <v>153380</v>
      </c>
      <c r="Y19" s="22">
        <v>102632</v>
      </c>
    </row>
    <row r="20" spans="1:25" ht="13.5">
      <c r="A20" s="2" t="s">
        <v>102</v>
      </c>
      <c r="B20" s="28">
        <v>-2513</v>
      </c>
      <c r="C20" s="28">
        <v>-4031</v>
      </c>
      <c r="D20" s="28">
        <v>-1462</v>
      </c>
      <c r="E20" s="22">
        <v>-1442</v>
      </c>
      <c r="F20" s="28">
        <v>-1432</v>
      </c>
      <c r="G20" s="28">
        <v>-1581</v>
      </c>
      <c r="H20" s="28">
        <v>-1893</v>
      </c>
      <c r="I20" s="22">
        <v>-1813</v>
      </c>
      <c r="J20" s="28">
        <v>-1744</v>
      </c>
      <c r="K20" s="28">
        <v>-1920</v>
      </c>
      <c r="L20" s="28">
        <v>-1840</v>
      </c>
      <c r="M20" s="22">
        <v>-1730</v>
      </c>
      <c r="N20" s="28">
        <v>-1730</v>
      </c>
      <c r="O20" s="28">
        <v>-1650</v>
      </c>
      <c r="P20" s="28">
        <v>-1480</v>
      </c>
      <c r="Q20" s="22">
        <v>-7560</v>
      </c>
      <c r="R20" s="28">
        <v>-1340</v>
      </c>
      <c r="S20" s="28">
        <v>-1310</v>
      </c>
      <c r="T20" s="28">
        <v>-1440</v>
      </c>
      <c r="U20" s="22">
        <v>-1491</v>
      </c>
      <c r="V20" s="28">
        <v>-1541</v>
      </c>
      <c r="W20" s="28">
        <v>-1512</v>
      </c>
      <c r="X20" s="28">
        <v>-8103</v>
      </c>
      <c r="Y20" s="22">
        <v>-7738</v>
      </c>
    </row>
    <row r="21" spans="1:25" ht="13.5">
      <c r="A21" s="2" t="s">
        <v>103</v>
      </c>
      <c r="B21" s="28">
        <v>3748262</v>
      </c>
      <c r="C21" s="28">
        <v>4284476</v>
      </c>
      <c r="D21" s="28">
        <v>4265345</v>
      </c>
      <c r="E21" s="22">
        <v>4175284</v>
      </c>
      <c r="F21" s="28">
        <v>4236313</v>
      </c>
      <c r="G21" s="28">
        <v>4604379</v>
      </c>
      <c r="H21" s="28">
        <v>4572432</v>
      </c>
      <c r="I21" s="22">
        <v>4784081</v>
      </c>
      <c r="J21" s="28">
        <v>4571563</v>
      </c>
      <c r="K21" s="28">
        <v>4597842</v>
      </c>
      <c r="L21" s="28">
        <v>4514216</v>
      </c>
      <c r="M21" s="22">
        <v>4875391</v>
      </c>
      <c r="N21" s="28">
        <v>4446504</v>
      </c>
      <c r="O21" s="28">
        <v>4247725</v>
      </c>
      <c r="P21" s="28">
        <v>3899325</v>
      </c>
      <c r="Q21" s="22">
        <v>4158173</v>
      </c>
      <c r="R21" s="28">
        <v>3980062</v>
      </c>
      <c r="S21" s="28">
        <v>4064119</v>
      </c>
      <c r="T21" s="28">
        <v>3672178</v>
      </c>
      <c r="U21" s="22">
        <v>3997849</v>
      </c>
      <c r="V21" s="28">
        <v>3735473</v>
      </c>
      <c r="W21" s="28">
        <v>3757624</v>
      </c>
      <c r="X21" s="28">
        <v>3778771</v>
      </c>
      <c r="Y21" s="22">
        <v>3769475</v>
      </c>
    </row>
    <row r="22" spans="1:25" ht="13.5">
      <c r="A22" s="2" t="s">
        <v>113</v>
      </c>
      <c r="B22" s="28">
        <v>646829</v>
      </c>
      <c r="C22" s="28">
        <v>663497</v>
      </c>
      <c r="D22" s="28">
        <v>56300</v>
      </c>
      <c r="E22" s="22">
        <v>59161</v>
      </c>
      <c r="F22" s="28">
        <v>63700</v>
      </c>
      <c r="G22" s="28">
        <v>68380</v>
      </c>
      <c r="H22" s="28">
        <v>65109</v>
      </c>
      <c r="I22" s="22">
        <v>68667</v>
      </c>
      <c r="J22" s="28">
        <v>72947</v>
      </c>
      <c r="K22" s="28">
        <v>74914</v>
      </c>
      <c r="L22" s="28">
        <v>42260</v>
      </c>
      <c r="M22" s="22">
        <v>53144</v>
      </c>
      <c r="N22" s="28">
        <v>58516</v>
      </c>
      <c r="O22" s="28">
        <v>61879</v>
      </c>
      <c r="P22" s="28">
        <v>64747</v>
      </c>
      <c r="Q22" s="22">
        <v>63505</v>
      </c>
      <c r="R22" s="28">
        <v>71875</v>
      </c>
      <c r="S22" s="28">
        <v>70242</v>
      </c>
      <c r="T22" s="28">
        <v>56930</v>
      </c>
      <c r="U22" s="22">
        <v>56793</v>
      </c>
      <c r="V22" s="28">
        <v>59331</v>
      </c>
      <c r="W22" s="28">
        <v>61166</v>
      </c>
      <c r="X22" s="28">
        <v>66303</v>
      </c>
      <c r="Y22" s="22">
        <v>62345</v>
      </c>
    </row>
    <row r="23" spans="1:25" ht="13.5">
      <c r="A23" s="3" t="s">
        <v>115</v>
      </c>
      <c r="B23" s="28">
        <v>863526</v>
      </c>
      <c r="C23" s="28">
        <v>909019</v>
      </c>
      <c r="D23" s="28"/>
      <c r="E23" s="22"/>
      <c r="F23" s="28"/>
      <c r="G23" s="28"/>
      <c r="H23" s="28"/>
      <c r="I23" s="22"/>
      <c r="J23" s="28">
        <v>1634</v>
      </c>
      <c r="K23" s="28">
        <v>3269</v>
      </c>
      <c r="L23" s="28">
        <v>4903</v>
      </c>
      <c r="M23" s="22">
        <v>6538</v>
      </c>
      <c r="N23" s="28">
        <v>8172</v>
      </c>
      <c r="O23" s="28">
        <v>9807</v>
      </c>
      <c r="P23" s="28">
        <v>11441</v>
      </c>
      <c r="Q23" s="22">
        <v>13076</v>
      </c>
      <c r="R23" s="28">
        <v>14710</v>
      </c>
      <c r="S23" s="28">
        <v>16345</v>
      </c>
      <c r="T23" s="28">
        <v>17979</v>
      </c>
      <c r="U23" s="22">
        <v>19614</v>
      </c>
      <c r="V23" s="28">
        <v>21248</v>
      </c>
      <c r="W23" s="28">
        <v>292395</v>
      </c>
      <c r="X23" s="28">
        <v>303771</v>
      </c>
      <c r="Y23" s="22">
        <v>315147</v>
      </c>
    </row>
    <row r="24" spans="1:25" ht="13.5">
      <c r="A24" s="3" t="s">
        <v>100</v>
      </c>
      <c r="B24" s="28">
        <v>47727</v>
      </c>
      <c r="C24" s="28">
        <v>50740</v>
      </c>
      <c r="D24" s="28"/>
      <c r="E24" s="22">
        <v>45600</v>
      </c>
      <c r="F24" s="28"/>
      <c r="G24" s="28"/>
      <c r="H24" s="28"/>
      <c r="I24" s="22"/>
      <c r="J24" s="28">
        <v>34662</v>
      </c>
      <c r="K24" s="28">
        <v>36308</v>
      </c>
      <c r="L24" s="28">
        <v>37403</v>
      </c>
      <c r="M24" s="22">
        <v>39022</v>
      </c>
      <c r="N24" s="28">
        <v>21056</v>
      </c>
      <c r="O24" s="28">
        <v>17466</v>
      </c>
      <c r="P24" s="28">
        <v>18770</v>
      </c>
      <c r="Q24" s="22">
        <v>18044</v>
      </c>
      <c r="R24" s="28">
        <v>19585</v>
      </c>
      <c r="S24" s="28">
        <v>21126</v>
      </c>
      <c r="T24" s="28">
        <v>20650</v>
      </c>
      <c r="U24" s="22">
        <v>18018</v>
      </c>
      <c r="V24" s="28">
        <v>18192</v>
      </c>
      <c r="W24" s="28">
        <v>36014</v>
      </c>
      <c r="X24" s="28">
        <v>37188</v>
      </c>
      <c r="Y24" s="22">
        <v>31428</v>
      </c>
    </row>
    <row r="25" spans="1:25" ht="13.5">
      <c r="A25" s="3" t="s">
        <v>118</v>
      </c>
      <c r="B25" s="28">
        <v>911253</v>
      </c>
      <c r="C25" s="28">
        <v>959759</v>
      </c>
      <c r="D25" s="28">
        <v>69407</v>
      </c>
      <c r="E25" s="22">
        <v>45600</v>
      </c>
      <c r="F25" s="28">
        <v>43598</v>
      </c>
      <c r="G25" s="28">
        <v>50055</v>
      </c>
      <c r="H25" s="28">
        <v>51197</v>
      </c>
      <c r="I25" s="22">
        <v>52259</v>
      </c>
      <c r="J25" s="28">
        <v>36296</v>
      </c>
      <c r="K25" s="28">
        <v>39578</v>
      </c>
      <c r="L25" s="28">
        <v>42306</v>
      </c>
      <c r="M25" s="22">
        <v>45560</v>
      </c>
      <c r="N25" s="28">
        <v>29228</v>
      </c>
      <c r="O25" s="28">
        <v>27273</v>
      </c>
      <c r="P25" s="28">
        <v>30212</v>
      </c>
      <c r="Q25" s="22">
        <v>31120</v>
      </c>
      <c r="R25" s="28">
        <v>34296</v>
      </c>
      <c r="S25" s="28">
        <v>37471</v>
      </c>
      <c r="T25" s="28">
        <v>38630</v>
      </c>
      <c r="U25" s="22">
        <v>37632</v>
      </c>
      <c r="V25" s="28">
        <v>39441</v>
      </c>
      <c r="W25" s="28">
        <v>328409</v>
      </c>
      <c r="X25" s="28">
        <v>340959</v>
      </c>
      <c r="Y25" s="22">
        <v>346575</v>
      </c>
    </row>
    <row r="26" spans="1:25" ht="13.5">
      <c r="A26" s="3" t="s">
        <v>119</v>
      </c>
      <c r="B26" s="28">
        <v>1009773</v>
      </c>
      <c r="C26" s="28">
        <v>979090</v>
      </c>
      <c r="D26" s="28">
        <v>948002</v>
      </c>
      <c r="E26" s="22">
        <v>974486</v>
      </c>
      <c r="F26" s="28">
        <v>983330</v>
      </c>
      <c r="G26" s="28">
        <v>868289</v>
      </c>
      <c r="H26" s="28">
        <v>940904</v>
      </c>
      <c r="I26" s="22">
        <v>771743</v>
      </c>
      <c r="J26" s="28">
        <v>581715</v>
      </c>
      <c r="K26" s="28">
        <v>685136</v>
      </c>
      <c r="L26" s="28">
        <v>691507</v>
      </c>
      <c r="M26" s="22">
        <v>800979</v>
      </c>
      <c r="N26" s="28">
        <v>808555</v>
      </c>
      <c r="O26" s="28">
        <v>802658</v>
      </c>
      <c r="P26" s="28">
        <v>789398</v>
      </c>
      <c r="Q26" s="22">
        <v>713802</v>
      </c>
      <c r="R26" s="28">
        <v>602504</v>
      </c>
      <c r="S26" s="28">
        <v>473835</v>
      </c>
      <c r="T26" s="28">
        <v>785886</v>
      </c>
      <c r="U26" s="22">
        <v>657088</v>
      </c>
      <c r="V26" s="28">
        <v>569293</v>
      </c>
      <c r="W26" s="28">
        <v>569881</v>
      </c>
      <c r="X26" s="28">
        <v>716253</v>
      </c>
      <c r="Y26" s="22">
        <v>817517</v>
      </c>
    </row>
    <row r="27" spans="1:25" ht="13.5">
      <c r="A27" s="3" t="s">
        <v>120</v>
      </c>
      <c r="B27" s="28">
        <v>654856</v>
      </c>
      <c r="C27" s="28">
        <v>648984</v>
      </c>
      <c r="D27" s="28">
        <v>694104</v>
      </c>
      <c r="E27" s="22">
        <v>648612</v>
      </c>
      <c r="F27" s="28"/>
      <c r="G27" s="28"/>
      <c r="H27" s="28"/>
      <c r="I27" s="22">
        <v>258908</v>
      </c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3" t="s">
        <v>125</v>
      </c>
      <c r="B28" s="28">
        <v>805860</v>
      </c>
      <c r="C28" s="28">
        <v>802477</v>
      </c>
      <c r="D28" s="28">
        <v>166430</v>
      </c>
      <c r="E28" s="22">
        <v>149622</v>
      </c>
      <c r="F28" s="28">
        <v>150244</v>
      </c>
      <c r="G28" s="28">
        <v>149287</v>
      </c>
      <c r="H28" s="28">
        <v>149058</v>
      </c>
      <c r="I28" s="22">
        <v>151182</v>
      </c>
      <c r="J28" s="28">
        <v>151193</v>
      </c>
      <c r="K28" s="28">
        <v>152800</v>
      </c>
      <c r="L28" s="28">
        <v>161896</v>
      </c>
      <c r="M28" s="22">
        <v>104822</v>
      </c>
      <c r="N28" s="28">
        <v>111742</v>
      </c>
      <c r="O28" s="28">
        <v>145219</v>
      </c>
      <c r="P28" s="28">
        <v>144130</v>
      </c>
      <c r="Q28" s="22">
        <v>143377</v>
      </c>
      <c r="R28" s="28">
        <v>143658</v>
      </c>
      <c r="S28" s="28">
        <v>160269</v>
      </c>
      <c r="T28" s="28">
        <v>150567</v>
      </c>
      <c r="U28" s="22">
        <v>149801</v>
      </c>
      <c r="V28" s="28">
        <v>151195</v>
      </c>
      <c r="W28" s="28">
        <v>147702</v>
      </c>
      <c r="X28" s="28">
        <v>144834</v>
      </c>
      <c r="Y28" s="22">
        <v>139314</v>
      </c>
    </row>
    <row r="29" spans="1:25" ht="13.5">
      <c r="A29" s="3" t="s">
        <v>123</v>
      </c>
      <c r="B29" s="28"/>
      <c r="C29" s="28"/>
      <c r="D29" s="28"/>
      <c r="E29" s="22"/>
      <c r="F29" s="28"/>
      <c r="G29" s="28"/>
      <c r="H29" s="28"/>
      <c r="I29" s="22">
        <v>6480</v>
      </c>
      <c r="J29" s="28"/>
      <c r="K29" s="28"/>
      <c r="L29" s="28"/>
      <c r="M29" s="22">
        <v>17595</v>
      </c>
      <c r="N29" s="28"/>
      <c r="O29" s="28"/>
      <c r="P29" s="28"/>
      <c r="Q29" s="22">
        <v>37929</v>
      </c>
      <c r="R29" s="28"/>
      <c r="S29" s="28"/>
      <c r="T29" s="28"/>
      <c r="U29" s="22">
        <v>46293</v>
      </c>
      <c r="V29" s="28"/>
      <c r="W29" s="28"/>
      <c r="X29" s="28"/>
      <c r="Y29" s="22">
        <v>19503</v>
      </c>
    </row>
    <row r="30" spans="1:25" ht="13.5">
      <c r="A30" s="3" t="s">
        <v>100</v>
      </c>
      <c r="B30" s="28">
        <v>342172</v>
      </c>
      <c r="C30" s="28">
        <v>381600</v>
      </c>
      <c r="D30" s="28">
        <v>212452</v>
      </c>
      <c r="E30" s="22">
        <v>174230</v>
      </c>
      <c r="F30" s="28">
        <v>490500</v>
      </c>
      <c r="G30" s="28">
        <v>494354</v>
      </c>
      <c r="H30" s="28">
        <v>468742</v>
      </c>
      <c r="I30" s="22">
        <v>188075</v>
      </c>
      <c r="J30" s="28">
        <v>449359</v>
      </c>
      <c r="K30" s="28">
        <v>447149</v>
      </c>
      <c r="L30" s="28">
        <v>365872</v>
      </c>
      <c r="M30" s="22">
        <v>319400</v>
      </c>
      <c r="N30" s="28">
        <v>352481</v>
      </c>
      <c r="O30" s="28">
        <v>350142</v>
      </c>
      <c r="P30" s="28">
        <v>382972</v>
      </c>
      <c r="Q30" s="22">
        <v>328660</v>
      </c>
      <c r="R30" s="28">
        <v>376076</v>
      </c>
      <c r="S30" s="28">
        <v>256946</v>
      </c>
      <c r="T30" s="28">
        <v>261795</v>
      </c>
      <c r="U30" s="22">
        <v>220707</v>
      </c>
      <c r="V30" s="28">
        <v>238251</v>
      </c>
      <c r="W30" s="28">
        <v>251985</v>
      </c>
      <c r="X30" s="28">
        <v>131895</v>
      </c>
      <c r="Y30" s="22">
        <v>83385</v>
      </c>
    </row>
    <row r="31" spans="1:25" ht="13.5">
      <c r="A31" s="3" t="s">
        <v>102</v>
      </c>
      <c r="B31" s="28">
        <v>-1873</v>
      </c>
      <c r="C31" s="28">
        <v>-1873</v>
      </c>
      <c r="D31" s="28">
        <v>-1395</v>
      </c>
      <c r="E31" s="22">
        <v>-1395</v>
      </c>
      <c r="F31" s="28">
        <v>-1395</v>
      </c>
      <c r="G31" s="28">
        <v>-1395</v>
      </c>
      <c r="H31" s="28">
        <v>-1395</v>
      </c>
      <c r="I31" s="22">
        <v>-11475</v>
      </c>
      <c r="J31" s="28">
        <v>-10342</v>
      </c>
      <c r="K31" s="28">
        <v>-10592</v>
      </c>
      <c r="L31" s="28">
        <v>-10592</v>
      </c>
      <c r="M31" s="22">
        <v>-10592</v>
      </c>
      <c r="N31" s="28">
        <v>-14010</v>
      </c>
      <c r="O31" s="28">
        <v>-14010</v>
      </c>
      <c r="P31" s="28">
        <v>-14010</v>
      </c>
      <c r="Q31" s="22">
        <v>-14010</v>
      </c>
      <c r="R31" s="28">
        <v>-14010</v>
      </c>
      <c r="S31" s="28">
        <v>-14010</v>
      </c>
      <c r="T31" s="28">
        <v>-15697</v>
      </c>
      <c r="U31" s="22">
        <v>-15540</v>
      </c>
      <c r="V31" s="28">
        <v>-16431</v>
      </c>
      <c r="W31" s="28">
        <v>-16431</v>
      </c>
      <c r="X31" s="28">
        <v>-11060</v>
      </c>
      <c r="Y31" s="22">
        <v>-11060</v>
      </c>
    </row>
    <row r="32" spans="1:25" ht="13.5">
      <c r="A32" s="3" t="s">
        <v>128</v>
      </c>
      <c r="B32" s="28">
        <v>2810789</v>
      </c>
      <c r="C32" s="28">
        <v>2810279</v>
      </c>
      <c r="D32" s="28">
        <v>2019594</v>
      </c>
      <c r="E32" s="22">
        <v>1945557</v>
      </c>
      <c r="F32" s="28">
        <v>1622680</v>
      </c>
      <c r="G32" s="28">
        <v>1510536</v>
      </c>
      <c r="H32" s="28">
        <v>1557310</v>
      </c>
      <c r="I32" s="22">
        <v>1364915</v>
      </c>
      <c r="J32" s="28">
        <v>1171925</v>
      </c>
      <c r="K32" s="28">
        <v>1274494</v>
      </c>
      <c r="L32" s="28">
        <v>1208683</v>
      </c>
      <c r="M32" s="22">
        <v>1232205</v>
      </c>
      <c r="N32" s="28">
        <v>1258768</v>
      </c>
      <c r="O32" s="28">
        <v>1284010</v>
      </c>
      <c r="P32" s="28">
        <v>1302491</v>
      </c>
      <c r="Q32" s="22">
        <v>1209760</v>
      </c>
      <c r="R32" s="28">
        <v>1108228</v>
      </c>
      <c r="S32" s="28">
        <v>877040</v>
      </c>
      <c r="T32" s="28">
        <v>1182551</v>
      </c>
      <c r="U32" s="22">
        <v>1058350</v>
      </c>
      <c r="V32" s="28">
        <v>942308</v>
      </c>
      <c r="W32" s="28">
        <v>953138</v>
      </c>
      <c r="X32" s="28">
        <v>981922</v>
      </c>
      <c r="Y32" s="22">
        <v>1048660</v>
      </c>
    </row>
    <row r="33" spans="1:25" ht="13.5">
      <c r="A33" s="2" t="s">
        <v>129</v>
      </c>
      <c r="B33" s="28">
        <v>4368873</v>
      </c>
      <c r="C33" s="28">
        <v>4433536</v>
      </c>
      <c r="D33" s="28">
        <v>2145303</v>
      </c>
      <c r="E33" s="22">
        <v>2050319</v>
      </c>
      <c r="F33" s="28">
        <v>1729979</v>
      </c>
      <c r="G33" s="28">
        <v>1628971</v>
      </c>
      <c r="H33" s="28">
        <v>1673617</v>
      </c>
      <c r="I33" s="22">
        <v>1485842</v>
      </c>
      <c r="J33" s="28">
        <v>1281169</v>
      </c>
      <c r="K33" s="28">
        <v>1388987</v>
      </c>
      <c r="L33" s="28">
        <v>1293250</v>
      </c>
      <c r="M33" s="22">
        <v>1330910</v>
      </c>
      <c r="N33" s="28">
        <v>1346513</v>
      </c>
      <c r="O33" s="28">
        <v>1373163</v>
      </c>
      <c r="P33" s="28">
        <v>1397450</v>
      </c>
      <c r="Q33" s="22">
        <v>1304385</v>
      </c>
      <c r="R33" s="28">
        <v>1214400</v>
      </c>
      <c r="S33" s="28">
        <v>984754</v>
      </c>
      <c r="T33" s="28">
        <v>1278112</v>
      </c>
      <c r="U33" s="22">
        <v>1152776</v>
      </c>
      <c r="V33" s="28">
        <v>1041082</v>
      </c>
      <c r="W33" s="28">
        <v>1342714</v>
      </c>
      <c r="X33" s="28">
        <v>1389186</v>
      </c>
      <c r="Y33" s="22">
        <v>1457582</v>
      </c>
    </row>
    <row r="34" spans="1:25" ht="14.25" thickBot="1">
      <c r="A34" s="5" t="s">
        <v>131</v>
      </c>
      <c r="B34" s="29">
        <v>8117135</v>
      </c>
      <c r="C34" s="29">
        <v>8718013</v>
      </c>
      <c r="D34" s="29">
        <v>6410648</v>
      </c>
      <c r="E34" s="23">
        <v>6225603</v>
      </c>
      <c r="F34" s="29">
        <v>5966293</v>
      </c>
      <c r="G34" s="29">
        <v>6233351</v>
      </c>
      <c r="H34" s="29">
        <v>6246049</v>
      </c>
      <c r="I34" s="23">
        <v>6269924</v>
      </c>
      <c r="J34" s="29">
        <v>5852733</v>
      </c>
      <c r="K34" s="29">
        <v>5986829</v>
      </c>
      <c r="L34" s="29">
        <v>5807466</v>
      </c>
      <c r="M34" s="23">
        <v>6206301</v>
      </c>
      <c r="N34" s="29">
        <v>5793017</v>
      </c>
      <c r="O34" s="29">
        <v>5620888</v>
      </c>
      <c r="P34" s="29">
        <v>5296776</v>
      </c>
      <c r="Q34" s="23">
        <v>5462558</v>
      </c>
      <c r="R34" s="29">
        <v>5194462</v>
      </c>
      <c r="S34" s="29">
        <v>5048874</v>
      </c>
      <c r="T34" s="29">
        <v>4950290</v>
      </c>
      <c r="U34" s="23">
        <v>5150626</v>
      </c>
      <c r="V34" s="29">
        <v>4776556</v>
      </c>
      <c r="W34" s="29">
        <v>5100339</v>
      </c>
      <c r="X34" s="29">
        <v>5167958</v>
      </c>
      <c r="Y34" s="23">
        <v>5227057</v>
      </c>
    </row>
    <row r="35" spans="1:25" ht="14.25" thickTop="1">
      <c r="A35" s="2" t="s">
        <v>6</v>
      </c>
      <c r="B35" s="28">
        <v>147875</v>
      </c>
      <c r="C35" s="28">
        <v>149714</v>
      </c>
      <c r="D35" s="28">
        <v>76982</v>
      </c>
      <c r="E35" s="22">
        <v>90619</v>
      </c>
      <c r="F35" s="28">
        <v>73264</v>
      </c>
      <c r="G35" s="28">
        <v>80768</v>
      </c>
      <c r="H35" s="28">
        <v>98353</v>
      </c>
      <c r="I35" s="22">
        <v>69647</v>
      </c>
      <c r="J35" s="28">
        <v>68061</v>
      </c>
      <c r="K35" s="28">
        <v>70903</v>
      </c>
      <c r="L35" s="28">
        <v>72506</v>
      </c>
      <c r="M35" s="22">
        <v>59120</v>
      </c>
      <c r="N35" s="28">
        <v>62872</v>
      </c>
      <c r="O35" s="28">
        <v>52038</v>
      </c>
      <c r="P35" s="28">
        <v>69615</v>
      </c>
      <c r="Q35" s="22">
        <v>65874</v>
      </c>
      <c r="R35" s="28">
        <v>67828</v>
      </c>
      <c r="S35" s="28">
        <v>53397</v>
      </c>
      <c r="T35" s="28">
        <v>68124</v>
      </c>
      <c r="U35" s="22">
        <v>71364</v>
      </c>
      <c r="V35" s="28">
        <v>86090</v>
      </c>
      <c r="W35" s="28">
        <v>62962</v>
      </c>
      <c r="X35" s="28">
        <v>93033</v>
      </c>
      <c r="Y35" s="22">
        <v>87476</v>
      </c>
    </row>
    <row r="36" spans="1:25" ht="13.5">
      <c r="A36" s="2" t="s">
        <v>133</v>
      </c>
      <c r="B36" s="28">
        <v>110066</v>
      </c>
      <c r="C36" s="28">
        <v>197434</v>
      </c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7</v>
      </c>
      <c r="B37" s="28">
        <v>118356</v>
      </c>
      <c r="C37" s="28">
        <v>93012</v>
      </c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134</v>
      </c>
      <c r="B38" s="28">
        <v>1051339</v>
      </c>
      <c r="C38" s="28">
        <v>1209973</v>
      </c>
      <c r="D38" s="28">
        <v>977190</v>
      </c>
      <c r="E38" s="22">
        <v>849019</v>
      </c>
      <c r="F38" s="28">
        <v>851884</v>
      </c>
      <c r="G38" s="28">
        <v>955216</v>
      </c>
      <c r="H38" s="28">
        <v>1064273</v>
      </c>
      <c r="I38" s="22">
        <v>1161580</v>
      </c>
      <c r="J38" s="28">
        <v>1042686</v>
      </c>
      <c r="K38" s="28">
        <v>1134435</v>
      </c>
      <c r="L38" s="28">
        <v>1127467</v>
      </c>
      <c r="M38" s="22">
        <v>1138805</v>
      </c>
      <c r="N38" s="28">
        <v>1068361</v>
      </c>
      <c r="O38" s="28">
        <v>1024895</v>
      </c>
      <c r="P38" s="28">
        <v>949042</v>
      </c>
      <c r="Q38" s="22">
        <v>888680</v>
      </c>
      <c r="R38" s="28">
        <v>929806</v>
      </c>
      <c r="S38" s="28">
        <v>864711</v>
      </c>
      <c r="T38" s="28">
        <v>881590</v>
      </c>
      <c r="U38" s="22">
        <v>1043166</v>
      </c>
      <c r="V38" s="28">
        <v>972463</v>
      </c>
      <c r="W38" s="28">
        <v>1012933</v>
      </c>
      <c r="X38" s="28">
        <v>1052412</v>
      </c>
      <c r="Y38" s="22">
        <v>965223</v>
      </c>
    </row>
    <row r="39" spans="1:25" ht="13.5">
      <c r="A39" s="2" t="s">
        <v>137</v>
      </c>
      <c r="B39" s="28">
        <v>41373</v>
      </c>
      <c r="C39" s="28">
        <v>116183</v>
      </c>
      <c r="D39" s="28">
        <v>69089</v>
      </c>
      <c r="E39" s="22">
        <v>131770</v>
      </c>
      <c r="F39" s="28">
        <v>55937</v>
      </c>
      <c r="G39" s="28">
        <v>193221</v>
      </c>
      <c r="H39" s="28">
        <v>110466</v>
      </c>
      <c r="I39" s="22">
        <v>182187</v>
      </c>
      <c r="J39" s="28">
        <v>109471</v>
      </c>
      <c r="K39" s="28">
        <v>199757</v>
      </c>
      <c r="L39" s="28">
        <v>93289</v>
      </c>
      <c r="M39" s="22">
        <v>296853</v>
      </c>
      <c r="N39" s="28">
        <v>176578</v>
      </c>
      <c r="O39" s="28">
        <v>176497</v>
      </c>
      <c r="P39" s="28">
        <v>97233</v>
      </c>
      <c r="Q39" s="22">
        <v>231352</v>
      </c>
      <c r="R39" s="28">
        <v>135330</v>
      </c>
      <c r="S39" s="28">
        <v>207619</v>
      </c>
      <c r="T39" s="28">
        <v>117654</v>
      </c>
      <c r="U39" s="22">
        <v>108985</v>
      </c>
      <c r="V39" s="28"/>
      <c r="W39" s="28">
        <v>194542</v>
      </c>
      <c r="X39" s="28">
        <v>92891</v>
      </c>
      <c r="Y39" s="22">
        <v>219234</v>
      </c>
    </row>
    <row r="40" spans="1:25" ht="13.5">
      <c r="A40" s="2" t="s">
        <v>138</v>
      </c>
      <c r="B40" s="28">
        <v>35238</v>
      </c>
      <c r="C40" s="28">
        <v>69657</v>
      </c>
      <c r="D40" s="28">
        <v>128770</v>
      </c>
      <c r="E40" s="22">
        <v>22127</v>
      </c>
      <c r="F40" s="28">
        <v>55576</v>
      </c>
      <c r="G40" s="28">
        <v>88801</v>
      </c>
      <c r="H40" s="28">
        <v>169084</v>
      </c>
      <c r="I40" s="22">
        <v>161158</v>
      </c>
      <c r="J40" s="28">
        <v>142485</v>
      </c>
      <c r="K40" s="28">
        <v>128700</v>
      </c>
      <c r="L40" s="28">
        <v>169826</v>
      </c>
      <c r="M40" s="22">
        <v>390796</v>
      </c>
      <c r="N40" s="28">
        <v>301114</v>
      </c>
      <c r="O40" s="28">
        <v>211684</v>
      </c>
      <c r="P40" s="28">
        <v>154045</v>
      </c>
      <c r="Q40" s="22">
        <v>287059</v>
      </c>
      <c r="R40" s="28">
        <v>141147</v>
      </c>
      <c r="S40" s="28">
        <v>88358</v>
      </c>
      <c r="T40" s="28">
        <v>150369</v>
      </c>
      <c r="U40" s="22">
        <v>175013</v>
      </c>
      <c r="V40" s="28">
        <v>145903</v>
      </c>
      <c r="W40" s="28">
        <v>124036</v>
      </c>
      <c r="X40" s="28">
        <v>147028</v>
      </c>
      <c r="Y40" s="22">
        <v>185653</v>
      </c>
    </row>
    <row r="41" spans="1:25" ht="13.5">
      <c r="A41" s="2" t="s">
        <v>140</v>
      </c>
      <c r="B41" s="28">
        <v>57461</v>
      </c>
      <c r="C41" s="28">
        <v>34843</v>
      </c>
      <c r="D41" s="28">
        <v>37573</v>
      </c>
      <c r="E41" s="22">
        <v>55383</v>
      </c>
      <c r="F41" s="28">
        <v>43843</v>
      </c>
      <c r="G41" s="28"/>
      <c r="H41" s="28">
        <v>37895</v>
      </c>
      <c r="I41" s="22">
        <v>60841</v>
      </c>
      <c r="J41" s="28">
        <v>41263</v>
      </c>
      <c r="K41" s="28"/>
      <c r="L41" s="28">
        <v>33670</v>
      </c>
      <c r="M41" s="22">
        <v>59268</v>
      </c>
      <c r="N41" s="28">
        <v>34519</v>
      </c>
      <c r="O41" s="28"/>
      <c r="P41" s="28">
        <v>28916</v>
      </c>
      <c r="Q41" s="22">
        <v>49949</v>
      </c>
      <c r="R41" s="28">
        <v>28147</v>
      </c>
      <c r="S41" s="28"/>
      <c r="T41" s="28">
        <v>31217</v>
      </c>
      <c r="U41" s="22">
        <v>44757</v>
      </c>
      <c r="V41" s="28">
        <v>28695</v>
      </c>
      <c r="W41" s="28"/>
      <c r="X41" s="28">
        <v>34539</v>
      </c>
      <c r="Y41" s="22">
        <v>46483</v>
      </c>
    </row>
    <row r="42" spans="1:25" ht="13.5">
      <c r="A42" s="2" t="s">
        <v>101</v>
      </c>
      <c r="B42" s="28">
        <v>363466</v>
      </c>
      <c r="C42" s="28">
        <v>404260</v>
      </c>
      <c r="D42" s="28">
        <v>167759</v>
      </c>
      <c r="E42" s="22">
        <v>24898</v>
      </c>
      <c r="F42" s="28">
        <v>20136</v>
      </c>
      <c r="G42" s="28">
        <v>73234</v>
      </c>
      <c r="H42" s="28">
        <v>94211</v>
      </c>
      <c r="I42" s="22">
        <v>35197</v>
      </c>
      <c r="J42" s="28">
        <v>33690</v>
      </c>
      <c r="K42" s="28">
        <v>77042</v>
      </c>
      <c r="L42" s="28">
        <v>79293</v>
      </c>
      <c r="M42" s="22">
        <v>31143</v>
      </c>
      <c r="N42" s="28">
        <v>22820</v>
      </c>
      <c r="O42" s="28">
        <v>75797</v>
      </c>
      <c r="P42" s="28">
        <v>52055</v>
      </c>
      <c r="Q42" s="22">
        <v>22024</v>
      </c>
      <c r="R42" s="28">
        <v>98570</v>
      </c>
      <c r="S42" s="28">
        <v>62119</v>
      </c>
      <c r="T42" s="28">
        <v>34649</v>
      </c>
      <c r="U42" s="22">
        <v>99891</v>
      </c>
      <c r="V42" s="28">
        <v>102362</v>
      </c>
      <c r="W42" s="28">
        <v>154071</v>
      </c>
      <c r="X42" s="28">
        <v>111906</v>
      </c>
      <c r="Y42" s="22">
        <v>98273</v>
      </c>
    </row>
    <row r="43" spans="1:25" ht="13.5">
      <c r="A43" s="2" t="s">
        <v>142</v>
      </c>
      <c r="B43" s="28">
        <v>1925176</v>
      </c>
      <c r="C43" s="28">
        <v>2275079</v>
      </c>
      <c r="D43" s="28">
        <v>1457364</v>
      </c>
      <c r="E43" s="22">
        <v>1173819</v>
      </c>
      <c r="F43" s="28">
        <v>1100641</v>
      </c>
      <c r="G43" s="28">
        <v>1391242</v>
      </c>
      <c r="H43" s="28">
        <v>1574285</v>
      </c>
      <c r="I43" s="22">
        <v>1670613</v>
      </c>
      <c r="J43" s="28">
        <v>1437659</v>
      </c>
      <c r="K43" s="28">
        <v>1610839</v>
      </c>
      <c r="L43" s="28">
        <v>1576054</v>
      </c>
      <c r="M43" s="22">
        <v>1975988</v>
      </c>
      <c r="N43" s="28">
        <v>1666266</v>
      </c>
      <c r="O43" s="28">
        <v>1540912</v>
      </c>
      <c r="P43" s="28">
        <v>1350909</v>
      </c>
      <c r="Q43" s="22">
        <v>1544941</v>
      </c>
      <c r="R43" s="28">
        <v>1400830</v>
      </c>
      <c r="S43" s="28">
        <v>1276205</v>
      </c>
      <c r="T43" s="28">
        <v>1283605</v>
      </c>
      <c r="U43" s="22">
        <v>1543177</v>
      </c>
      <c r="V43" s="28">
        <v>1335515</v>
      </c>
      <c r="W43" s="28">
        <v>1548546</v>
      </c>
      <c r="X43" s="28">
        <v>1531811</v>
      </c>
      <c r="Y43" s="22">
        <v>1602345</v>
      </c>
    </row>
    <row r="44" spans="1:25" ht="13.5">
      <c r="A44" s="2" t="s">
        <v>143</v>
      </c>
      <c r="B44" s="28">
        <v>98200</v>
      </c>
      <c r="C44" s="28">
        <v>108700</v>
      </c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144</v>
      </c>
      <c r="B45" s="28">
        <v>659746</v>
      </c>
      <c r="C45" s="28">
        <v>698157</v>
      </c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2" t="s">
        <v>146</v>
      </c>
      <c r="B46" s="28">
        <v>9700</v>
      </c>
      <c r="C46" s="28">
        <v>8860</v>
      </c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141</v>
      </c>
      <c r="B47" s="28">
        <v>29820</v>
      </c>
      <c r="C47" s="28">
        <v>29695</v>
      </c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8</v>
      </c>
      <c r="B48" s="28">
        <v>649546</v>
      </c>
      <c r="C48" s="28">
        <v>694681</v>
      </c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100</v>
      </c>
      <c r="B49" s="28">
        <v>128166</v>
      </c>
      <c r="C49" s="28">
        <v>110337</v>
      </c>
      <c r="D49" s="28"/>
      <c r="E49" s="22">
        <v>40449</v>
      </c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147</v>
      </c>
      <c r="B50" s="28">
        <v>1575178</v>
      </c>
      <c r="C50" s="28">
        <v>1650431</v>
      </c>
      <c r="D50" s="28">
        <v>19286</v>
      </c>
      <c r="E50" s="22">
        <v>40449</v>
      </c>
      <c r="F50" s="28">
        <v>33229</v>
      </c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4.25" thickBot="1">
      <c r="A51" s="5" t="s">
        <v>149</v>
      </c>
      <c r="B51" s="29">
        <v>3500355</v>
      </c>
      <c r="C51" s="29">
        <v>3925510</v>
      </c>
      <c r="D51" s="29">
        <v>1476651</v>
      </c>
      <c r="E51" s="23">
        <v>1214269</v>
      </c>
      <c r="F51" s="29">
        <v>1133870</v>
      </c>
      <c r="G51" s="29">
        <v>1391242</v>
      </c>
      <c r="H51" s="29">
        <v>1574285</v>
      </c>
      <c r="I51" s="23">
        <v>1670613</v>
      </c>
      <c r="J51" s="29">
        <v>1437659</v>
      </c>
      <c r="K51" s="29">
        <v>1610839</v>
      </c>
      <c r="L51" s="29">
        <v>1576054</v>
      </c>
      <c r="M51" s="23">
        <v>1975988</v>
      </c>
      <c r="N51" s="29">
        <v>1666266</v>
      </c>
      <c r="O51" s="29">
        <v>1540912</v>
      </c>
      <c r="P51" s="29">
        <v>1350909</v>
      </c>
      <c r="Q51" s="23">
        <v>1544941</v>
      </c>
      <c r="R51" s="29">
        <v>1400830</v>
      </c>
      <c r="S51" s="29">
        <v>1276205</v>
      </c>
      <c r="T51" s="29">
        <v>1283605</v>
      </c>
      <c r="U51" s="23">
        <v>1543177</v>
      </c>
      <c r="V51" s="29">
        <v>1335515</v>
      </c>
      <c r="W51" s="29">
        <v>1548546</v>
      </c>
      <c r="X51" s="29">
        <v>1531811</v>
      </c>
      <c r="Y51" s="23">
        <v>1602345</v>
      </c>
    </row>
    <row r="52" spans="1:25" ht="14.25" thickTop="1">
      <c r="A52" s="2" t="s">
        <v>151</v>
      </c>
      <c r="B52" s="28">
        <v>1360285</v>
      </c>
      <c r="C52" s="28">
        <v>1360285</v>
      </c>
      <c r="D52" s="28">
        <v>1360285</v>
      </c>
      <c r="E52" s="22">
        <v>1360285</v>
      </c>
      <c r="F52" s="28">
        <v>1360285</v>
      </c>
      <c r="G52" s="28">
        <v>1360285</v>
      </c>
      <c r="H52" s="28">
        <v>1360285</v>
      </c>
      <c r="I52" s="22">
        <v>1359682</v>
      </c>
      <c r="J52" s="28">
        <v>1359682</v>
      </c>
      <c r="K52" s="28">
        <v>1359682</v>
      </c>
      <c r="L52" s="28">
        <v>1359682</v>
      </c>
      <c r="M52" s="22">
        <v>1359280</v>
      </c>
      <c r="N52" s="28">
        <v>1359280</v>
      </c>
      <c r="O52" s="28">
        <v>1359280</v>
      </c>
      <c r="P52" s="28">
        <v>1359280</v>
      </c>
      <c r="Q52" s="22">
        <v>1358680</v>
      </c>
      <c r="R52" s="28">
        <v>1358680</v>
      </c>
      <c r="S52" s="28">
        <v>1358680</v>
      </c>
      <c r="T52" s="28">
        <v>1358680</v>
      </c>
      <c r="U52" s="22">
        <v>1357880</v>
      </c>
      <c r="V52" s="28">
        <v>1357880</v>
      </c>
      <c r="W52" s="28">
        <v>1357880</v>
      </c>
      <c r="X52" s="28">
        <v>1357880</v>
      </c>
      <c r="Y52" s="22">
        <v>1356960</v>
      </c>
    </row>
    <row r="53" spans="1:25" ht="13.5">
      <c r="A53" s="2" t="s">
        <v>153</v>
      </c>
      <c r="B53" s="28">
        <v>1529885</v>
      </c>
      <c r="C53" s="28">
        <v>1529885</v>
      </c>
      <c r="D53" s="28">
        <v>1529885</v>
      </c>
      <c r="E53" s="22">
        <v>1529885</v>
      </c>
      <c r="F53" s="28">
        <v>1529885</v>
      </c>
      <c r="G53" s="28">
        <v>1529885</v>
      </c>
      <c r="H53" s="28">
        <v>1529885</v>
      </c>
      <c r="I53" s="22">
        <v>1529282</v>
      </c>
      <c r="J53" s="28">
        <v>1529282</v>
      </c>
      <c r="K53" s="28">
        <v>1529282</v>
      </c>
      <c r="L53" s="28">
        <v>1529282</v>
      </c>
      <c r="M53" s="22">
        <v>1528880</v>
      </c>
      <c r="N53" s="28">
        <v>1528880</v>
      </c>
      <c r="O53" s="28">
        <v>1528880</v>
      </c>
      <c r="P53" s="28">
        <v>1528880</v>
      </c>
      <c r="Q53" s="22">
        <v>1528280</v>
      </c>
      <c r="R53" s="28">
        <v>1528280</v>
      </c>
      <c r="S53" s="28">
        <v>1528280</v>
      </c>
      <c r="T53" s="28">
        <v>1528280</v>
      </c>
      <c r="U53" s="22">
        <v>1527480</v>
      </c>
      <c r="V53" s="28">
        <v>1527480</v>
      </c>
      <c r="W53" s="28">
        <v>1527480</v>
      </c>
      <c r="X53" s="28">
        <v>1527480</v>
      </c>
      <c r="Y53" s="22">
        <v>1526560</v>
      </c>
    </row>
    <row r="54" spans="1:25" ht="13.5">
      <c r="A54" s="2" t="s">
        <v>155</v>
      </c>
      <c r="B54" s="28">
        <v>2509586</v>
      </c>
      <c r="C54" s="28">
        <v>2809010</v>
      </c>
      <c r="D54" s="28">
        <v>2743914</v>
      </c>
      <c r="E54" s="22">
        <v>2782620</v>
      </c>
      <c r="F54" s="28">
        <v>2617867</v>
      </c>
      <c r="G54" s="28">
        <v>2689149</v>
      </c>
      <c r="H54" s="28">
        <v>2522329</v>
      </c>
      <c r="I54" s="22">
        <v>2458130</v>
      </c>
      <c r="J54" s="28">
        <v>2267515</v>
      </c>
      <c r="K54" s="28">
        <v>2237126</v>
      </c>
      <c r="L54" s="28">
        <v>2088996</v>
      </c>
      <c r="M54" s="22">
        <v>2083638</v>
      </c>
      <c r="N54" s="28">
        <v>1973718</v>
      </c>
      <c r="O54" s="28">
        <v>1929631</v>
      </c>
      <c r="P54" s="28">
        <v>1819796</v>
      </c>
      <c r="Q54" s="22">
        <v>1777044</v>
      </c>
      <c r="R54" s="28">
        <v>1659003</v>
      </c>
      <c r="S54" s="28">
        <v>1636810</v>
      </c>
      <c r="T54" s="28">
        <v>1523509</v>
      </c>
      <c r="U54" s="22">
        <v>1483952</v>
      </c>
      <c r="V54" s="28">
        <v>1320504</v>
      </c>
      <c r="W54" s="28">
        <v>1430908</v>
      </c>
      <c r="X54" s="28">
        <v>1323331</v>
      </c>
      <c r="Y54" s="22">
        <v>1327947</v>
      </c>
    </row>
    <row r="55" spans="1:25" ht="13.5">
      <c r="A55" s="2" t="s">
        <v>156</v>
      </c>
      <c r="B55" s="28">
        <v>-736438</v>
      </c>
      <c r="C55" s="28">
        <v>-736438</v>
      </c>
      <c r="D55" s="28">
        <v>-736438</v>
      </c>
      <c r="E55" s="22">
        <v>-736385</v>
      </c>
      <c r="F55" s="28">
        <v>-736385</v>
      </c>
      <c r="G55" s="28">
        <v>-736385</v>
      </c>
      <c r="H55" s="28">
        <v>-736385</v>
      </c>
      <c r="I55" s="22">
        <v>-736385</v>
      </c>
      <c r="J55" s="28">
        <v>-736385</v>
      </c>
      <c r="K55" s="28">
        <v>-736385</v>
      </c>
      <c r="L55" s="28">
        <v>-736385</v>
      </c>
      <c r="M55" s="22">
        <v>-736385</v>
      </c>
      <c r="N55" s="28">
        <v>-736385</v>
      </c>
      <c r="O55" s="28">
        <v>-736385</v>
      </c>
      <c r="P55" s="28">
        <v>-736385</v>
      </c>
      <c r="Q55" s="22">
        <v>-736385</v>
      </c>
      <c r="R55" s="28">
        <v>-736385</v>
      </c>
      <c r="S55" s="28">
        <v>-736385</v>
      </c>
      <c r="T55" s="28">
        <v>-736385</v>
      </c>
      <c r="U55" s="22">
        <v>-736385</v>
      </c>
      <c r="V55" s="28">
        <v>-736385</v>
      </c>
      <c r="W55" s="28">
        <v>-736385</v>
      </c>
      <c r="X55" s="28">
        <v>-566024</v>
      </c>
      <c r="Y55" s="22">
        <v>-566024</v>
      </c>
    </row>
    <row r="56" spans="1:25" ht="13.5">
      <c r="A56" s="2" t="s">
        <v>157</v>
      </c>
      <c r="B56" s="28">
        <v>4663318</v>
      </c>
      <c r="C56" s="28">
        <v>4962742</v>
      </c>
      <c r="D56" s="28">
        <v>4897646</v>
      </c>
      <c r="E56" s="22">
        <v>4936405</v>
      </c>
      <c r="F56" s="28">
        <v>4771652</v>
      </c>
      <c r="G56" s="28">
        <v>4842935</v>
      </c>
      <c r="H56" s="28">
        <v>4676114</v>
      </c>
      <c r="I56" s="22">
        <v>4610709</v>
      </c>
      <c r="J56" s="28">
        <v>4420094</v>
      </c>
      <c r="K56" s="28">
        <v>4389705</v>
      </c>
      <c r="L56" s="28">
        <v>4241575</v>
      </c>
      <c r="M56" s="22">
        <v>4235413</v>
      </c>
      <c r="N56" s="28">
        <v>4125493</v>
      </c>
      <c r="O56" s="28">
        <v>4081407</v>
      </c>
      <c r="P56" s="28">
        <v>3971571</v>
      </c>
      <c r="Q56" s="22">
        <v>3927619</v>
      </c>
      <c r="R56" s="28">
        <v>3809578</v>
      </c>
      <c r="S56" s="28">
        <v>3787385</v>
      </c>
      <c r="T56" s="28">
        <v>3674084</v>
      </c>
      <c r="U56" s="22">
        <v>3632928</v>
      </c>
      <c r="V56" s="28">
        <v>3469480</v>
      </c>
      <c r="W56" s="28">
        <v>3579883</v>
      </c>
      <c r="X56" s="28">
        <v>3642667</v>
      </c>
      <c r="Y56" s="22">
        <v>3645443</v>
      </c>
    </row>
    <row r="57" spans="1:25" ht="13.5">
      <c r="A57" s="2" t="s">
        <v>158</v>
      </c>
      <c r="B57" s="28">
        <v>86328</v>
      </c>
      <c r="C57" s="28">
        <v>60482</v>
      </c>
      <c r="D57" s="28">
        <v>36350</v>
      </c>
      <c r="E57" s="22">
        <v>74928</v>
      </c>
      <c r="F57" s="28">
        <v>60770</v>
      </c>
      <c r="G57" s="28">
        <v>-826</v>
      </c>
      <c r="H57" s="28">
        <v>-4350</v>
      </c>
      <c r="I57" s="22">
        <v>-11398</v>
      </c>
      <c r="J57" s="28">
        <v>-5020</v>
      </c>
      <c r="K57" s="28">
        <v>-13716</v>
      </c>
      <c r="L57" s="28">
        <v>-10163</v>
      </c>
      <c r="M57" s="22">
        <v>-5100</v>
      </c>
      <c r="N57" s="28">
        <v>1257</v>
      </c>
      <c r="O57" s="28">
        <v>-1431</v>
      </c>
      <c r="P57" s="28">
        <v>-25704</v>
      </c>
      <c r="Q57" s="22">
        <v>-10002</v>
      </c>
      <c r="R57" s="28">
        <v>-15946</v>
      </c>
      <c r="S57" s="28">
        <v>-14717</v>
      </c>
      <c r="T57" s="28">
        <v>-7399</v>
      </c>
      <c r="U57" s="22">
        <v>-25479</v>
      </c>
      <c r="V57" s="28">
        <v>-28439</v>
      </c>
      <c r="W57" s="28">
        <v>-28089</v>
      </c>
      <c r="X57" s="28">
        <v>-6521</v>
      </c>
      <c r="Y57" s="22">
        <v>-20731</v>
      </c>
    </row>
    <row r="58" spans="1:25" ht="13.5">
      <c r="A58" s="2" t="s">
        <v>159</v>
      </c>
      <c r="B58" s="28">
        <v>-863</v>
      </c>
      <c r="C58" s="28"/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  <c r="V58" s="28"/>
      <c r="W58" s="28"/>
      <c r="X58" s="28"/>
      <c r="Y58" s="22"/>
    </row>
    <row r="59" spans="1:25" ht="13.5">
      <c r="A59" s="2" t="s">
        <v>160</v>
      </c>
      <c r="B59" s="28">
        <v>85465</v>
      </c>
      <c r="C59" s="28">
        <v>60482</v>
      </c>
      <c r="D59" s="28">
        <v>36350</v>
      </c>
      <c r="E59" s="22">
        <v>74928</v>
      </c>
      <c r="F59" s="28">
        <v>60770</v>
      </c>
      <c r="G59" s="28">
        <v>-826</v>
      </c>
      <c r="H59" s="28">
        <v>-4350</v>
      </c>
      <c r="I59" s="22">
        <v>-11398</v>
      </c>
      <c r="J59" s="28">
        <v>-5020</v>
      </c>
      <c r="K59" s="28">
        <v>-13716</v>
      </c>
      <c r="L59" s="28">
        <v>-10163</v>
      </c>
      <c r="M59" s="22">
        <v>-5100</v>
      </c>
      <c r="N59" s="28">
        <v>1257</v>
      </c>
      <c r="O59" s="28">
        <v>-1431</v>
      </c>
      <c r="P59" s="28">
        <v>-25704</v>
      </c>
      <c r="Q59" s="22">
        <v>-10002</v>
      </c>
      <c r="R59" s="28">
        <v>-15946</v>
      </c>
      <c r="S59" s="28">
        <v>-14717</v>
      </c>
      <c r="T59" s="28">
        <v>-7399</v>
      </c>
      <c r="U59" s="22">
        <v>-25479</v>
      </c>
      <c r="V59" s="28">
        <v>-28439</v>
      </c>
      <c r="W59" s="28">
        <v>-28089</v>
      </c>
      <c r="X59" s="28">
        <v>-6521</v>
      </c>
      <c r="Y59" s="22">
        <v>-20731</v>
      </c>
    </row>
    <row r="60" spans="1:25" ht="13.5">
      <c r="A60" s="6" t="s">
        <v>9</v>
      </c>
      <c r="B60" s="28">
        <v>-132003</v>
      </c>
      <c r="C60" s="28">
        <v>-230721</v>
      </c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6" t="s">
        <v>162</v>
      </c>
      <c r="B61" s="28">
        <v>4616780</v>
      </c>
      <c r="C61" s="28">
        <v>4792502</v>
      </c>
      <c r="D61" s="28">
        <v>4933997</v>
      </c>
      <c r="E61" s="22">
        <v>5011334</v>
      </c>
      <c r="F61" s="28">
        <v>4832422</v>
      </c>
      <c r="G61" s="28">
        <v>4842108</v>
      </c>
      <c r="H61" s="28">
        <v>4671764</v>
      </c>
      <c r="I61" s="22">
        <v>4599310</v>
      </c>
      <c r="J61" s="28">
        <v>4415074</v>
      </c>
      <c r="K61" s="28">
        <v>4375989</v>
      </c>
      <c r="L61" s="28">
        <v>4231412</v>
      </c>
      <c r="M61" s="22">
        <v>4230313</v>
      </c>
      <c r="N61" s="28">
        <v>4126750</v>
      </c>
      <c r="O61" s="28">
        <v>4079976</v>
      </c>
      <c r="P61" s="28">
        <v>3945867</v>
      </c>
      <c r="Q61" s="22">
        <v>3917617</v>
      </c>
      <c r="R61" s="28">
        <v>3793632</v>
      </c>
      <c r="S61" s="28">
        <v>3772668</v>
      </c>
      <c r="T61" s="28">
        <v>3666684</v>
      </c>
      <c r="U61" s="22">
        <v>3607448</v>
      </c>
      <c r="V61" s="28">
        <v>3441040</v>
      </c>
      <c r="W61" s="28">
        <v>3551793</v>
      </c>
      <c r="X61" s="28">
        <v>3636146</v>
      </c>
      <c r="Y61" s="22">
        <v>3624712</v>
      </c>
    </row>
    <row r="62" spans="1:25" ht="14.25" thickBot="1">
      <c r="A62" s="7" t="s">
        <v>164</v>
      </c>
      <c r="B62" s="28">
        <v>8117135</v>
      </c>
      <c r="C62" s="28">
        <v>8718013</v>
      </c>
      <c r="D62" s="28">
        <v>6410648</v>
      </c>
      <c r="E62" s="22">
        <v>6225603</v>
      </c>
      <c r="F62" s="28">
        <v>5966293</v>
      </c>
      <c r="G62" s="28">
        <v>6233351</v>
      </c>
      <c r="H62" s="28">
        <v>6246049</v>
      </c>
      <c r="I62" s="22">
        <v>6269924</v>
      </c>
      <c r="J62" s="28">
        <v>5852733</v>
      </c>
      <c r="K62" s="28">
        <v>5986829</v>
      </c>
      <c r="L62" s="28">
        <v>5807466</v>
      </c>
      <c r="M62" s="22">
        <v>6206301</v>
      </c>
      <c r="N62" s="28">
        <v>5793017</v>
      </c>
      <c r="O62" s="28">
        <v>5620888</v>
      </c>
      <c r="P62" s="28">
        <v>5296776</v>
      </c>
      <c r="Q62" s="22">
        <v>5462558</v>
      </c>
      <c r="R62" s="28">
        <v>5194462</v>
      </c>
      <c r="S62" s="28">
        <v>5048874</v>
      </c>
      <c r="T62" s="28">
        <v>4950290</v>
      </c>
      <c r="U62" s="22">
        <v>5150626</v>
      </c>
      <c r="V62" s="28">
        <v>4776556</v>
      </c>
      <c r="W62" s="28">
        <v>5100339</v>
      </c>
      <c r="X62" s="28">
        <v>5167958</v>
      </c>
      <c r="Y62" s="22">
        <v>5227057</v>
      </c>
    </row>
    <row r="63" spans="1:25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5" ht="13.5">
      <c r="A65" s="20" t="s">
        <v>169</v>
      </c>
    </row>
    <row r="66" ht="13.5">
      <c r="A66" s="20" t="s">
        <v>170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165</v>
      </c>
      <c r="B2" s="14">
        <v>2462</v>
      </c>
      <c r="C2" s="14"/>
      <c r="D2" s="14"/>
      <c r="E2" s="14"/>
      <c r="F2" s="14"/>
      <c r="G2" s="14"/>
    </row>
    <row r="3" spans="1:7" ht="14.25" thickBot="1">
      <c r="A3" s="11" t="s">
        <v>166</v>
      </c>
      <c r="B3" s="1" t="s">
        <v>167</v>
      </c>
      <c r="C3" s="1"/>
      <c r="D3" s="1"/>
      <c r="E3" s="1"/>
      <c r="F3" s="1"/>
      <c r="G3" s="1"/>
    </row>
    <row r="4" spans="1:7" ht="14.25" thickTop="1">
      <c r="A4" s="10" t="s">
        <v>68</v>
      </c>
      <c r="B4" s="15" t="str">
        <f>HYPERLINK("http://www.kabupro.jp/mark/20130828/S000EDW8.htm","有価証券報告書")</f>
        <v>有価証券報告書</v>
      </c>
      <c r="C4" s="15" t="str">
        <f>HYPERLINK("http://www.kabupro.jp/mark/20130828/S000EDW8.htm","有価証券報告書")</f>
        <v>有価証券報告書</v>
      </c>
      <c r="D4" s="15" t="str">
        <f>HYPERLINK("http://www.kabupro.jp/mark/20120824/S000BTB3.htm","有価証券報告書")</f>
        <v>有価証券報告書</v>
      </c>
      <c r="E4" s="15" t="str">
        <f>HYPERLINK("http://www.kabupro.jp/mark/20110826/S00099Q4.htm","有価証券報告書")</f>
        <v>有価証券報告書</v>
      </c>
      <c r="F4" s="15" t="str">
        <f>HYPERLINK("http://www.kabupro.jp/mark/20100827/S0006PSX.htm","有価証券報告書")</f>
        <v>有価証券報告書</v>
      </c>
      <c r="G4" s="15" t="str">
        <f>HYPERLINK("http://www.kabupro.jp/mark/20090825/S00041M3.htm","有価証券報告書")</f>
        <v>有価証券報告書</v>
      </c>
    </row>
    <row r="5" spans="1:7" ht="14.25" thickBot="1">
      <c r="A5" s="11" t="s">
        <v>69</v>
      </c>
      <c r="B5" s="1" t="s">
        <v>75</v>
      </c>
      <c r="C5" s="1" t="s">
        <v>75</v>
      </c>
      <c r="D5" s="1" t="s">
        <v>79</v>
      </c>
      <c r="E5" s="1" t="s">
        <v>81</v>
      </c>
      <c r="F5" s="1" t="s">
        <v>83</v>
      </c>
      <c r="G5" s="1" t="s">
        <v>85</v>
      </c>
    </row>
    <row r="6" spans="1:7" ht="15" thickBot="1" thickTop="1">
      <c r="A6" s="10" t="s">
        <v>70</v>
      </c>
      <c r="B6" s="18" t="s">
        <v>240</v>
      </c>
      <c r="C6" s="19"/>
      <c r="D6" s="19"/>
      <c r="E6" s="19"/>
      <c r="F6" s="19"/>
      <c r="G6" s="19"/>
    </row>
    <row r="7" spans="1:7" ht="14.25" thickTop="1">
      <c r="A7" s="12" t="s">
        <v>71</v>
      </c>
      <c r="B7" s="16" t="s">
        <v>76</v>
      </c>
      <c r="C7" s="16" t="s">
        <v>76</v>
      </c>
      <c r="D7" s="16" t="s">
        <v>76</v>
      </c>
      <c r="E7" s="16" t="s">
        <v>76</v>
      </c>
      <c r="F7" s="16" t="s">
        <v>76</v>
      </c>
      <c r="G7" s="16" t="s">
        <v>76</v>
      </c>
    </row>
    <row r="8" spans="1:7" ht="13.5">
      <c r="A8" s="13" t="s">
        <v>72</v>
      </c>
      <c r="B8" s="17" t="s">
        <v>171</v>
      </c>
      <c r="C8" s="17" t="s">
        <v>172</v>
      </c>
      <c r="D8" s="17" t="s">
        <v>173</v>
      </c>
      <c r="E8" s="17" t="s">
        <v>174</v>
      </c>
      <c r="F8" s="17" t="s">
        <v>175</v>
      </c>
      <c r="G8" s="17" t="s">
        <v>176</v>
      </c>
    </row>
    <row r="9" spans="1:7" ht="13.5">
      <c r="A9" s="13" t="s">
        <v>73</v>
      </c>
      <c r="B9" s="17" t="s">
        <v>77</v>
      </c>
      <c r="C9" s="17" t="s">
        <v>78</v>
      </c>
      <c r="D9" s="17" t="s">
        <v>80</v>
      </c>
      <c r="E9" s="17" t="s">
        <v>82</v>
      </c>
      <c r="F9" s="17" t="s">
        <v>84</v>
      </c>
      <c r="G9" s="17" t="s">
        <v>86</v>
      </c>
    </row>
    <row r="10" spans="1:7" ht="14.25" thickBot="1">
      <c r="A10" s="13" t="s">
        <v>74</v>
      </c>
      <c r="B10" s="17" t="s">
        <v>88</v>
      </c>
      <c r="C10" s="17" t="s">
        <v>88</v>
      </c>
      <c r="D10" s="17" t="s">
        <v>88</v>
      </c>
      <c r="E10" s="17" t="s">
        <v>88</v>
      </c>
      <c r="F10" s="17" t="s">
        <v>88</v>
      </c>
      <c r="G10" s="17" t="s">
        <v>88</v>
      </c>
    </row>
    <row r="11" spans="1:7" ht="14.25" thickTop="1">
      <c r="A11" s="26" t="s">
        <v>177</v>
      </c>
      <c r="B11" s="21"/>
      <c r="C11" s="21"/>
      <c r="D11" s="21"/>
      <c r="E11" s="21">
        <v>6465814</v>
      </c>
      <c r="F11" s="21">
        <v>13464780</v>
      </c>
      <c r="G11" s="21">
        <v>11564593</v>
      </c>
    </row>
    <row r="12" spans="1:7" ht="13.5">
      <c r="A12" s="6" t="s">
        <v>178</v>
      </c>
      <c r="B12" s="22"/>
      <c r="C12" s="22"/>
      <c r="D12" s="22"/>
      <c r="E12" s="22">
        <v>239878</v>
      </c>
      <c r="F12" s="22">
        <v>548619</v>
      </c>
      <c r="G12" s="22">
        <v>670613</v>
      </c>
    </row>
    <row r="13" spans="1:7" ht="13.5">
      <c r="A13" s="6" t="s">
        <v>179</v>
      </c>
      <c r="B13" s="22"/>
      <c r="C13" s="22"/>
      <c r="D13" s="22"/>
      <c r="E13" s="22">
        <v>6705693</v>
      </c>
      <c r="F13" s="22">
        <v>14013399</v>
      </c>
      <c r="G13" s="22">
        <v>12235207</v>
      </c>
    </row>
    <row r="14" spans="1:7" ht="13.5">
      <c r="A14" s="6" t="s">
        <v>180</v>
      </c>
      <c r="B14" s="22">
        <v>211692</v>
      </c>
      <c r="C14" s="22">
        <v>175560</v>
      </c>
      <c r="D14" s="22">
        <v>156000</v>
      </c>
      <c r="E14" s="22">
        <v>102000</v>
      </c>
      <c r="F14" s="22"/>
      <c r="G14" s="22"/>
    </row>
    <row r="15" spans="1:7" ht="13.5">
      <c r="A15" s="6" t="s">
        <v>181</v>
      </c>
      <c r="B15" s="22">
        <v>66840</v>
      </c>
      <c r="C15" s="22">
        <v>111840</v>
      </c>
      <c r="D15" s="22">
        <v>126000</v>
      </c>
      <c r="E15" s="22">
        <v>78000</v>
      </c>
      <c r="F15" s="22"/>
      <c r="G15" s="22"/>
    </row>
    <row r="16" spans="1:7" ht="13.5">
      <c r="A16" s="6" t="s">
        <v>182</v>
      </c>
      <c r="B16" s="22">
        <v>117135</v>
      </c>
      <c r="C16" s="22">
        <v>128550</v>
      </c>
      <c r="D16" s="22">
        <v>116870</v>
      </c>
      <c r="E16" s="22">
        <v>48820</v>
      </c>
      <c r="F16" s="22"/>
      <c r="G16" s="22"/>
    </row>
    <row r="17" spans="1:7" ht="13.5">
      <c r="A17" s="6" t="s">
        <v>183</v>
      </c>
      <c r="B17" s="22">
        <v>245000</v>
      </c>
      <c r="C17" s="22">
        <v>189000</v>
      </c>
      <c r="D17" s="22">
        <v>91000</v>
      </c>
      <c r="E17" s="22"/>
      <c r="F17" s="22"/>
      <c r="G17" s="22"/>
    </row>
    <row r="18" spans="1:7" ht="13.5">
      <c r="A18" s="6" t="s">
        <v>184</v>
      </c>
      <c r="B18" s="22">
        <v>640667</v>
      </c>
      <c r="C18" s="22">
        <v>604950</v>
      </c>
      <c r="D18" s="22">
        <v>489870</v>
      </c>
      <c r="E18" s="22">
        <v>228820</v>
      </c>
      <c r="F18" s="22"/>
      <c r="G18" s="22"/>
    </row>
    <row r="19" spans="1:7" ht="13.5">
      <c r="A19" s="7" t="s">
        <v>185</v>
      </c>
      <c r="B19" s="22"/>
      <c r="C19" s="22"/>
      <c r="D19" s="22"/>
      <c r="E19" s="22">
        <v>6934513</v>
      </c>
      <c r="F19" s="22">
        <v>14013399</v>
      </c>
      <c r="G19" s="22"/>
    </row>
    <row r="20" spans="1:7" ht="13.5">
      <c r="A20" s="6" t="s">
        <v>186</v>
      </c>
      <c r="B20" s="22"/>
      <c r="C20" s="22"/>
      <c r="D20" s="22"/>
      <c r="E20" s="22">
        <v>5293844</v>
      </c>
      <c r="F20" s="22">
        <v>10945209</v>
      </c>
      <c r="G20" s="22">
        <v>9263072</v>
      </c>
    </row>
    <row r="21" spans="1:7" ht="13.5">
      <c r="A21" s="6" t="s">
        <v>187</v>
      </c>
      <c r="B21" s="22"/>
      <c r="C21" s="22"/>
      <c r="D21" s="22"/>
      <c r="E21" s="22">
        <v>175987</v>
      </c>
      <c r="F21" s="22">
        <v>427368</v>
      </c>
      <c r="G21" s="22">
        <v>556598</v>
      </c>
    </row>
    <row r="22" spans="1:7" ht="13.5">
      <c r="A22" s="6" t="s">
        <v>188</v>
      </c>
      <c r="B22" s="22"/>
      <c r="C22" s="22"/>
      <c r="D22" s="22"/>
      <c r="E22" s="22">
        <v>5469832</v>
      </c>
      <c r="F22" s="22">
        <v>11372578</v>
      </c>
      <c r="G22" s="22">
        <v>9819670</v>
      </c>
    </row>
    <row r="23" spans="1:7" ht="13.5">
      <c r="A23" s="7" t="s">
        <v>189</v>
      </c>
      <c r="B23" s="22"/>
      <c r="C23" s="22"/>
      <c r="D23" s="22"/>
      <c r="E23" s="22">
        <v>1464680</v>
      </c>
      <c r="F23" s="22">
        <v>2640820</v>
      </c>
      <c r="G23" s="22">
        <v>2415536</v>
      </c>
    </row>
    <row r="24" spans="1:7" ht="13.5">
      <c r="A24" s="6" t="s">
        <v>190</v>
      </c>
      <c r="B24" s="22"/>
      <c r="C24" s="22"/>
      <c r="D24" s="22"/>
      <c r="E24" s="22">
        <v>358347</v>
      </c>
      <c r="F24" s="22">
        <v>656951</v>
      </c>
      <c r="G24" s="22">
        <v>579188</v>
      </c>
    </row>
    <row r="25" spans="1:7" ht="13.5">
      <c r="A25" s="6" t="s">
        <v>191</v>
      </c>
      <c r="B25" s="22"/>
      <c r="C25" s="22"/>
      <c r="D25" s="22"/>
      <c r="E25" s="22"/>
      <c r="F25" s="22">
        <v>40152</v>
      </c>
      <c r="G25" s="22">
        <v>42050</v>
      </c>
    </row>
    <row r="26" spans="1:7" ht="13.5">
      <c r="A26" s="6" t="s">
        <v>192</v>
      </c>
      <c r="B26" s="22"/>
      <c r="C26" s="22"/>
      <c r="D26" s="22"/>
      <c r="E26" s="22">
        <v>117839</v>
      </c>
      <c r="F26" s="22">
        <v>320927</v>
      </c>
      <c r="G26" s="22">
        <v>355118</v>
      </c>
    </row>
    <row r="27" spans="1:7" ht="13.5">
      <c r="A27" s="6" t="s">
        <v>193</v>
      </c>
      <c r="B27" s="22"/>
      <c r="C27" s="22"/>
      <c r="D27" s="22"/>
      <c r="E27" s="22">
        <v>47301</v>
      </c>
      <c r="F27" s="22">
        <v>100790</v>
      </c>
      <c r="G27" s="22">
        <v>93072</v>
      </c>
    </row>
    <row r="28" spans="1:7" ht="13.5">
      <c r="A28" s="6" t="s">
        <v>194</v>
      </c>
      <c r="B28" s="22"/>
      <c r="C28" s="22"/>
      <c r="D28" s="22"/>
      <c r="E28" s="22">
        <v>98645</v>
      </c>
      <c r="F28" s="22">
        <v>178309</v>
      </c>
      <c r="G28" s="22">
        <v>124296</v>
      </c>
    </row>
    <row r="29" spans="1:7" ht="13.5">
      <c r="A29" s="6" t="s">
        <v>196</v>
      </c>
      <c r="B29" s="22"/>
      <c r="C29" s="22"/>
      <c r="D29" s="22"/>
      <c r="E29" s="22">
        <v>10598</v>
      </c>
      <c r="F29" s="22">
        <v>25748</v>
      </c>
      <c r="G29" s="22">
        <v>26255</v>
      </c>
    </row>
    <row r="30" spans="1:7" ht="13.5">
      <c r="A30" s="6" t="s">
        <v>197</v>
      </c>
      <c r="B30" s="22"/>
      <c r="C30" s="22"/>
      <c r="D30" s="22"/>
      <c r="E30" s="22"/>
      <c r="F30" s="22"/>
      <c r="G30" s="22">
        <v>1663</v>
      </c>
    </row>
    <row r="31" spans="1:7" ht="13.5">
      <c r="A31" s="6" t="s">
        <v>101</v>
      </c>
      <c r="B31" s="22"/>
      <c r="C31" s="22"/>
      <c r="D31" s="22"/>
      <c r="E31" s="22">
        <v>178001</v>
      </c>
      <c r="F31" s="22">
        <v>356620</v>
      </c>
      <c r="G31" s="22">
        <v>313402</v>
      </c>
    </row>
    <row r="32" spans="1:7" ht="13.5">
      <c r="A32" s="6" t="s">
        <v>199</v>
      </c>
      <c r="B32" s="22"/>
      <c r="C32" s="22"/>
      <c r="D32" s="22"/>
      <c r="E32" s="22">
        <v>810734</v>
      </c>
      <c r="F32" s="22">
        <v>1679500</v>
      </c>
      <c r="G32" s="22">
        <v>1535046</v>
      </c>
    </row>
    <row r="33" spans="1:7" ht="13.5">
      <c r="A33" s="6" t="s">
        <v>190</v>
      </c>
      <c r="B33" s="22">
        <v>137884</v>
      </c>
      <c r="C33" s="22">
        <v>168762</v>
      </c>
      <c r="D33" s="22">
        <v>155098</v>
      </c>
      <c r="E33" s="22">
        <v>75288</v>
      </c>
      <c r="F33" s="22"/>
      <c r="G33" s="22"/>
    </row>
    <row r="34" spans="1:7" ht="13.5">
      <c r="A34" s="6" t="s">
        <v>200</v>
      </c>
      <c r="B34" s="22">
        <v>4599</v>
      </c>
      <c r="C34" s="22">
        <v>8033</v>
      </c>
      <c r="D34" s="22">
        <v>5744</v>
      </c>
      <c r="E34" s="22">
        <v>5238</v>
      </c>
      <c r="F34" s="22"/>
      <c r="G34" s="22"/>
    </row>
    <row r="35" spans="1:7" ht="13.5">
      <c r="A35" s="6" t="s">
        <v>192</v>
      </c>
      <c r="B35" s="22">
        <v>8851</v>
      </c>
      <c r="C35" s="22">
        <v>9547</v>
      </c>
      <c r="D35" s="22">
        <v>13710</v>
      </c>
      <c r="E35" s="22">
        <v>2550</v>
      </c>
      <c r="F35" s="22"/>
      <c r="G35" s="22"/>
    </row>
    <row r="36" spans="1:7" ht="13.5">
      <c r="A36" s="6" t="s">
        <v>193</v>
      </c>
      <c r="B36" s="22">
        <v>14516</v>
      </c>
      <c r="C36" s="22">
        <v>16294</v>
      </c>
      <c r="D36" s="22">
        <v>17959</v>
      </c>
      <c r="E36" s="22">
        <v>11233</v>
      </c>
      <c r="F36" s="22"/>
      <c r="G36" s="22"/>
    </row>
    <row r="37" spans="1:7" ht="13.5">
      <c r="A37" s="6" t="s">
        <v>194</v>
      </c>
      <c r="B37" s="22">
        <v>35997</v>
      </c>
      <c r="C37" s="22">
        <v>18578</v>
      </c>
      <c r="D37" s="22">
        <v>22756</v>
      </c>
      <c r="E37" s="22">
        <v>10920</v>
      </c>
      <c r="F37" s="22"/>
      <c r="G37" s="22"/>
    </row>
    <row r="38" spans="1:7" ht="13.5">
      <c r="A38" s="6" t="s">
        <v>201</v>
      </c>
      <c r="B38" s="22">
        <v>16453</v>
      </c>
      <c r="C38" s="22">
        <v>16711</v>
      </c>
      <c r="D38" s="22">
        <v>16430</v>
      </c>
      <c r="E38" s="22">
        <v>9428</v>
      </c>
      <c r="F38" s="22"/>
      <c r="G38" s="22"/>
    </row>
    <row r="39" spans="1:7" ht="13.5">
      <c r="A39" s="6" t="s">
        <v>195</v>
      </c>
      <c r="B39" s="22">
        <v>23455</v>
      </c>
      <c r="C39" s="22">
        <v>42389</v>
      </c>
      <c r="D39" s="22">
        <v>28540</v>
      </c>
      <c r="E39" s="22">
        <v>15676</v>
      </c>
      <c r="F39" s="22"/>
      <c r="G39" s="22"/>
    </row>
    <row r="40" spans="1:7" ht="13.5">
      <c r="A40" s="6" t="s">
        <v>202</v>
      </c>
      <c r="B40" s="22">
        <v>18218</v>
      </c>
      <c r="C40" s="22">
        <v>14810</v>
      </c>
      <c r="D40" s="22"/>
      <c r="E40" s="22"/>
      <c r="F40" s="22"/>
      <c r="G40" s="22"/>
    </row>
    <row r="41" spans="1:7" ht="13.5">
      <c r="A41" s="6" t="s">
        <v>100</v>
      </c>
      <c r="B41" s="22">
        <v>71039</v>
      </c>
      <c r="C41" s="22">
        <v>74883</v>
      </c>
      <c r="D41" s="22">
        <v>74635</v>
      </c>
      <c r="E41" s="22">
        <v>31718</v>
      </c>
      <c r="F41" s="22"/>
      <c r="G41" s="22"/>
    </row>
    <row r="42" spans="1:7" ht="13.5">
      <c r="A42" s="6" t="s">
        <v>203</v>
      </c>
      <c r="B42" s="22">
        <v>331017</v>
      </c>
      <c r="C42" s="22">
        <v>370012</v>
      </c>
      <c r="D42" s="22">
        <v>334875</v>
      </c>
      <c r="E42" s="22">
        <v>162055</v>
      </c>
      <c r="F42" s="22"/>
      <c r="G42" s="22"/>
    </row>
    <row r="43" spans="1:7" ht="13.5">
      <c r="A43" s="7" t="s">
        <v>204</v>
      </c>
      <c r="B43" s="22"/>
      <c r="C43" s="22"/>
      <c r="D43" s="22"/>
      <c r="E43" s="22">
        <v>972790</v>
      </c>
      <c r="F43" s="22">
        <v>1679500</v>
      </c>
      <c r="G43" s="22"/>
    </row>
    <row r="44" spans="1:7" ht="14.25" thickBot="1">
      <c r="A44" s="25" t="s">
        <v>205</v>
      </c>
      <c r="B44" s="23">
        <v>309649</v>
      </c>
      <c r="C44" s="23">
        <v>234937</v>
      </c>
      <c r="D44" s="23">
        <v>154994</v>
      </c>
      <c r="E44" s="23">
        <v>491890</v>
      </c>
      <c r="F44" s="23">
        <v>961320</v>
      </c>
      <c r="G44" s="23">
        <v>880489</v>
      </c>
    </row>
    <row r="45" spans="1:7" ht="14.25" thickTop="1">
      <c r="A45" s="6" t="s">
        <v>206</v>
      </c>
      <c r="B45" s="22">
        <v>1924</v>
      </c>
      <c r="C45" s="22">
        <v>5836</v>
      </c>
      <c r="D45" s="22">
        <v>3670</v>
      </c>
      <c r="E45" s="22">
        <v>1133</v>
      </c>
      <c r="F45" s="22">
        <v>4293</v>
      </c>
      <c r="G45" s="22">
        <v>3292</v>
      </c>
    </row>
    <row r="46" spans="1:7" ht="13.5">
      <c r="A46" s="6" t="s">
        <v>207</v>
      </c>
      <c r="B46" s="22">
        <v>17591</v>
      </c>
      <c r="C46" s="22">
        <v>23579</v>
      </c>
      <c r="D46" s="22">
        <v>19708</v>
      </c>
      <c r="E46" s="22">
        <v>19378</v>
      </c>
      <c r="F46" s="22">
        <v>16008</v>
      </c>
      <c r="G46" s="22">
        <v>8818</v>
      </c>
    </row>
    <row r="47" spans="1:7" ht="13.5">
      <c r="A47" s="6" t="s">
        <v>208</v>
      </c>
      <c r="B47" s="22">
        <v>16874</v>
      </c>
      <c r="C47" s="22">
        <v>9892</v>
      </c>
      <c r="D47" s="22">
        <v>14915</v>
      </c>
      <c r="E47" s="22">
        <v>7202</v>
      </c>
      <c r="F47" s="22">
        <v>6452</v>
      </c>
      <c r="G47" s="22">
        <v>6708</v>
      </c>
    </row>
    <row r="48" spans="1:7" ht="13.5">
      <c r="A48" s="6" t="s">
        <v>209</v>
      </c>
      <c r="B48" s="22">
        <v>1192</v>
      </c>
      <c r="C48" s="22">
        <v>1912</v>
      </c>
      <c r="D48" s="22">
        <v>2269</v>
      </c>
      <c r="E48" s="22">
        <v>4335</v>
      </c>
      <c r="F48" s="22">
        <v>5234</v>
      </c>
      <c r="G48" s="22">
        <v>7326</v>
      </c>
    </row>
    <row r="49" spans="1:7" ht="13.5">
      <c r="A49" s="6" t="s">
        <v>210</v>
      </c>
      <c r="B49" s="22"/>
      <c r="C49" s="22"/>
      <c r="D49" s="22"/>
      <c r="E49" s="22">
        <v>3988</v>
      </c>
      <c r="F49" s="22"/>
      <c r="G49" s="22"/>
    </row>
    <row r="50" spans="1:7" ht="13.5">
      <c r="A50" s="6" t="s">
        <v>211</v>
      </c>
      <c r="B50" s="22"/>
      <c r="C50" s="22"/>
      <c r="D50" s="22"/>
      <c r="E50" s="22"/>
      <c r="F50" s="22">
        <v>7600</v>
      </c>
      <c r="G50" s="22"/>
    </row>
    <row r="51" spans="1:7" ht="13.5">
      <c r="A51" s="6" t="s">
        <v>101</v>
      </c>
      <c r="B51" s="22">
        <v>6918</v>
      </c>
      <c r="C51" s="22">
        <v>5749</v>
      </c>
      <c r="D51" s="22">
        <v>5191</v>
      </c>
      <c r="E51" s="22">
        <v>710</v>
      </c>
      <c r="F51" s="22">
        <v>5219</v>
      </c>
      <c r="G51" s="22">
        <v>636</v>
      </c>
    </row>
    <row r="52" spans="1:7" ht="13.5">
      <c r="A52" s="6" t="s">
        <v>212</v>
      </c>
      <c r="B52" s="22">
        <v>44501</v>
      </c>
      <c r="C52" s="22">
        <v>46970</v>
      </c>
      <c r="D52" s="22">
        <v>45754</v>
      </c>
      <c r="E52" s="22">
        <v>36749</v>
      </c>
      <c r="F52" s="22">
        <v>44808</v>
      </c>
      <c r="G52" s="22">
        <v>26781</v>
      </c>
    </row>
    <row r="53" spans="1:7" ht="13.5">
      <c r="A53" s="6" t="s">
        <v>213</v>
      </c>
      <c r="B53" s="22">
        <v>123</v>
      </c>
      <c r="C53" s="22">
        <v>87</v>
      </c>
      <c r="D53" s="22">
        <v>223</v>
      </c>
      <c r="E53" s="22"/>
      <c r="F53" s="22">
        <v>1007</v>
      </c>
      <c r="G53" s="22">
        <v>2110</v>
      </c>
    </row>
    <row r="54" spans="1:7" ht="13.5">
      <c r="A54" s="6" t="s">
        <v>214</v>
      </c>
      <c r="B54" s="22">
        <v>385</v>
      </c>
      <c r="C54" s="22">
        <v>279</v>
      </c>
      <c r="D54" s="22">
        <v>470</v>
      </c>
      <c r="E54" s="22">
        <v>286</v>
      </c>
      <c r="F54" s="22">
        <v>656</v>
      </c>
      <c r="G54" s="22">
        <v>676</v>
      </c>
    </row>
    <row r="55" spans="1:7" ht="13.5">
      <c r="A55" s="6" t="s">
        <v>197</v>
      </c>
      <c r="B55" s="22"/>
      <c r="C55" s="22"/>
      <c r="D55" s="22"/>
      <c r="E55" s="22"/>
      <c r="F55" s="22">
        <v>1450</v>
      </c>
      <c r="G55" s="22">
        <v>2060</v>
      </c>
    </row>
    <row r="56" spans="1:7" ht="13.5">
      <c r="A56" s="6" t="s">
        <v>130</v>
      </c>
      <c r="B56" s="22">
        <v>1</v>
      </c>
      <c r="C56" s="22">
        <v>837</v>
      </c>
      <c r="D56" s="22">
        <v>1</v>
      </c>
      <c r="E56" s="22"/>
      <c r="F56" s="22"/>
      <c r="G56" s="22"/>
    </row>
    <row r="57" spans="1:7" ht="13.5">
      <c r="A57" s="6" t="s">
        <v>215</v>
      </c>
      <c r="B57" s="22"/>
      <c r="C57" s="22"/>
      <c r="D57" s="22"/>
      <c r="E57" s="22"/>
      <c r="F57" s="22">
        <v>663</v>
      </c>
      <c r="G57" s="22"/>
    </row>
    <row r="58" spans="1:7" ht="13.5">
      <c r="A58" s="6" t="s">
        <v>216</v>
      </c>
      <c r="B58" s="22"/>
      <c r="C58" s="22"/>
      <c r="D58" s="22"/>
      <c r="E58" s="22"/>
      <c r="F58" s="22">
        <v>557</v>
      </c>
      <c r="G58" s="22"/>
    </row>
    <row r="59" spans="1:7" ht="13.5">
      <c r="A59" s="6" t="s">
        <v>101</v>
      </c>
      <c r="B59" s="22"/>
      <c r="C59" s="22"/>
      <c r="D59" s="22"/>
      <c r="E59" s="22">
        <v>2</v>
      </c>
      <c r="F59" s="22">
        <v>6</v>
      </c>
      <c r="G59" s="22">
        <v>197</v>
      </c>
    </row>
    <row r="60" spans="1:7" ht="13.5">
      <c r="A60" s="6" t="s">
        <v>217</v>
      </c>
      <c r="B60" s="22">
        <v>510</v>
      </c>
      <c r="C60" s="22">
        <v>1204</v>
      </c>
      <c r="D60" s="22">
        <v>695</v>
      </c>
      <c r="E60" s="22">
        <v>289</v>
      </c>
      <c r="F60" s="22">
        <v>4340</v>
      </c>
      <c r="G60" s="22">
        <v>5045</v>
      </c>
    </row>
    <row r="61" spans="1:7" ht="14.25" thickBot="1">
      <c r="A61" s="25" t="s">
        <v>218</v>
      </c>
      <c r="B61" s="23">
        <v>353640</v>
      </c>
      <c r="C61" s="23">
        <v>280704</v>
      </c>
      <c r="D61" s="23">
        <v>200053</v>
      </c>
      <c r="E61" s="23">
        <v>528350</v>
      </c>
      <c r="F61" s="23">
        <v>1001788</v>
      </c>
      <c r="G61" s="23">
        <v>902225</v>
      </c>
    </row>
    <row r="62" spans="1:7" ht="14.25" thickTop="1">
      <c r="A62" s="6" t="s">
        <v>219</v>
      </c>
      <c r="B62" s="22"/>
      <c r="C62" s="22"/>
      <c r="D62" s="22">
        <v>13</v>
      </c>
      <c r="E62" s="22">
        <v>3242</v>
      </c>
      <c r="F62" s="22"/>
      <c r="G62" s="22">
        <v>955</v>
      </c>
    </row>
    <row r="63" spans="1:7" ht="13.5">
      <c r="A63" s="6" t="s">
        <v>220</v>
      </c>
      <c r="B63" s="22">
        <v>41883</v>
      </c>
      <c r="C63" s="22"/>
      <c r="D63" s="22"/>
      <c r="E63" s="22">
        <v>3985</v>
      </c>
      <c r="F63" s="22">
        <v>551</v>
      </c>
      <c r="G63" s="22">
        <v>963</v>
      </c>
    </row>
    <row r="64" spans="1:7" ht="13.5">
      <c r="A64" s="6" t="s">
        <v>221</v>
      </c>
      <c r="B64" s="22"/>
      <c r="C64" s="22"/>
      <c r="D64" s="22">
        <v>615</v>
      </c>
      <c r="E64" s="22">
        <v>5000</v>
      </c>
      <c r="F64" s="22"/>
      <c r="G64" s="22"/>
    </row>
    <row r="65" spans="1:7" ht="13.5">
      <c r="A65" s="6" t="s">
        <v>222</v>
      </c>
      <c r="B65" s="22"/>
      <c r="C65" s="22"/>
      <c r="D65" s="22">
        <v>157</v>
      </c>
      <c r="E65" s="22">
        <v>9970</v>
      </c>
      <c r="F65" s="22"/>
      <c r="G65" s="22"/>
    </row>
    <row r="66" spans="1:7" ht="13.5">
      <c r="A66" s="6" t="s">
        <v>223</v>
      </c>
      <c r="B66" s="22">
        <v>41883</v>
      </c>
      <c r="C66" s="22"/>
      <c r="D66" s="22">
        <v>786</v>
      </c>
      <c r="E66" s="22">
        <v>22197</v>
      </c>
      <c r="F66" s="22">
        <v>551</v>
      </c>
      <c r="G66" s="22">
        <v>1918</v>
      </c>
    </row>
    <row r="67" spans="1:7" ht="13.5">
      <c r="A67" s="6" t="s">
        <v>224</v>
      </c>
      <c r="B67" s="22">
        <v>5044</v>
      </c>
      <c r="C67" s="22">
        <v>1608</v>
      </c>
      <c r="D67" s="22"/>
      <c r="E67" s="22"/>
      <c r="F67" s="22"/>
      <c r="G67" s="22">
        <v>6104</v>
      </c>
    </row>
    <row r="68" spans="1:7" ht="13.5">
      <c r="A68" s="6" t="s">
        <v>225</v>
      </c>
      <c r="B68" s="22"/>
      <c r="C68" s="22">
        <v>3000</v>
      </c>
      <c r="D68" s="22"/>
      <c r="E68" s="22"/>
      <c r="F68" s="22"/>
      <c r="G68" s="22"/>
    </row>
    <row r="69" spans="1:7" ht="13.5">
      <c r="A69" s="6" t="s">
        <v>226</v>
      </c>
      <c r="B69" s="22"/>
      <c r="C69" s="22">
        <v>9097</v>
      </c>
      <c r="D69" s="22"/>
      <c r="E69" s="22"/>
      <c r="F69" s="22"/>
      <c r="G69" s="22"/>
    </row>
    <row r="70" spans="1:7" ht="13.5">
      <c r="A70" s="6" t="s">
        <v>227</v>
      </c>
      <c r="B70" s="22"/>
      <c r="C70" s="22"/>
      <c r="D70" s="22"/>
      <c r="E70" s="22"/>
      <c r="F70" s="22">
        <v>316702</v>
      </c>
      <c r="G70" s="22"/>
    </row>
    <row r="71" spans="1:7" ht="13.5">
      <c r="A71" s="6" t="s">
        <v>228</v>
      </c>
      <c r="B71" s="22"/>
      <c r="C71" s="22"/>
      <c r="D71" s="22">
        <v>37540</v>
      </c>
      <c r="E71" s="22"/>
      <c r="F71" s="22"/>
      <c r="G71" s="22"/>
    </row>
    <row r="72" spans="1:7" ht="13.5">
      <c r="A72" s="6" t="s">
        <v>229</v>
      </c>
      <c r="B72" s="22">
        <v>28904</v>
      </c>
      <c r="C72" s="22"/>
      <c r="D72" s="22"/>
      <c r="E72" s="22">
        <v>18900</v>
      </c>
      <c r="F72" s="22"/>
      <c r="G72" s="22"/>
    </row>
    <row r="73" spans="1:7" ht="13.5">
      <c r="A73" s="6" t="s">
        <v>230</v>
      </c>
      <c r="B73" s="22">
        <v>6656</v>
      </c>
      <c r="C73" s="22"/>
      <c r="D73" s="22">
        <v>19345</v>
      </c>
      <c r="E73" s="22"/>
      <c r="F73" s="22"/>
      <c r="G73" s="22"/>
    </row>
    <row r="74" spans="1:7" ht="13.5">
      <c r="A74" s="6" t="s">
        <v>231</v>
      </c>
      <c r="B74" s="22"/>
      <c r="C74" s="22"/>
      <c r="D74" s="22"/>
      <c r="E74" s="22">
        <v>18343</v>
      </c>
      <c r="F74" s="22"/>
      <c r="G74" s="22"/>
    </row>
    <row r="75" spans="1:7" ht="13.5">
      <c r="A75" s="6" t="s">
        <v>232</v>
      </c>
      <c r="B75" s="22"/>
      <c r="C75" s="22">
        <v>9557</v>
      </c>
      <c r="D75" s="22"/>
      <c r="E75" s="22"/>
      <c r="F75" s="22"/>
      <c r="G75" s="22"/>
    </row>
    <row r="76" spans="1:7" ht="13.5">
      <c r="A76" s="6" t="s">
        <v>233</v>
      </c>
      <c r="B76" s="22">
        <v>1598</v>
      </c>
      <c r="C76" s="22"/>
      <c r="D76" s="22"/>
      <c r="E76" s="22"/>
      <c r="F76" s="22"/>
      <c r="G76" s="22">
        <v>21051</v>
      </c>
    </row>
    <row r="77" spans="1:7" ht="13.5">
      <c r="A77" s="6" t="s">
        <v>100</v>
      </c>
      <c r="B77" s="22"/>
      <c r="C77" s="22">
        <v>472</v>
      </c>
      <c r="D77" s="22">
        <v>2118</v>
      </c>
      <c r="E77" s="22">
        <v>1874</v>
      </c>
      <c r="F77" s="22">
        <v>69122</v>
      </c>
      <c r="G77" s="22"/>
    </row>
    <row r="78" spans="1:7" ht="13.5">
      <c r="A78" s="6" t="s">
        <v>234</v>
      </c>
      <c r="B78" s="22">
        <v>42204</v>
      </c>
      <c r="C78" s="22">
        <v>23735</v>
      </c>
      <c r="D78" s="22">
        <v>59004</v>
      </c>
      <c r="E78" s="22">
        <v>39118</v>
      </c>
      <c r="F78" s="22">
        <v>385825</v>
      </c>
      <c r="G78" s="22">
        <v>27155</v>
      </c>
    </row>
    <row r="79" spans="1:7" ht="13.5">
      <c r="A79" s="7" t="s">
        <v>235</v>
      </c>
      <c r="B79" s="22">
        <v>353318</v>
      </c>
      <c r="C79" s="22">
        <v>256968</v>
      </c>
      <c r="D79" s="22">
        <v>141835</v>
      </c>
      <c r="E79" s="22">
        <v>511430</v>
      </c>
      <c r="F79" s="22">
        <v>616514</v>
      </c>
      <c r="G79" s="22">
        <v>876989</v>
      </c>
    </row>
    <row r="80" spans="1:7" ht="13.5">
      <c r="A80" s="7" t="s">
        <v>236</v>
      </c>
      <c r="B80" s="22">
        <v>52355</v>
      </c>
      <c r="C80" s="22">
        <v>16666</v>
      </c>
      <c r="D80" s="22">
        <v>25564</v>
      </c>
      <c r="E80" s="22">
        <v>196053</v>
      </c>
      <c r="F80" s="22">
        <v>291167</v>
      </c>
      <c r="G80" s="22">
        <v>385704</v>
      </c>
    </row>
    <row r="81" spans="1:7" ht="13.5">
      <c r="A81" s="7" t="s">
        <v>237</v>
      </c>
      <c r="B81" s="22">
        <v>-664</v>
      </c>
      <c r="C81" s="22">
        <v>15880</v>
      </c>
      <c r="D81" s="22">
        <v>21955</v>
      </c>
      <c r="E81" s="22">
        <v>28759</v>
      </c>
      <c r="F81" s="22">
        <v>-9689</v>
      </c>
      <c r="G81" s="22">
        <v>-3353</v>
      </c>
    </row>
    <row r="82" spans="1:7" ht="13.5">
      <c r="A82" s="7" t="s">
        <v>238</v>
      </c>
      <c r="B82" s="22">
        <v>51691</v>
      </c>
      <c r="C82" s="22">
        <v>32546</v>
      </c>
      <c r="D82" s="22">
        <v>47519</v>
      </c>
      <c r="E82" s="22">
        <v>224812</v>
      </c>
      <c r="F82" s="22">
        <v>281477</v>
      </c>
      <c r="G82" s="22">
        <v>382350</v>
      </c>
    </row>
    <row r="83" spans="1:7" ht="14.25" thickBot="1">
      <c r="A83" s="7" t="s">
        <v>239</v>
      </c>
      <c r="B83" s="22">
        <v>301627</v>
      </c>
      <c r="C83" s="22">
        <v>224422</v>
      </c>
      <c r="D83" s="22">
        <v>94316</v>
      </c>
      <c r="E83" s="22">
        <v>286617</v>
      </c>
      <c r="F83" s="22">
        <v>335036</v>
      </c>
      <c r="G83" s="22">
        <v>494638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169</v>
      </c>
    </row>
    <row r="87" ht="13.5">
      <c r="A87" s="20" t="s">
        <v>170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165</v>
      </c>
      <c r="B2" s="14">
        <v>2462</v>
      </c>
      <c r="C2" s="14"/>
      <c r="D2" s="14"/>
      <c r="E2" s="14"/>
      <c r="F2" s="14"/>
      <c r="G2" s="14"/>
    </row>
    <row r="3" spans="1:7" ht="14.25" thickBot="1">
      <c r="A3" s="11" t="s">
        <v>166</v>
      </c>
      <c r="B3" s="1" t="s">
        <v>167</v>
      </c>
      <c r="C3" s="1"/>
      <c r="D3" s="1"/>
      <c r="E3" s="1"/>
      <c r="F3" s="1"/>
      <c r="G3" s="1"/>
    </row>
    <row r="4" spans="1:7" ht="14.25" thickTop="1">
      <c r="A4" s="10" t="s">
        <v>68</v>
      </c>
      <c r="B4" s="15" t="str">
        <f>HYPERLINK("http://www.kabupro.jp/mark/20130828/S000EDW8.htm","有価証券報告書")</f>
        <v>有価証券報告書</v>
      </c>
      <c r="C4" s="15" t="str">
        <f>HYPERLINK("http://www.kabupro.jp/mark/20130828/S000EDW8.htm","有価証券報告書")</f>
        <v>有価証券報告書</v>
      </c>
      <c r="D4" s="15" t="str">
        <f>HYPERLINK("http://www.kabupro.jp/mark/20120824/S000BTB3.htm","有価証券報告書")</f>
        <v>有価証券報告書</v>
      </c>
      <c r="E4" s="15" t="str">
        <f>HYPERLINK("http://www.kabupro.jp/mark/20110826/S00099Q4.htm","有価証券報告書")</f>
        <v>有価証券報告書</v>
      </c>
      <c r="F4" s="15" t="str">
        <f>HYPERLINK("http://www.kabupro.jp/mark/20100827/S0006PSX.htm","有価証券報告書")</f>
        <v>有価証券報告書</v>
      </c>
      <c r="G4" s="15" t="str">
        <f>HYPERLINK("http://www.kabupro.jp/mark/20090825/S00041M3.htm","有価証券報告書")</f>
        <v>有価証券報告書</v>
      </c>
    </row>
    <row r="5" spans="1:7" ht="14.25" thickBot="1">
      <c r="A5" s="11" t="s">
        <v>69</v>
      </c>
      <c r="B5" s="1" t="s">
        <v>75</v>
      </c>
      <c r="C5" s="1" t="s">
        <v>75</v>
      </c>
      <c r="D5" s="1" t="s">
        <v>79</v>
      </c>
      <c r="E5" s="1" t="s">
        <v>81</v>
      </c>
      <c r="F5" s="1" t="s">
        <v>83</v>
      </c>
      <c r="G5" s="1" t="s">
        <v>85</v>
      </c>
    </row>
    <row r="6" spans="1:7" ht="15" thickBot="1" thickTop="1">
      <c r="A6" s="10" t="s">
        <v>70</v>
      </c>
      <c r="B6" s="18" t="s">
        <v>168</v>
      </c>
      <c r="C6" s="19"/>
      <c r="D6" s="19"/>
      <c r="E6" s="19"/>
      <c r="F6" s="19"/>
      <c r="G6" s="19"/>
    </row>
    <row r="7" spans="1:7" ht="14.25" thickTop="1">
      <c r="A7" s="12" t="s">
        <v>71</v>
      </c>
      <c r="B7" s="16" t="s">
        <v>76</v>
      </c>
      <c r="C7" s="16" t="s">
        <v>76</v>
      </c>
      <c r="D7" s="16" t="s">
        <v>76</v>
      </c>
      <c r="E7" s="16" t="s">
        <v>76</v>
      </c>
      <c r="F7" s="16" t="s">
        <v>76</v>
      </c>
      <c r="G7" s="16" t="s">
        <v>76</v>
      </c>
    </row>
    <row r="8" spans="1:7" ht="13.5">
      <c r="A8" s="13" t="s">
        <v>72</v>
      </c>
      <c r="B8" s="17"/>
      <c r="C8" s="17"/>
      <c r="D8" s="17"/>
      <c r="E8" s="17"/>
      <c r="F8" s="17"/>
      <c r="G8" s="17"/>
    </row>
    <row r="9" spans="1:7" ht="13.5">
      <c r="A9" s="13" t="s">
        <v>73</v>
      </c>
      <c r="B9" s="17" t="s">
        <v>77</v>
      </c>
      <c r="C9" s="17" t="s">
        <v>78</v>
      </c>
      <c r="D9" s="17" t="s">
        <v>80</v>
      </c>
      <c r="E9" s="17" t="s">
        <v>82</v>
      </c>
      <c r="F9" s="17" t="s">
        <v>84</v>
      </c>
      <c r="G9" s="17" t="s">
        <v>86</v>
      </c>
    </row>
    <row r="10" spans="1:7" ht="14.25" thickBot="1">
      <c r="A10" s="13" t="s">
        <v>74</v>
      </c>
      <c r="B10" s="17" t="s">
        <v>88</v>
      </c>
      <c r="C10" s="17" t="s">
        <v>88</v>
      </c>
      <c r="D10" s="17" t="s">
        <v>88</v>
      </c>
      <c r="E10" s="17" t="s">
        <v>88</v>
      </c>
      <c r="F10" s="17" t="s">
        <v>88</v>
      </c>
      <c r="G10" s="17" t="s">
        <v>88</v>
      </c>
    </row>
    <row r="11" spans="1:7" ht="14.25" thickTop="1">
      <c r="A11" s="9" t="s">
        <v>87</v>
      </c>
      <c r="B11" s="21">
        <v>1455168</v>
      </c>
      <c r="C11" s="21">
        <v>1137056</v>
      </c>
      <c r="D11" s="21">
        <v>318309</v>
      </c>
      <c r="E11" s="21">
        <v>661567</v>
      </c>
      <c r="F11" s="21">
        <v>1094146</v>
      </c>
      <c r="G11" s="21">
        <v>1023750</v>
      </c>
    </row>
    <row r="12" spans="1:7" ht="13.5">
      <c r="A12" s="2" t="s">
        <v>89</v>
      </c>
      <c r="B12" s="22"/>
      <c r="C12" s="22"/>
      <c r="D12" s="22"/>
      <c r="E12" s="22">
        <v>31</v>
      </c>
      <c r="F12" s="22">
        <v>1387741</v>
      </c>
      <c r="G12" s="22">
        <v>1356288</v>
      </c>
    </row>
    <row r="13" spans="1:7" ht="13.5">
      <c r="A13" s="2" t="s">
        <v>91</v>
      </c>
      <c r="B13" s="22">
        <v>400426</v>
      </c>
      <c r="C13" s="22">
        <v>595075</v>
      </c>
      <c r="D13" s="22">
        <v>1297567</v>
      </c>
      <c r="E13" s="22">
        <v>500820</v>
      </c>
      <c r="F13" s="22">
        <v>699614</v>
      </c>
      <c r="G13" s="22">
        <v>499444</v>
      </c>
    </row>
    <row r="14" spans="1:7" ht="13.5">
      <c r="A14" s="2" t="s">
        <v>92</v>
      </c>
      <c r="B14" s="22"/>
      <c r="C14" s="22"/>
      <c r="D14" s="22"/>
      <c r="E14" s="22"/>
      <c r="F14" s="22">
        <v>797</v>
      </c>
      <c r="G14" s="22">
        <v>904</v>
      </c>
    </row>
    <row r="15" spans="1:7" ht="13.5">
      <c r="A15" s="2" t="s">
        <v>94</v>
      </c>
      <c r="B15" s="22">
        <v>23113</v>
      </c>
      <c r="C15" s="22">
        <v>20140</v>
      </c>
      <c r="D15" s="22">
        <v>20661</v>
      </c>
      <c r="E15" s="22">
        <v>22477</v>
      </c>
      <c r="F15" s="22">
        <v>44659</v>
      </c>
      <c r="G15" s="22">
        <v>76019</v>
      </c>
    </row>
    <row r="16" spans="1:7" ht="13.5">
      <c r="A16" s="2" t="s">
        <v>95</v>
      </c>
      <c r="B16" s="22">
        <v>5492</v>
      </c>
      <c r="C16" s="22">
        <v>5583</v>
      </c>
      <c r="D16" s="22">
        <v>7533</v>
      </c>
      <c r="E16" s="22">
        <v>12505</v>
      </c>
      <c r="F16" s="22">
        <v>46842</v>
      </c>
      <c r="G16" s="22">
        <v>57334</v>
      </c>
    </row>
    <row r="17" spans="1:7" ht="13.5">
      <c r="A17" s="2" t="s">
        <v>96</v>
      </c>
      <c r="B17" s="22"/>
      <c r="C17" s="22">
        <v>399518</v>
      </c>
      <c r="D17" s="22">
        <v>499889</v>
      </c>
      <c r="E17" s="22">
        <v>899876</v>
      </c>
      <c r="F17" s="22">
        <v>700000</v>
      </c>
      <c r="G17" s="22">
        <v>700000</v>
      </c>
    </row>
    <row r="18" spans="1:7" ht="13.5">
      <c r="A18" s="2" t="s">
        <v>97</v>
      </c>
      <c r="B18" s="22">
        <v>24805</v>
      </c>
      <c r="C18" s="22">
        <v>17786</v>
      </c>
      <c r="D18" s="22">
        <v>17122</v>
      </c>
      <c r="E18" s="22">
        <v>167448</v>
      </c>
      <c r="F18" s="22"/>
      <c r="G18" s="22"/>
    </row>
    <row r="19" spans="1:7" ht="13.5">
      <c r="A19" s="2" t="s">
        <v>98</v>
      </c>
      <c r="B19" s="22"/>
      <c r="C19" s="22"/>
      <c r="D19" s="22">
        <v>91983</v>
      </c>
      <c r="E19" s="22">
        <v>202787</v>
      </c>
      <c r="F19" s="22"/>
      <c r="G19" s="22"/>
    </row>
    <row r="20" spans="1:7" ht="13.5">
      <c r="A20" s="2" t="s">
        <v>99</v>
      </c>
      <c r="B20" s="22">
        <v>15487</v>
      </c>
      <c r="C20" s="22">
        <v>31949</v>
      </c>
      <c r="D20" s="22">
        <v>62487</v>
      </c>
      <c r="E20" s="22"/>
      <c r="F20" s="22"/>
      <c r="G20" s="22"/>
    </row>
    <row r="21" spans="1:7" ht="13.5">
      <c r="A21" s="2" t="s">
        <v>101</v>
      </c>
      <c r="B21" s="22">
        <v>3749</v>
      </c>
      <c r="C21" s="22">
        <v>5767</v>
      </c>
      <c r="D21" s="22">
        <v>5043</v>
      </c>
      <c r="E21" s="22">
        <v>11998</v>
      </c>
      <c r="F21" s="22">
        <v>35094</v>
      </c>
      <c r="G21" s="22">
        <v>26606</v>
      </c>
    </row>
    <row r="22" spans="1:7" ht="13.5">
      <c r="A22" s="2" t="s">
        <v>102</v>
      </c>
      <c r="B22" s="22">
        <v>-2</v>
      </c>
      <c r="C22" s="22">
        <v>-3</v>
      </c>
      <c r="D22" s="22">
        <v>-10</v>
      </c>
      <c r="E22" s="22">
        <v>-10</v>
      </c>
      <c r="F22" s="22">
        <v>-10400</v>
      </c>
      <c r="G22" s="22">
        <v>-7600</v>
      </c>
    </row>
    <row r="23" spans="1:7" ht="13.5">
      <c r="A23" s="2" t="s">
        <v>103</v>
      </c>
      <c r="B23" s="22">
        <v>1928242</v>
      </c>
      <c r="C23" s="22">
        <v>2212875</v>
      </c>
      <c r="D23" s="22">
        <v>2320587</v>
      </c>
      <c r="E23" s="22">
        <v>2479504</v>
      </c>
      <c r="F23" s="22">
        <v>3998496</v>
      </c>
      <c r="G23" s="22">
        <v>3732749</v>
      </c>
    </row>
    <row r="24" spans="1:7" ht="13.5">
      <c r="A24" s="3" t="s">
        <v>104</v>
      </c>
      <c r="B24" s="22">
        <v>80344</v>
      </c>
      <c r="C24" s="22">
        <v>72765</v>
      </c>
      <c r="D24" s="22">
        <v>56293</v>
      </c>
      <c r="E24" s="22">
        <v>56335</v>
      </c>
      <c r="F24" s="22">
        <v>46819</v>
      </c>
      <c r="G24" s="22">
        <v>44667</v>
      </c>
    </row>
    <row r="25" spans="1:7" ht="13.5">
      <c r="A25" s="4" t="s">
        <v>105</v>
      </c>
      <c r="B25" s="22">
        <v>-34513</v>
      </c>
      <c r="C25" s="22">
        <v>-24208</v>
      </c>
      <c r="D25" s="22">
        <v>-28317</v>
      </c>
      <c r="E25" s="22">
        <v>-22821</v>
      </c>
      <c r="F25" s="22">
        <v>-17394</v>
      </c>
      <c r="G25" s="22">
        <v>-13392</v>
      </c>
    </row>
    <row r="26" spans="1:7" ht="13.5">
      <c r="A26" s="4" t="s">
        <v>106</v>
      </c>
      <c r="B26" s="22">
        <v>45831</v>
      </c>
      <c r="C26" s="22">
        <v>48557</v>
      </c>
      <c r="D26" s="22">
        <v>27976</v>
      </c>
      <c r="E26" s="22">
        <v>33513</v>
      </c>
      <c r="F26" s="22">
        <v>29424</v>
      </c>
      <c r="G26" s="22">
        <v>31274</v>
      </c>
    </row>
    <row r="27" spans="1:7" ht="13.5">
      <c r="A27" s="3" t="s">
        <v>107</v>
      </c>
      <c r="B27" s="22">
        <v>1545</v>
      </c>
      <c r="C27" s="22">
        <v>1545</v>
      </c>
      <c r="D27" s="22">
        <v>1402</v>
      </c>
      <c r="E27" s="22">
        <v>1402</v>
      </c>
      <c r="F27" s="22">
        <v>1402</v>
      </c>
      <c r="G27" s="22">
        <v>1202</v>
      </c>
    </row>
    <row r="28" spans="1:7" ht="13.5">
      <c r="A28" s="4" t="s">
        <v>105</v>
      </c>
      <c r="B28" s="22">
        <v>-1298</v>
      </c>
      <c r="C28" s="22">
        <v>-1195</v>
      </c>
      <c r="D28" s="22">
        <v>-1076</v>
      </c>
      <c r="E28" s="22">
        <v>-984</v>
      </c>
      <c r="F28" s="22">
        <v>-867</v>
      </c>
      <c r="G28" s="22">
        <v>-733</v>
      </c>
    </row>
    <row r="29" spans="1:7" ht="13.5">
      <c r="A29" s="4" t="s">
        <v>108</v>
      </c>
      <c r="B29" s="22">
        <v>247</v>
      </c>
      <c r="C29" s="22">
        <v>350</v>
      </c>
      <c r="D29" s="22">
        <v>326</v>
      </c>
      <c r="E29" s="22">
        <v>418</v>
      </c>
      <c r="F29" s="22">
        <v>535</v>
      </c>
      <c r="G29" s="22">
        <v>469</v>
      </c>
    </row>
    <row r="30" spans="1:7" ht="13.5">
      <c r="A30" s="3" t="s">
        <v>109</v>
      </c>
      <c r="B30" s="22">
        <v>20628</v>
      </c>
      <c r="C30" s="22">
        <v>19818</v>
      </c>
      <c r="D30" s="22">
        <v>18961</v>
      </c>
      <c r="E30" s="22">
        <v>13845</v>
      </c>
      <c r="F30" s="22">
        <v>17745</v>
      </c>
      <c r="G30" s="22">
        <v>17745</v>
      </c>
    </row>
    <row r="31" spans="1:7" ht="13.5">
      <c r="A31" s="4" t="s">
        <v>105</v>
      </c>
      <c r="B31" s="22">
        <v>-16441</v>
      </c>
      <c r="C31" s="22">
        <v>-13583</v>
      </c>
      <c r="D31" s="22">
        <v>-9494</v>
      </c>
      <c r="E31" s="22">
        <v>-4242</v>
      </c>
      <c r="F31" s="22">
        <v>-12375</v>
      </c>
      <c r="G31" s="22">
        <v>-9860</v>
      </c>
    </row>
    <row r="32" spans="1:7" ht="13.5">
      <c r="A32" s="4" t="s">
        <v>110</v>
      </c>
      <c r="B32" s="22">
        <v>4186</v>
      </c>
      <c r="C32" s="22">
        <v>6235</v>
      </c>
      <c r="D32" s="22">
        <v>9466</v>
      </c>
      <c r="E32" s="22">
        <v>9602</v>
      </c>
      <c r="F32" s="22">
        <v>5369</v>
      </c>
      <c r="G32" s="22">
        <v>7884</v>
      </c>
    </row>
    <row r="33" spans="1:7" ht="13.5">
      <c r="A33" s="3" t="s">
        <v>111</v>
      </c>
      <c r="B33" s="22">
        <v>55001</v>
      </c>
      <c r="C33" s="22">
        <v>54450</v>
      </c>
      <c r="D33" s="22">
        <v>53779</v>
      </c>
      <c r="E33" s="22">
        <v>55840</v>
      </c>
      <c r="F33" s="22">
        <v>45583</v>
      </c>
      <c r="G33" s="22">
        <v>41236</v>
      </c>
    </row>
    <row r="34" spans="1:7" ht="13.5">
      <c r="A34" s="4" t="s">
        <v>105</v>
      </c>
      <c r="B34" s="22">
        <v>-46105</v>
      </c>
      <c r="C34" s="22">
        <v>-40926</v>
      </c>
      <c r="D34" s="22">
        <v>-38405</v>
      </c>
      <c r="E34" s="22">
        <v>-35870</v>
      </c>
      <c r="F34" s="22">
        <v>-25875</v>
      </c>
      <c r="G34" s="22">
        <v>-22898</v>
      </c>
    </row>
    <row r="35" spans="1:7" ht="13.5">
      <c r="A35" s="4" t="s">
        <v>112</v>
      </c>
      <c r="B35" s="22">
        <v>8895</v>
      </c>
      <c r="C35" s="22">
        <v>13524</v>
      </c>
      <c r="D35" s="22">
        <v>15374</v>
      </c>
      <c r="E35" s="22">
        <v>19969</v>
      </c>
      <c r="F35" s="22">
        <v>19708</v>
      </c>
      <c r="G35" s="22">
        <v>18337</v>
      </c>
    </row>
    <row r="36" spans="1:7" ht="13.5">
      <c r="A36" s="3" t="s">
        <v>114</v>
      </c>
      <c r="B36" s="22">
        <v>59161</v>
      </c>
      <c r="C36" s="22">
        <v>68667</v>
      </c>
      <c r="D36" s="22">
        <v>53144</v>
      </c>
      <c r="E36" s="22">
        <v>63505</v>
      </c>
      <c r="F36" s="22">
        <v>55037</v>
      </c>
      <c r="G36" s="22">
        <v>57967</v>
      </c>
    </row>
    <row r="37" spans="1:7" ht="13.5">
      <c r="A37" s="3" t="s">
        <v>115</v>
      </c>
      <c r="B37" s="22"/>
      <c r="C37" s="22"/>
      <c r="D37" s="22">
        <v>6538</v>
      </c>
      <c r="E37" s="22">
        <v>13076</v>
      </c>
      <c r="F37" s="22">
        <v>19614</v>
      </c>
      <c r="G37" s="22">
        <v>26152</v>
      </c>
    </row>
    <row r="38" spans="1:7" ht="13.5">
      <c r="A38" s="3" t="s">
        <v>116</v>
      </c>
      <c r="B38" s="22">
        <v>6623</v>
      </c>
      <c r="C38" s="22">
        <v>13552</v>
      </c>
      <c r="D38" s="22">
        <v>19559</v>
      </c>
      <c r="E38" s="22">
        <v>18044</v>
      </c>
      <c r="F38" s="22">
        <v>11559</v>
      </c>
      <c r="G38" s="22">
        <v>31325</v>
      </c>
    </row>
    <row r="39" spans="1:7" ht="13.5">
      <c r="A39" s="3" t="s">
        <v>117</v>
      </c>
      <c r="B39" s="22">
        <v>38706</v>
      </c>
      <c r="C39" s="22">
        <v>38706</v>
      </c>
      <c r="D39" s="22">
        <v>19462</v>
      </c>
      <c r="E39" s="22"/>
      <c r="F39" s="22"/>
      <c r="G39" s="22"/>
    </row>
    <row r="40" spans="1:7" ht="13.5">
      <c r="A40" s="3" t="s">
        <v>101</v>
      </c>
      <c r="B40" s="22">
        <v>270</v>
      </c>
      <c r="C40" s="22"/>
      <c r="D40" s="22"/>
      <c r="E40" s="22"/>
      <c r="F40" s="22"/>
      <c r="G40" s="22"/>
    </row>
    <row r="41" spans="1:7" ht="13.5">
      <c r="A41" s="3" t="s">
        <v>118</v>
      </c>
      <c r="B41" s="22">
        <v>45600</v>
      </c>
      <c r="C41" s="22">
        <v>52259</v>
      </c>
      <c r="D41" s="22">
        <v>45560</v>
      </c>
      <c r="E41" s="22">
        <v>31120</v>
      </c>
      <c r="F41" s="22">
        <v>31173</v>
      </c>
      <c r="G41" s="22">
        <v>57477</v>
      </c>
    </row>
    <row r="42" spans="1:7" ht="13.5">
      <c r="A42" s="3" t="s">
        <v>119</v>
      </c>
      <c r="B42" s="22">
        <v>974486</v>
      </c>
      <c r="C42" s="22">
        <v>771743</v>
      </c>
      <c r="D42" s="22">
        <v>800979</v>
      </c>
      <c r="E42" s="22">
        <v>713802</v>
      </c>
      <c r="F42" s="22">
        <v>657088</v>
      </c>
      <c r="G42" s="22">
        <v>817517</v>
      </c>
    </row>
    <row r="43" spans="1:7" ht="13.5">
      <c r="A43" s="3" t="s">
        <v>120</v>
      </c>
      <c r="B43" s="22">
        <v>542477</v>
      </c>
      <c r="C43" s="22">
        <v>253223</v>
      </c>
      <c r="D43" s="22">
        <v>187800</v>
      </c>
      <c r="E43" s="22">
        <v>187800</v>
      </c>
      <c r="F43" s="22">
        <v>18900</v>
      </c>
      <c r="G43" s="22">
        <v>307702</v>
      </c>
    </row>
    <row r="44" spans="1:7" ht="13.5">
      <c r="A44" s="3" t="s">
        <v>121</v>
      </c>
      <c r="B44" s="22">
        <v>262</v>
      </c>
      <c r="C44" s="22">
        <v>262</v>
      </c>
      <c r="D44" s="22">
        <v>262</v>
      </c>
      <c r="E44" s="22">
        <v>419</v>
      </c>
      <c r="F44" s="22">
        <v>1949</v>
      </c>
      <c r="G44" s="22"/>
    </row>
    <row r="45" spans="1:7" ht="13.5">
      <c r="A45" s="3" t="s">
        <v>122</v>
      </c>
      <c r="B45" s="22">
        <v>2175</v>
      </c>
      <c r="C45" s="22">
        <v>1960</v>
      </c>
      <c r="D45" s="22">
        <v>1713</v>
      </c>
      <c r="E45" s="22">
        <v>1781</v>
      </c>
      <c r="F45" s="22">
        <v>2376</v>
      </c>
      <c r="G45" s="22">
        <v>2584</v>
      </c>
    </row>
    <row r="46" spans="1:7" ht="13.5">
      <c r="A46" s="3" t="s">
        <v>123</v>
      </c>
      <c r="B46" s="22"/>
      <c r="C46" s="22">
        <v>6480</v>
      </c>
      <c r="D46" s="22">
        <v>17595</v>
      </c>
      <c r="E46" s="22">
        <v>37929</v>
      </c>
      <c r="F46" s="22">
        <v>42931</v>
      </c>
      <c r="G46" s="22">
        <v>19503</v>
      </c>
    </row>
    <row r="47" spans="1:7" ht="13.5">
      <c r="A47" s="3" t="s">
        <v>124</v>
      </c>
      <c r="B47" s="22">
        <v>100000</v>
      </c>
      <c r="C47" s="22">
        <v>100000</v>
      </c>
      <c r="D47" s="22">
        <v>100000</v>
      </c>
      <c r="E47" s="22">
        <v>100000</v>
      </c>
      <c r="F47" s="22">
        <v>100000</v>
      </c>
      <c r="G47" s="22"/>
    </row>
    <row r="48" spans="1:7" ht="13.5">
      <c r="A48" s="3" t="s">
        <v>125</v>
      </c>
      <c r="B48" s="22">
        <v>148522</v>
      </c>
      <c r="C48" s="22">
        <v>151182</v>
      </c>
      <c r="D48" s="22">
        <v>104822</v>
      </c>
      <c r="E48" s="22">
        <v>143377</v>
      </c>
      <c r="F48" s="22">
        <v>149801</v>
      </c>
      <c r="G48" s="22">
        <v>139314</v>
      </c>
    </row>
    <row r="49" spans="1:7" ht="13.5">
      <c r="A49" s="3" t="s">
        <v>126</v>
      </c>
      <c r="B49" s="22">
        <v>30407</v>
      </c>
      <c r="C49" s="22">
        <v>48064</v>
      </c>
      <c r="D49" s="22">
        <v>48064</v>
      </c>
      <c r="E49" s="22">
        <v>67409</v>
      </c>
      <c r="F49" s="22">
        <v>67409</v>
      </c>
      <c r="G49" s="22">
        <v>55295</v>
      </c>
    </row>
    <row r="50" spans="1:7" ht="13.5">
      <c r="A50" s="3" t="s">
        <v>127</v>
      </c>
      <c r="B50" s="22">
        <v>40251</v>
      </c>
      <c r="C50" s="22">
        <v>36656</v>
      </c>
      <c r="D50" s="22">
        <v>33060</v>
      </c>
      <c r="E50" s="22">
        <v>29464</v>
      </c>
      <c r="F50" s="22">
        <v>25840</v>
      </c>
      <c r="G50" s="22">
        <v>22244</v>
      </c>
    </row>
    <row r="51" spans="1:7" ht="13.5">
      <c r="A51" s="3" t="s">
        <v>100</v>
      </c>
      <c r="B51" s="22"/>
      <c r="C51" s="22"/>
      <c r="D51" s="22">
        <v>280</v>
      </c>
      <c r="E51" s="22">
        <v>3870</v>
      </c>
      <c r="F51" s="22">
        <v>4230</v>
      </c>
      <c r="G51" s="22">
        <v>3260</v>
      </c>
    </row>
    <row r="52" spans="1:7" ht="13.5">
      <c r="A52" s="3" t="s">
        <v>102</v>
      </c>
      <c r="B52" s="22">
        <v>-262</v>
      </c>
      <c r="C52" s="22">
        <v>-10342</v>
      </c>
      <c r="D52" s="22">
        <v>-10592</v>
      </c>
      <c r="E52" s="22">
        <v>-14010</v>
      </c>
      <c r="F52" s="22">
        <v>-15540</v>
      </c>
      <c r="G52" s="22">
        <v>-11060</v>
      </c>
    </row>
    <row r="53" spans="1:7" ht="13.5">
      <c r="A53" s="3" t="s">
        <v>128</v>
      </c>
      <c r="B53" s="22">
        <v>1838321</v>
      </c>
      <c r="C53" s="22">
        <v>1359230</v>
      </c>
      <c r="D53" s="22">
        <v>1283985</v>
      </c>
      <c r="E53" s="22">
        <v>1271846</v>
      </c>
      <c r="F53" s="22">
        <v>1054988</v>
      </c>
      <c r="G53" s="22">
        <v>1356363</v>
      </c>
    </row>
    <row r="54" spans="1:7" ht="13.5">
      <c r="A54" s="2" t="s">
        <v>129</v>
      </c>
      <c r="B54" s="22">
        <v>1943083</v>
      </c>
      <c r="C54" s="22">
        <v>1480157</v>
      </c>
      <c r="D54" s="22">
        <v>1382690</v>
      </c>
      <c r="E54" s="22">
        <v>1366471</v>
      </c>
      <c r="F54" s="22">
        <v>1141199</v>
      </c>
      <c r="G54" s="22">
        <v>1471808</v>
      </c>
    </row>
    <row r="55" spans="1:7" ht="14.25" thickBot="1">
      <c r="A55" s="5" t="s">
        <v>131</v>
      </c>
      <c r="B55" s="23">
        <v>3871325</v>
      </c>
      <c r="C55" s="23">
        <v>3693032</v>
      </c>
      <c r="D55" s="23">
        <v>3703277</v>
      </c>
      <c r="E55" s="23">
        <v>3845975</v>
      </c>
      <c r="F55" s="23">
        <v>5139696</v>
      </c>
      <c r="G55" s="23">
        <v>5204557</v>
      </c>
    </row>
    <row r="56" spans="1:7" ht="14.25" thickTop="1">
      <c r="A56" s="2" t="s">
        <v>132</v>
      </c>
      <c r="B56" s="22"/>
      <c r="C56" s="22"/>
      <c r="D56" s="22"/>
      <c r="E56" s="22"/>
      <c r="F56" s="22">
        <v>69781</v>
      </c>
      <c r="G56" s="22">
        <v>79928</v>
      </c>
    </row>
    <row r="57" spans="1:7" ht="13.5">
      <c r="A57" s="2" t="s">
        <v>135</v>
      </c>
      <c r="B57" s="22">
        <v>52522</v>
      </c>
      <c r="C57" s="22">
        <v>43165</v>
      </c>
      <c r="D57" s="22">
        <v>39994</v>
      </c>
      <c r="E57" s="22">
        <v>54698</v>
      </c>
      <c r="F57" s="22">
        <v>1038988</v>
      </c>
      <c r="G57" s="22">
        <v>956199</v>
      </c>
    </row>
    <row r="58" spans="1:7" ht="13.5">
      <c r="A58" s="2" t="s">
        <v>136</v>
      </c>
      <c r="B58" s="22">
        <v>643</v>
      </c>
      <c r="C58" s="22">
        <v>1104</v>
      </c>
      <c r="D58" s="22">
        <v>769</v>
      </c>
      <c r="E58" s="22">
        <v>687</v>
      </c>
      <c r="F58" s="22">
        <v>5425</v>
      </c>
      <c r="G58" s="22">
        <v>5846</v>
      </c>
    </row>
    <row r="59" spans="1:7" ht="13.5">
      <c r="A59" s="2" t="s">
        <v>137</v>
      </c>
      <c r="B59" s="22">
        <v>19122</v>
      </c>
      <c r="C59" s="22">
        <v>3321</v>
      </c>
      <c r="D59" s="22">
        <v>7853</v>
      </c>
      <c r="E59" s="22">
        <v>55739</v>
      </c>
      <c r="F59" s="22">
        <v>108915</v>
      </c>
      <c r="G59" s="22">
        <v>219234</v>
      </c>
    </row>
    <row r="60" spans="1:7" ht="13.5">
      <c r="A60" s="2" t="s">
        <v>138</v>
      </c>
      <c r="B60" s="22"/>
      <c r="C60" s="22"/>
      <c r="D60" s="22"/>
      <c r="E60" s="22"/>
      <c r="F60" s="22">
        <v>174978</v>
      </c>
      <c r="G60" s="22">
        <v>184892</v>
      </c>
    </row>
    <row r="61" spans="1:7" ht="13.5">
      <c r="A61" s="2" t="s">
        <v>139</v>
      </c>
      <c r="B61" s="22"/>
      <c r="C61" s="22"/>
      <c r="D61" s="22"/>
      <c r="E61" s="22"/>
      <c r="F61" s="22">
        <v>89903</v>
      </c>
      <c r="G61" s="22">
        <v>79684</v>
      </c>
    </row>
    <row r="62" spans="1:7" ht="13.5">
      <c r="A62" s="2" t="s">
        <v>140</v>
      </c>
      <c r="B62" s="22">
        <v>4599</v>
      </c>
      <c r="C62" s="22">
        <v>8033</v>
      </c>
      <c r="D62" s="22">
        <v>5744</v>
      </c>
      <c r="E62" s="22">
        <v>5238</v>
      </c>
      <c r="F62" s="22">
        <v>42647</v>
      </c>
      <c r="G62" s="22">
        <v>46483</v>
      </c>
    </row>
    <row r="63" spans="1:7" ht="13.5">
      <c r="A63" s="2" t="s">
        <v>101</v>
      </c>
      <c r="B63" s="22">
        <v>3453</v>
      </c>
      <c r="C63" s="22">
        <v>1056</v>
      </c>
      <c r="D63" s="22">
        <v>2767</v>
      </c>
      <c r="E63" s="22">
        <v>1183</v>
      </c>
      <c r="F63" s="22">
        <v>2042</v>
      </c>
      <c r="G63" s="22">
        <v>2375</v>
      </c>
    </row>
    <row r="64" spans="1:7" ht="13.5">
      <c r="A64" s="2" t="s">
        <v>142</v>
      </c>
      <c r="B64" s="22">
        <v>80342</v>
      </c>
      <c r="C64" s="22">
        <v>56681</v>
      </c>
      <c r="D64" s="22">
        <v>57129</v>
      </c>
      <c r="E64" s="22">
        <v>117547</v>
      </c>
      <c r="F64" s="22">
        <v>1532683</v>
      </c>
      <c r="G64" s="22">
        <v>1574645</v>
      </c>
    </row>
    <row r="65" spans="1:7" ht="13.5">
      <c r="A65" s="2" t="s">
        <v>145</v>
      </c>
      <c r="B65" s="22">
        <v>40449</v>
      </c>
      <c r="C65" s="22"/>
      <c r="D65" s="22"/>
      <c r="E65" s="22"/>
      <c r="F65" s="22"/>
      <c r="G65" s="22"/>
    </row>
    <row r="66" spans="1:7" ht="13.5">
      <c r="A66" s="2" t="s">
        <v>148</v>
      </c>
      <c r="B66" s="22">
        <v>40449</v>
      </c>
      <c r="C66" s="22"/>
      <c r="D66" s="22"/>
      <c r="E66" s="22"/>
      <c r="F66" s="22"/>
      <c r="G66" s="22"/>
    </row>
    <row r="67" spans="1:7" ht="14.25" thickBot="1">
      <c r="A67" s="5" t="s">
        <v>150</v>
      </c>
      <c r="B67" s="23">
        <v>120792</v>
      </c>
      <c r="C67" s="23">
        <v>56681</v>
      </c>
      <c r="D67" s="23">
        <v>57129</v>
      </c>
      <c r="E67" s="23">
        <v>117547</v>
      </c>
      <c r="F67" s="23">
        <v>1532683</v>
      </c>
      <c r="G67" s="23">
        <v>1574645</v>
      </c>
    </row>
    <row r="68" spans="1:7" ht="14.25" thickTop="1">
      <c r="A68" s="2" t="s">
        <v>151</v>
      </c>
      <c r="B68" s="22">
        <v>1360285</v>
      </c>
      <c r="C68" s="22">
        <v>1359682</v>
      </c>
      <c r="D68" s="22">
        <v>1359280</v>
      </c>
      <c r="E68" s="22">
        <v>1358680</v>
      </c>
      <c r="F68" s="22">
        <v>1357880</v>
      </c>
      <c r="G68" s="22">
        <v>1356960</v>
      </c>
    </row>
    <row r="69" spans="1:7" ht="13.5">
      <c r="A69" s="3" t="s">
        <v>152</v>
      </c>
      <c r="B69" s="22">
        <v>1529885</v>
      </c>
      <c r="C69" s="22">
        <v>1529282</v>
      </c>
      <c r="D69" s="22">
        <v>1528880</v>
      </c>
      <c r="E69" s="22">
        <v>1528280</v>
      </c>
      <c r="F69" s="22">
        <v>1527480</v>
      </c>
      <c r="G69" s="22">
        <v>1526560</v>
      </c>
    </row>
    <row r="70" spans="1:7" ht="13.5">
      <c r="A70" s="3" t="s">
        <v>153</v>
      </c>
      <c r="B70" s="22">
        <v>1529885</v>
      </c>
      <c r="C70" s="22">
        <v>1529282</v>
      </c>
      <c r="D70" s="22">
        <v>1528880</v>
      </c>
      <c r="E70" s="22">
        <v>1528280</v>
      </c>
      <c r="F70" s="22">
        <v>1527480</v>
      </c>
      <c r="G70" s="22">
        <v>1526560</v>
      </c>
    </row>
    <row r="71" spans="1:7" ht="13.5">
      <c r="A71" s="4" t="s">
        <v>154</v>
      </c>
      <c r="B71" s="22">
        <v>1521851</v>
      </c>
      <c r="C71" s="22">
        <v>1495173</v>
      </c>
      <c r="D71" s="22">
        <v>1499471</v>
      </c>
      <c r="E71" s="22">
        <v>1587854</v>
      </c>
      <c r="F71" s="22">
        <v>1483517</v>
      </c>
      <c r="G71" s="22">
        <v>1333146</v>
      </c>
    </row>
    <row r="72" spans="1:7" ht="13.5">
      <c r="A72" s="3" t="s">
        <v>155</v>
      </c>
      <c r="B72" s="22">
        <v>1521851</v>
      </c>
      <c r="C72" s="22">
        <v>1495173</v>
      </c>
      <c r="D72" s="22">
        <v>1499471</v>
      </c>
      <c r="E72" s="22">
        <v>1587854</v>
      </c>
      <c r="F72" s="22">
        <v>1483517</v>
      </c>
      <c r="G72" s="22">
        <v>1333146</v>
      </c>
    </row>
    <row r="73" spans="1:7" ht="13.5">
      <c r="A73" s="2" t="s">
        <v>156</v>
      </c>
      <c r="B73" s="22">
        <v>-736385</v>
      </c>
      <c r="C73" s="22">
        <v>-736385</v>
      </c>
      <c r="D73" s="22">
        <v>-736385</v>
      </c>
      <c r="E73" s="22">
        <v>-736385</v>
      </c>
      <c r="F73" s="22">
        <v>-736385</v>
      </c>
      <c r="G73" s="22">
        <v>-566024</v>
      </c>
    </row>
    <row r="74" spans="1:7" ht="13.5">
      <c r="A74" s="2" t="s">
        <v>157</v>
      </c>
      <c r="B74" s="22">
        <v>3675636</v>
      </c>
      <c r="C74" s="22">
        <v>3647753</v>
      </c>
      <c r="D74" s="22">
        <v>3651246</v>
      </c>
      <c r="E74" s="22">
        <v>3738430</v>
      </c>
      <c r="F74" s="22">
        <v>3632492</v>
      </c>
      <c r="G74" s="22">
        <v>3650643</v>
      </c>
    </row>
    <row r="75" spans="1:7" ht="13.5">
      <c r="A75" s="2" t="s">
        <v>158</v>
      </c>
      <c r="B75" s="22">
        <v>74897</v>
      </c>
      <c r="C75" s="22">
        <v>-11401</v>
      </c>
      <c r="D75" s="22">
        <v>-5098</v>
      </c>
      <c r="E75" s="22">
        <v>-10002</v>
      </c>
      <c r="F75" s="22">
        <v>-25479</v>
      </c>
      <c r="G75" s="22">
        <v>-20731</v>
      </c>
    </row>
    <row r="76" spans="1:7" ht="13.5">
      <c r="A76" s="2" t="s">
        <v>161</v>
      </c>
      <c r="B76" s="22">
        <v>74897</v>
      </c>
      <c r="C76" s="22">
        <v>-11401</v>
      </c>
      <c r="D76" s="22">
        <v>-5098</v>
      </c>
      <c r="E76" s="22">
        <v>-10002</v>
      </c>
      <c r="F76" s="22">
        <v>-25479</v>
      </c>
      <c r="G76" s="22">
        <v>-20731</v>
      </c>
    </row>
    <row r="77" spans="1:7" ht="13.5">
      <c r="A77" s="6" t="s">
        <v>163</v>
      </c>
      <c r="B77" s="22">
        <v>3750533</v>
      </c>
      <c r="C77" s="22">
        <v>3636351</v>
      </c>
      <c r="D77" s="22">
        <v>3646147</v>
      </c>
      <c r="E77" s="22">
        <v>3728428</v>
      </c>
      <c r="F77" s="22">
        <v>3607013</v>
      </c>
      <c r="G77" s="22">
        <v>3629911</v>
      </c>
    </row>
    <row r="78" spans="1:7" ht="14.25" thickBot="1">
      <c r="A78" s="7" t="s">
        <v>164</v>
      </c>
      <c r="B78" s="22">
        <v>3871325</v>
      </c>
      <c r="C78" s="22">
        <v>3693032</v>
      </c>
      <c r="D78" s="22">
        <v>3703277</v>
      </c>
      <c r="E78" s="22">
        <v>3845975</v>
      </c>
      <c r="F78" s="22">
        <v>5139696</v>
      </c>
      <c r="G78" s="22">
        <v>5204557</v>
      </c>
    </row>
    <row r="79" spans="1:7" ht="14.25" thickTop="1">
      <c r="A79" s="8"/>
      <c r="B79" s="24"/>
      <c r="C79" s="24"/>
      <c r="D79" s="24"/>
      <c r="E79" s="24"/>
      <c r="F79" s="24"/>
      <c r="G79" s="24"/>
    </row>
    <row r="81" ht="13.5">
      <c r="A81" s="20" t="s">
        <v>169</v>
      </c>
    </row>
    <row r="82" ht="13.5">
      <c r="A82" s="20" t="s">
        <v>170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2014-04-14T03:44:30Z</dcterms:created>
  <dcterms:modified xsi:type="dcterms:W3CDTF">2014-04-14T03:44:46Z</dcterms:modified>
  <cp:category/>
  <cp:version/>
  <cp:contentType/>
  <cp:contentStatus/>
</cp:coreProperties>
</file>