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<sst xmlns="http://schemas.openxmlformats.org/spreadsheetml/2006/main" count="606" uniqueCount="204">
  <si>
    <t>受取利息及び受取配当金</t>
  </si>
  <si>
    <t>売上債権の増減額（△は増加）</t>
  </si>
  <si>
    <t>仕入債務の増減額（△は減少）</t>
  </si>
  <si>
    <t>預り金の増減額（△は減少）</t>
  </si>
  <si>
    <t>小計</t>
  </si>
  <si>
    <t>利息及び配当金の受取額</t>
  </si>
  <si>
    <t>法人税等の還付額</t>
  </si>
  <si>
    <t>法人税等の支払額</t>
  </si>
  <si>
    <t>営業活動によるキャッシュ・フロー</t>
  </si>
  <si>
    <t>無形固定資産の取得による支出</t>
  </si>
  <si>
    <t>有形固定資産の取得による支出</t>
  </si>
  <si>
    <t>差入敷金保証金の支払による支出</t>
  </si>
  <si>
    <t>差入敷金保証金の戻入による収入</t>
  </si>
  <si>
    <t>連結の範囲の変更を伴う子会社株式の取得による収入</t>
  </si>
  <si>
    <t>連結の範囲の変更を伴う子会社株式の売却による収入</t>
  </si>
  <si>
    <t>事業譲受による支出</t>
  </si>
  <si>
    <t>事業譲渡による収入</t>
  </si>
  <si>
    <t>投資活動によるキャッシュ・フロー</t>
  </si>
  <si>
    <t>短期借入金の返済による支出</t>
  </si>
  <si>
    <t>長期借入金の返済による支出</t>
  </si>
  <si>
    <t>株式の発行による収入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</si>
  <si>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</si>
  <si>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</si>
  <si>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</si>
  <si>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</si>
  <si>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</si>
  <si>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還付消費税等</t>
  </si>
  <si>
    <t>為替差損</t>
  </si>
  <si>
    <t>事業譲渡益</t>
  </si>
  <si>
    <t>その他</t>
  </si>
  <si>
    <t>特別損失</t>
  </si>
  <si>
    <t>少数株主損益調整前四半期純利益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</si>
  <si>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</si>
  <si>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</si>
  <si>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</si>
  <si>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</si>
  <si>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</si>
  <si>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</si>
  <si>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</si>
  <si>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</si>
  <si>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</si>
  <si>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2013/09/27</t>
  </si>
  <si>
    <t>通期</t>
  </si>
  <si>
    <t>2013/06/30</t>
  </si>
  <si>
    <t>2012/06/30</t>
  </si>
  <si>
    <t>2012/09/28</t>
  </si>
  <si>
    <t>2011/06/30</t>
  </si>
  <si>
    <t>2011/09/28</t>
  </si>
  <si>
    <t>2010/06/30</t>
  </si>
  <si>
    <t>2010/09/29</t>
  </si>
  <si>
    <t>2009/06/30</t>
  </si>
  <si>
    <t>2009/09/30</t>
  </si>
  <si>
    <t>2008/06/30</t>
  </si>
  <si>
    <t>現金及び預金</t>
  </si>
  <si>
    <t>千円</t>
  </si>
  <si>
    <t>売掛金</t>
  </si>
  <si>
    <t>売掛金</t>
  </si>
  <si>
    <t>有価証券</t>
  </si>
  <si>
    <t>前渡金</t>
  </si>
  <si>
    <t>前払費用</t>
  </si>
  <si>
    <t>繰延税金資産</t>
  </si>
  <si>
    <t>未収還付法人税等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</si>
  <si>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</si>
  <si>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</si>
  <si>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</si>
  <si>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</si>
  <si>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</si>
  <si>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</si>
  <si>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</si>
  <si>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</si>
  <si>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</si>
  <si>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その他</t>
  </si>
  <si>
    <t>その他（純額）</t>
  </si>
  <si>
    <t>有形固定資産</t>
  </si>
  <si>
    <t>有形固定資産</t>
  </si>
  <si>
    <t>のれん</t>
  </si>
  <si>
    <t>無形固定資産</t>
  </si>
  <si>
    <t>無形固定資産</t>
  </si>
  <si>
    <t>関係会社株式</t>
  </si>
  <si>
    <t>差入敷金保証金</t>
  </si>
  <si>
    <t>敷金及び保証金</t>
  </si>
  <si>
    <t>繰延税金資産</t>
  </si>
  <si>
    <t>投資その他の資産</t>
  </si>
  <si>
    <t>固定資産</t>
  </si>
  <si>
    <t>資産</t>
  </si>
  <si>
    <t>買掛金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</si>
  <si>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</si>
  <si>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</si>
  <si>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</si>
  <si>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</si>
  <si>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</si>
  <si>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</si>
  <si>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</si>
  <si>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その他</t>
  </si>
  <si>
    <t>流動負債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</si>
  <si>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</si>
  <si>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</si>
  <si>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</si>
  <si>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</si>
  <si>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</si>
  <si>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</si>
  <si>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</si>
  <si>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</si>
  <si>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</si>
  <si>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</si>
  <si>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</si>
  <si>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</si>
  <si>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</si>
  <si>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比較．ｃｏｍ株式会社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</si>
  <si>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</si>
  <si>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</si>
  <si>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</si>
  <si>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2012/07/01</t>
  </si>
  <si>
    <t>2011/07/01</t>
  </si>
  <si>
    <t>2010/07/01</t>
  </si>
  <si>
    <t>2009/07/01</t>
  </si>
  <si>
    <t>2008/07/01</t>
  </si>
  <si>
    <t>2007/07/01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</si>
  <si>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</si>
  <si>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</si>
  <si>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</si>
  <si>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</si>
  <si>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</si>
  <si>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</si>
  <si>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</si>
  <si>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業務受託収入</t>
  </si>
  <si>
    <t>業務受託料</t>
  </si>
  <si>
    <t>貸倒引当金戻入額</t>
  </si>
  <si>
    <t>貸倒引当金戻入額</t>
  </si>
  <si>
    <t>還付加算金</t>
  </si>
  <si>
    <t>営業外収益</t>
  </si>
  <si>
    <t>為替差損</t>
  </si>
  <si>
    <t>支払利息</t>
  </si>
  <si>
    <t>営業外費用</t>
  </si>
  <si>
    <t>経常利益</t>
  </si>
  <si>
    <t>ポイント引当金戻入額</t>
  </si>
  <si>
    <t>関係会社株式売却益</t>
  </si>
  <si>
    <t>新株予約権戻入益</t>
  </si>
  <si>
    <t>新株予約権戻入益</t>
  </si>
  <si>
    <t>その他</t>
  </si>
  <si>
    <t>特別利益</t>
  </si>
  <si>
    <t>減損損失</t>
  </si>
  <si>
    <t>減損損失</t>
  </si>
  <si>
    <t>関係会社株式評価損</t>
  </si>
  <si>
    <t>抱合せ株式消滅差損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</si>
  <si>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</si>
  <si>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</si>
  <si>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</si>
  <si>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</si>
  <si>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</si>
  <si>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</si>
  <si>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</si>
  <si>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2014/05/15</t>
  </si>
  <si>
    <t>四半期</t>
  </si>
  <si>
    <t>2014/03/31</t>
  </si>
  <si>
    <t>2014/02/14</t>
  </si>
  <si>
    <t>2013/12/31</t>
  </si>
  <si>
    <t>2013/11/14</t>
  </si>
  <si>
    <t>2013/09/30</t>
  </si>
  <si>
    <t>2013/05/15</t>
  </si>
  <si>
    <t>2013/03/31</t>
  </si>
  <si>
    <t>2013/02/14</t>
  </si>
  <si>
    <t>2012/12/31</t>
  </si>
  <si>
    <t>2012/11/14</t>
  </si>
  <si>
    <t>2012/09/30</t>
  </si>
  <si>
    <t>2012/05/15</t>
  </si>
  <si>
    <t>2012/03/31</t>
  </si>
  <si>
    <t>2012/02/14</t>
  </si>
  <si>
    <t>2011/12/31</t>
  </si>
  <si>
    <t>2011/11/14</t>
  </si>
  <si>
    <t>2011/09/30</t>
  </si>
  <si>
    <t>2011/05/13</t>
  </si>
  <si>
    <t>2011/03/31</t>
  </si>
  <si>
    <t>2011/02/14</t>
  </si>
  <si>
    <t>2010/12/31</t>
  </si>
  <si>
    <t>2010/11/12</t>
  </si>
  <si>
    <t>2010/09/30</t>
  </si>
  <si>
    <t>2010/05/14</t>
  </si>
  <si>
    <t>2010/03/31</t>
  </si>
  <si>
    <t>2010/02/12</t>
  </si>
  <si>
    <t>2009/12/31</t>
  </si>
  <si>
    <t>2009/11/13</t>
  </si>
  <si>
    <t>2009/05/15</t>
  </si>
  <si>
    <t>2009/03/31</t>
  </si>
  <si>
    <t>2009/02/13</t>
  </si>
  <si>
    <t>2008/12/31</t>
  </si>
  <si>
    <t>2008/11/14</t>
  </si>
  <si>
    <t>2008/09/30</t>
  </si>
  <si>
    <t>建物及び構築物</t>
  </si>
  <si>
    <t>建物及び構築物（純額）</t>
  </si>
  <si>
    <t>敷金及び保証金</t>
  </si>
  <si>
    <t>その他</t>
  </si>
  <si>
    <t>負債</t>
  </si>
  <si>
    <t>資本剰余金</t>
  </si>
  <si>
    <t>株主資本</t>
  </si>
  <si>
    <t>新株予約権</t>
  </si>
  <si>
    <t>連結・貸借対照表</t>
  </si>
  <si>
    <t>累積四半期</t>
  </si>
  <si>
    <t>2013/07/01</t>
  </si>
  <si>
    <t>減価償却費</t>
  </si>
  <si>
    <t>子会社株式売却損益（△は益）</t>
  </si>
  <si>
    <t>のれん償却額</t>
  </si>
  <si>
    <t>事業譲渡損益（△は益）</t>
  </si>
  <si>
    <t>貸倒引当金の増減額（△は減少）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</si>
</sst>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106</v>
      </c>
      <c r="B2" s="14">
        <v>2477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107</v>
      </c>
      <c r="B3" s="1" t="s">
        <v>108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34</v>
      </c>
      <c r="B4" s="15" t="str">
        <f>HYPERLINK("http://www.kabupro.jp/mark/20140515/S1001SUZ.htm","四半期報告書")</f>
        <v>四半期報告書</v>
      </c>
      <c r="C4" s="15" t="str">
        <f>HYPERLINK("http://www.kabupro.jp/mark/20140214/S10018M3.htm","四半期報告書")</f>
        <v>四半期報告書</v>
      </c>
      <c r="D4" s="15" t="str">
        <f>HYPERLINK("http://www.kabupro.jp/mark/20131114/S1000IVO.htm","四半期報告書")</f>
        <v>四半期報告書</v>
      </c>
      <c r="E4" s="15" t="str">
        <f>HYPERLINK("http://www.kabupro.jp/mark/20130927/S10003JR.htm","有価証券報告書")</f>
        <v>有価証券報告書</v>
      </c>
      <c r="F4" s="15" t="str">
        <f>HYPERLINK("http://www.kabupro.jp/mark/20140515/S1001SUZ.htm","四半期報告書")</f>
        <v>四半期報告書</v>
      </c>
      <c r="G4" s="15" t="str">
        <f>HYPERLINK("http://www.kabupro.jp/mark/20140214/S10018M3.htm","四半期報告書")</f>
        <v>四半期報告書</v>
      </c>
      <c r="H4" s="15" t="str">
        <f>HYPERLINK("http://www.kabupro.jp/mark/20131114/S1000IVO.htm","四半期報告書")</f>
        <v>四半期報告書</v>
      </c>
      <c r="I4" s="15" t="str">
        <f>HYPERLINK("http://www.kabupro.jp/mark/20130927/S10003JR.htm","有価証券報告書")</f>
        <v>有価証券報告書</v>
      </c>
      <c r="J4" s="15" t="str">
        <f>HYPERLINK("http://www.kabupro.jp/mark/20130515/S000DEFR.htm","四半期報告書")</f>
        <v>四半期報告書</v>
      </c>
      <c r="K4" s="15" t="str">
        <f>HYPERLINK("http://www.kabupro.jp/mark/20130214/S000CWSA.htm","四半期報告書")</f>
        <v>四半期報告書</v>
      </c>
      <c r="L4" s="15" t="str">
        <f>HYPERLINK("http://www.kabupro.jp/mark/20121114/S000CBW8.htm","四半期報告書")</f>
        <v>四半期報告書</v>
      </c>
      <c r="M4" s="15" t="str">
        <f>HYPERLINK("http://www.kabupro.jp/mark/20120928/S000BZS5.htm","有価証券報告書")</f>
        <v>有価証券報告書</v>
      </c>
      <c r="N4" s="15" t="str">
        <f>HYPERLINK("http://www.kabupro.jp/mark/20120515/S000AUYJ.htm","四半期報告書")</f>
        <v>四半期報告書</v>
      </c>
      <c r="O4" s="15" t="str">
        <f>HYPERLINK("http://www.kabupro.jp/mark/20120214/S000ADAN.htm","四半期報告書")</f>
        <v>四半期報告書</v>
      </c>
      <c r="P4" s="15" t="str">
        <f>HYPERLINK("http://www.kabupro.jp/mark/20111114/S0009RTS.htm","四半期報告書")</f>
        <v>四半期報告書</v>
      </c>
      <c r="Q4" s="15" t="str">
        <f>HYPERLINK("http://www.kabupro.jp/mark/20110928/S0009F5J.htm","有価証券報告書")</f>
        <v>有価証券報告書</v>
      </c>
      <c r="R4" s="15" t="str">
        <f>HYPERLINK("http://www.kabupro.jp/mark/20110513/S0008ASA.htm","四半期報告書")</f>
        <v>四半期報告書</v>
      </c>
      <c r="S4" s="15" t="str">
        <f>HYPERLINK("http://www.kabupro.jp/mark/20110214/S0007TJT.htm","四半期報告書")</f>
        <v>四半期報告書</v>
      </c>
      <c r="T4" s="15" t="str">
        <f>HYPERLINK("http://www.kabupro.jp/mark/20101112/S000774M.htm","四半期報告書")</f>
        <v>四半期報告書</v>
      </c>
      <c r="U4" s="15" t="str">
        <f>HYPERLINK("http://www.kabupro.jp/mark/20100929/S0006VCM.htm","有価証券報告書")</f>
        <v>有価証券報告書</v>
      </c>
      <c r="V4" s="15" t="str">
        <f>HYPERLINK("http://www.kabupro.jp/mark/20100514/S0005PRO.htm","四半期報告書")</f>
        <v>四半期報告書</v>
      </c>
      <c r="W4" s="15" t="str">
        <f>HYPERLINK("http://www.kabupro.jp/mark/20100212/S00057D9.htm","四半期報告書")</f>
        <v>四半期報告書</v>
      </c>
      <c r="X4" s="15" t="str">
        <f>HYPERLINK("http://www.kabupro.jp/mark/20091113/S0004MYW.htm","四半期報告書")</f>
        <v>四半期報告書</v>
      </c>
      <c r="Y4" s="15" t="str">
        <f>HYPERLINK("http://www.kabupro.jp/mark/20090930/S0004A0O.htm","有価証券報告書")</f>
        <v>有価証券報告書</v>
      </c>
    </row>
    <row r="5" spans="1:25" ht="14.25" thickBot="1">
      <c r="A5" s="11" t="s">
        <v>35</v>
      </c>
      <c r="B5" s="1" t="s">
        <v>152</v>
      </c>
      <c r="C5" s="1" t="s">
        <v>155</v>
      </c>
      <c r="D5" s="1" t="s">
        <v>157</v>
      </c>
      <c r="E5" s="1" t="s">
        <v>41</v>
      </c>
      <c r="F5" s="1" t="s">
        <v>152</v>
      </c>
      <c r="G5" s="1" t="s">
        <v>155</v>
      </c>
      <c r="H5" s="1" t="s">
        <v>157</v>
      </c>
      <c r="I5" s="1" t="s">
        <v>41</v>
      </c>
      <c r="J5" s="1" t="s">
        <v>159</v>
      </c>
      <c r="K5" s="1" t="s">
        <v>161</v>
      </c>
      <c r="L5" s="1" t="s">
        <v>163</v>
      </c>
      <c r="M5" s="1" t="s">
        <v>45</v>
      </c>
      <c r="N5" s="1" t="s">
        <v>165</v>
      </c>
      <c r="O5" s="1" t="s">
        <v>167</v>
      </c>
      <c r="P5" s="1" t="s">
        <v>169</v>
      </c>
      <c r="Q5" s="1" t="s">
        <v>47</v>
      </c>
      <c r="R5" s="1" t="s">
        <v>171</v>
      </c>
      <c r="S5" s="1" t="s">
        <v>173</v>
      </c>
      <c r="T5" s="1" t="s">
        <v>175</v>
      </c>
      <c r="U5" s="1" t="s">
        <v>49</v>
      </c>
      <c r="V5" s="1" t="s">
        <v>177</v>
      </c>
      <c r="W5" s="1" t="s">
        <v>179</v>
      </c>
      <c r="X5" s="1" t="s">
        <v>181</v>
      </c>
      <c r="Y5" s="1" t="s">
        <v>51</v>
      </c>
    </row>
    <row r="6" spans="1:25" ht="15" thickBot="1" thickTop="1">
      <c r="A6" s="10" t="s">
        <v>36</v>
      </c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37</v>
      </c>
      <c r="B7" s="14" t="s">
        <v>197</v>
      </c>
      <c r="C7" s="14" t="s">
        <v>197</v>
      </c>
      <c r="D7" s="14" t="s">
        <v>197</v>
      </c>
      <c r="E7" s="16" t="s">
        <v>42</v>
      </c>
      <c r="F7" s="14" t="s">
        <v>197</v>
      </c>
      <c r="G7" s="14" t="s">
        <v>197</v>
      </c>
      <c r="H7" s="14" t="s">
        <v>197</v>
      </c>
      <c r="I7" s="16" t="s">
        <v>42</v>
      </c>
      <c r="J7" s="14" t="s">
        <v>197</v>
      </c>
      <c r="K7" s="14" t="s">
        <v>197</v>
      </c>
      <c r="L7" s="14" t="s">
        <v>197</v>
      </c>
      <c r="M7" s="16" t="s">
        <v>42</v>
      </c>
      <c r="N7" s="14" t="s">
        <v>197</v>
      </c>
      <c r="O7" s="14" t="s">
        <v>197</v>
      </c>
      <c r="P7" s="14" t="s">
        <v>197</v>
      </c>
      <c r="Q7" s="16" t="s">
        <v>42</v>
      </c>
      <c r="R7" s="14" t="s">
        <v>197</v>
      </c>
      <c r="S7" s="14" t="s">
        <v>197</v>
      </c>
      <c r="T7" s="14" t="s">
        <v>197</v>
      </c>
      <c r="U7" s="16" t="s">
        <v>42</v>
      </c>
      <c r="V7" s="14" t="s">
        <v>197</v>
      </c>
      <c r="W7" s="14" t="s">
        <v>197</v>
      </c>
      <c r="X7" s="14" t="s">
        <v>197</v>
      </c>
      <c r="Y7" s="16" t="s">
        <v>42</v>
      </c>
    </row>
    <row r="8" spans="1:25" ht="13.5">
      <c r="A8" s="13" t="s">
        <v>38</v>
      </c>
      <c r="B8" s="1" t="s">
        <v>198</v>
      </c>
      <c r="C8" s="1" t="s">
        <v>198</v>
      </c>
      <c r="D8" s="1" t="s">
        <v>198</v>
      </c>
      <c r="E8" s="17" t="s">
        <v>112</v>
      </c>
      <c r="F8" s="1" t="s">
        <v>112</v>
      </c>
      <c r="G8" s="1" t="s">
        <v>112</v>
      </c>
      <c r="H8" s="1" t="s">
        <v>112</v>
      </c>
      <c r="I8" s="17" t="s">
        <v>113</v>
      </c>
      <c r="J8" s="1" t="s">
        <v>113</v>
      </c>
      <c r="K8" s="1" t="s">
        <v>113</v>
      </c>
      <c r="L8" s="1" t="s">
        <v>113</v>
      </c>
      <c r="M8" s="17" t="s">
        <v>114</v>
      </c>
      <c r="N8" s="1" t="s">
        <v>114</v>
      </c>
      <c r="O8" s="1" t="s">
        <v>114</v>
      </c>
      <c r="P8" s="1" t="s">
        <v>114</v>
      </c>
      <c r="Q8" s="17" t="s">
        <v>115</v>
      </c>
      <c r="R8" s="1" t="s">
        <v>115</v>
      </c>
      <c r="S8" s="1" t="s">
        <v>115</v>
      </c>
      <c r="T8" s="1" t="s">
        <v>115</v>
      </c>
      <c r="U8" s="17" t="s">
        <v>116</v>
      </c>
      <c r="V8" s="1" t="s">
        <v>116</v>
      </c>
      <c r="W8" s="1" t="s">
        <v>116</v>
      </c>
      <c r="X8" s="1" t="s">
        <v>116</v>
      </c>
      <c r="Y8" s="17" t="s">
        <v>117</v>
      </c>
    </row>
    <row r="9" spans="1:25" ht="13.5">
      <c r="A9" s="13" t="s">
        <v>39</v>
      </c>
      <c r="B9" s="1" t="s">
        <v>154</v>
      </c>
      <c r="C9" s="1" t="s">
        <v>156</v>
      </c>
      <c r="D9" s="1" t="s">
        <v>158</v>
      </c>
      <c r="E9" s="17" t="s">
        <v>43</v>
      </c>
      <c r="F9" s="1" t="s">
        <v>160</v>
      </c>
      <c r="G9" s="1" t="s">
        <v>162</v>
      </c>
      <c r="H9" s="1" t="s">
        <v>164</v>
      </c>
      <c r="I9" s="17" t="s">
        <v>44</v>
      </c>
      <c r="J9" s="1" t="s">
        <v>166</v>
      </c>
      <c r="K9" s="1" t="s">
        <v>168</v>
      </c>
      <c r="L9" s="1" t="s">
        <v>170</v>
      </c>
      <c r="M9" s="17" t="s">
        <v>46</v>
      </c>
      <c r="N9" s="1" t="s">
        <v>172</v>
      </c>
      <c r="O9" s="1" t="s">
        <v>174</v>
      </c>
      <c r="P9" s="1" t="s">
        <v>176</v>
      </c>
      <c r="Q9" s="17" t="s">
        <v>48</v>
      </c>
      <c r="R9" s="1" t="s">
        <v>178</v>
      </c>
      <c r="S9" s="1" t="s">
        <v>180</v>
      </c>
      <c r="T9" s="1" t="s">
        <v>51</v>
      </c>
      <c r="U9" s="17" t="s">
        <v>50</v>
      </c>
      <c r="V9" s="1" t="s">
        <v>183</v>
      </c>
      <c r="W9" s="1" t="s">
        <v>185</v>
      </c>
      <c r="X9" s="1" t="s">
        <v>187</v>
      </c>
      <c r="Y9" s="17" t="s">
        <v>52</v>
      </c>
    </row>
    <row r="10" spans="1:25" ht="14.25" thickBot="1">
      <c r="A10" s="13" t="s">
        <v>40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26" t="s">
        <v>118</v>
      </c>
      <c r="B11" s="27">
        <v>459927</v>
      </c>
      <c r="C11" s="27">
        <v>306813</v>
      </c>
      <c r="D11" s="27">
        <v>152929</v>
      </c>
      <c r="E11" s="21">
        <v>725316</v>
      </c>
      <c r="F11" s="27">
        <v>556887</v>
      </c>
      <c r="G11" s="27">
        <v>362709</v>
      </c>
      <c r="H11" s="27">
        <v>166776</v>
      </c>
      <c r="I11" s="21">
        <v>613770</v>
      </c>
      <c r="J11" s="27">
        <v>472472</v>
      </c>
      <c r="K11" s="27">
        <v>325027</v>
      </c>
      <c r="L11" s="27">
        <v>173812</v>
      </c>
      <c r="M11" s="21">
        <v>829816</v>
      </c>
      <c r="N11" s="27">
        <v>660121</v>
      </c>
      <c r="O11" s="27">
        <v>472864</v>
      </c>
      <c r="P11" s="27">
        <v>263523</v>
      </c>
      <c r="Q11" s="21">
        <v>1010766</v>
      </c>
      <c r="R11" s="27">
        <v>733672</v>
      </c>
      <c r="S11" s="27">
        <v>467404</v>
      </c>
      <c r="T11" s="27">
        <v>228445</v>
      </c>
      <c r="U11" s="21">
        <v>725698</v>
      </c>
      <c r="V11" s="27">
        <v>525056</v>
      </c>
      <c r="W11" s="27">
        <v>329442</v>
      </c>
      <c r="X11" s="27">
        <v>150627</v>
      </c>
      <c r="Y11" s="21">
        <v>617974</v>
      </c>
    </row>
    <row r="12" spans="1:25" ht="13.5">
      <c r="A12" s="7" t="s">
        <v>119</v>
      </c>
      <c r="B12" s="28">
        <v>53260</v>
      </c>
      <c r="C12" s="28">
        <v>35677</v>
      </c>
      <c r="D12" s="28">
        <v>18254</v>
      </c>
      <c r="E12" s="22">
        <v>73086</v>
      </c>
      <c r="F12" s="28">
        <v>55942</v>
      </c>
      <c r="G12" s="28">
        <v>37012</v>
      </c>
      <c r="H12" s="28">
        <v>18844</v>
      </c>
      <c r="I12" s="22">
        <v>76341</v>
      </c>
      <c r="J12" s="28">
        <v>54971</v>
      </c>
      <c r="K12" s="28">
        <v>36037</v>
      </c>
      <c r="L12" s="28">
        <v>17871</v>
      </c>
      <c r="M12" s="22">
        <v>81429</v>
      </c>
      <c r="N12" s="28">
        <v>58518</v>
      </c>
      <c r="O12" s="28">
        <v>41316</v>
      </c>
      <c r="P12" s="28">
        <v>19443</v>
      </c>
      <c r="Q12" s="22">
        <v>98811</v>
      </c>
      <c r="R12" s="28">
        <v>73674</v>
      </c>
      <c r="S12" s="28">
        <v>49725</v>
      </c>
      <c r="T12" s="28">
        <v>24992</v>
      </c>
      <c r="U12" s="22">
        <v>92771</v>
      </c>
      <c r="V12" s="28">
        <v>68355</v>
      </c>
      <c r="W12" s="28">
        <v>46800</v>
      </c>
      <c r="X12" s="28">
        <v>24684</v>
      </c>
      <c r="Y12" s="22">
        <v>113575</v>
      </c>
    </row>
    <row r="13" spans="1:25" ht="13.5">
      <c r="A13" s="7" t="s">
        <v>120</v>
      </c>
      <c r="B13" s="28">
        <v>406667</v>
      </c>
      <c r="C13" s="28">
        <v>271136</v>
      </c>
      <c r="D13" s="28">
        <v>134675</v>
      </c>
      <c r="E13" s="22">
        <v>652230</v>
      </c>
      <c r="F13" s="28">
        <v>500945</v>
      </c>
      <c r="G13" s="28">
        <v>325697</v>
      </c>
      <c r="H13" s="28">
        <v>147931</v>
      </c>
      <c r="I13" s="22">
        <v>537428</v>
      </c>
      <c r="J13" s="28">
        <v>417501</v>
      </c>
      <c r="K13" s="28">
        <v>288989</v>
      </c>
      <c r="L13" s="28">
        <v>155940</v>
      </c>
      <c r="M13" s="22">
        <v>748386</v>
      </c>
      <c r="N13" s="28">
        <v>601602</v>
      </c>
      <c r="O13" s="28">
        <v>431548</v>
      </c>
      <c r="P13" s="28">
        <v>244079</v>
      </c>
      <c r="Q13" s="22">
        <v>911954</v>
      </c>
      <c r="R13" s="28">
        <v>659998</v>
      </c>
      <c r="S13" s="28">
        <v>417679</v>
      </c>
      <c r="T13" s="28">
        <v>203452</v>
      </c>
      <c r="U13" s="22">
        <v>632926</v>
      </c>
      <c r="V13" s="28">
        <v>456700</v>
      </c>
      <c r="W13" s="28">
        <v>282642</v>
      </c>
      <c r="X13" s="28">
        <v>125943</v>
      </c>
      <c r="Y13" s="22">
        <v>504398</v>
      </c>
    </row>
    <row r="14" spans="1:25" ht="13.5">
      <c r="A14" s="7" t="s">
        <v>121</v>
      </c>
      <c r="B14" s="28">
        <v>393011</v>
      </c>
      <c r="C14" s="28">
        <v>272002</v>
      </c>
      <c r="D14" s="28">
        <v>144517</v>
      </c>
      <c r="E14" s="22">
        <v>589090</v>
      </c>
      <c r="F14" s="28">
        <v>456384</v>
      </c>
      <c r="G14" s="28">
        <v>312890</v>
      </c>
      <c r="H14" s="28">
        <v>151913</v>
      </c>
      <c r="I14" s="22">
        <v>540605</v>
      </c>
      <c r="J14" s="28">
        <v>405328</v>
      </c>
      <c r="K14" s="28">
        <v>273451</v>
      </c>
      <c r="L14" s="28">
        <v>139574</v>
      </c>
      <c r="M14" s="22">
        <v>613866</v>
      </c>
      <c r="N14" s="28">
        <v>478545</v>
      </c>
      <c r="O14" s="28">
        <v>343346</v>
      </c>
      <c r="P14" s="28">
        <v>182030</v>
      </c>
      <c r="Q14" s="22">
        <v>694364</v>
      </c>
      <c r="R14" s="28">
        <v>526893</v>
      </c>
      <c r="S14" s="28">
        <v>345395</v>
      </c>
      <c r="T14" s="28">
        <v>177372</v>
      </c>
      <c r="U14" s="22">
        <v>657909</v>
      </c>
      <c r="V14" s="28">
        <v>482525</v>
      </c>
      <c r="W14" s="28">
        <v>309817</v>
      </c>
      <c r="X14" s="28">
        <v>159827</v>
      </c>
      <c r="Y14" s="22">
        <v>601254</v>
      </c>
    </row>
    <row r="15" spans="1:25" ht="14.25" thickBot="1">
      <c r="A15" s="25" t="s">
        <v>122</v>
      </c>
      <c r="B15" s="29">
        <v>13655</v>
      </c>
      <c r="C15" s="29">
        <v>-865</v>
      </c>
      <c r="D15" s="29">
        <v>-9842</v>
      </c>
      <c r="E15" s="23">
        <v>63139</v>
      </c>
      <c r="F15" s="29">
        <v>44561</v>
      </c>
      <c r="G15" s="29">
        <v>12806</v>
      </c>
      <c r="H15" s="29">
        <v>-3981</v>
      </c>
      <c r="I15" s="23">
        <v>-3176</v>
      </c>
      <c r="J15" s="29">
        <v>12173</v>
      </c>
      <c r="K15" s="29">
        <v>15538</v>
      </c>
      <c r="L15" s="29">
        <v>16365</v>
      </c>
      <c r="M15" s="23">
        <v>134520</v>
      </c>
      <c r="N15" s="29">
        <v>123057</v>
      </c>
      <c r="O15" s="29">
        <v>88201</v>
      </c>
      <c r="P15" s="29">
        <v>62049</v>
      </c>
      <c r="Q15" s="23">
        <v>217590</v>
      </c>
      <c r="R15" s="29">
        <v>133104</v>
      </c>
      <c r="S15" s="29">
        <v>72284</v>
      </c>
      <c r="T15" s="29">
        <v>26079</v>
      </c>
      <c r="U15" s="23">
        <v>-24982</v>
      </c>
      <c r="V15" s="29">
        <v>-25824</v>
      </c>
      <c r="W15" s="29">
        <v>-27175</v>
      </c>
      <c r="X15" s="29">
        <v>-33884</v>
      </c>
      <c r="Y15" s="23">
        <v>-96856</v>
      </c>
    </row>
    <row r="16" spans="1:25" ht="14.25" thickTop="1">
      <c r="A16" s="6" t="s">
        <v>123</v>
      </c>
      <c r="B16" s="28">
        <v>620</v>
      </c>
      <c r="C16" s="28">
        <v>428</v>
      </c>
      <c r="D16" s="28">
        <v>237</v>
      </c>
      <c r="E16" s="22">
        <v>977</v>
      </c>
      <c r="F16" s="28">
        <v>721</v>
      </c>
      <c r="G16" s="28">
        <v>483</v>
      </c>
      <c r="H16" s="28">
        <v>258</v>
      </c>
      <c r="I16" s="22">
        <v>1111</v>
      </c>
      <c r="J16" s="28">
        <v>875</v>
      </c>
      <c r="K16" s="28">
        <v>623</v>
      </c>
      <c r="L16" s="28">
        <v>420</v>
      </c>
      <c r="M16" s="22">
        <v>715</v>
      </c>
      <c r="N16" s="28">
        <v>479</v>
      </c>
      <c r="O16" s="28">
        <v>427</v>
      </c>
      <c r="P16" s="28">
        <v>192</v>
      </c>
      <c r="Q16" s="22">
        <v>963</v>
      </c>
      <c r="R16" s="28">
        <v>760</v>
      </c>
      <c r="S16" s="28">
        <v>520</v>
      </c>
      <c r="T16" s="28">
        <v>347</v>
      </c>
      <c r="U16" s="22">
        <v>3546</v>
      </c>
      <c r="V16" s="28">
        <v>3190</v>
      </c>
      <c r="W16" s="28">
        <v>2383</v>
      </c>
      <c r="X16" s="28">
        <v>1421</v>
      </c>
      <c r="Y16" s="22">
        <v>6166</v>
      </c>
    </row>
    <row r="17" spans="1:25" ht="13.5">
      <c r="A17" s="6" t="s">
        <v>25</v>
      </c>
      <c r="B17" s="28"/>
      <c r="C17" s="28"/>
      <c r="D17" s="28"/>
      <c r="E17" s="22"/>
      <c r="F17" s="28"/>
      <c r="G17" s="28">
        <v>15</v>
      </c>
      <c r="H17" s="28">
        <v>4</v>
      </c>
      <c r="I17" s="22">
        <v>380</v>
      </c>
      <c r="J17" s="28">
        <v>342</v>
      </c>
      <c r="K17" s="28">
        <v>251</v>
      </c>
      <c r="L17" s="28">
        <v>31</v>
      </c>
      <c r="M17" s="22"/>
      <c r="N17" s="28"/>
      <c r="O17" s="28">
        <v>16</v>
      </c>
      <c r="P17" s="28">
        <v>127</v>
      </c>
      <c r="Q17" s="22"/>
      <c r="R17" s="28">
        <v>204</v>
      </c>
      <c r="S17" s="28">
        <v>995</v>
      </c>
      <c r="T17" s="28">
        <v>671</v>
      </c>
      <c r="U17" s="22">
        <v>793</v>
      </c>
      <c r="V17" s="28">
        <v>1221</v>
      </c>
      <c r="W17" s="28">
        <v>1972</v>
      </c>
      <c r="X17" s="28">
        <v>243</v>
      </c>
      <c r="Y17" s="22"/>
    </row>
    <row r="18" spans="1:25" ht="13.5">
      <c r="A18" s="6" t="s">
        <v>129</v>
      </c>
      <c r="B18" s="28"/>
      <c r="C18" s="28"/>
      <c r="D18" s="28"/>
      <c r="E18" s="22">
        <v>699</v>
      </c>
      <c r="F18" s="28">
        <v>699</v>
      </c>
      <c r="G18" s="28">
        <v>699</v>
      </c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126</v>
      </c>
      <c r="B19" s="28">
        <v>1607</v>
      </c>
      <c r="C19" s="28">
        <v>803</v>
      </c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26</v>
      </c>
      <c r="B20" s="28"/>
      <c r="C20" s="28"/>
      <c r="D20" s="28"/>
      <c r="E20" s="22"/>
      <c r="F20" s="28"/>
      <c r="G20" s="28"/>
      <c r="H20" s="28">
        <v>141</v>
      </c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71</v>
      </c>
      <c r="B21" s="28">
        <v>294</v>
      </c>
      <c r="C21" s="28">
        <v>94</v>
      </c>
      <c r="D21" s="28">
        <v>94</v>
      </c>
      <c r="E21" s="22">
        <v>343</v>
      </c>
      <c r="F21" s="28">
        <v>316</v>
      </c>
      <c r="G21" s="28">
        <v>311</v>
      </c>
      <c r="H21" s="28"/>
      <c r="I21" s="22">
        <v>211</v>
      </c>
      <c r="J21" s="28">
        <v>211</v>
      </c>
      <c r="K21" s="28">
        <v>211</v>
      </c>
      <c r="L21" s="28">
        <v>211</v>
      </c>
      <c r="M21" s="22">
        <v>379</v>
      </c>
      <c r="N21" s="28">
        <v>379</v>
      </c>
      <c r="O21" s="28">
        <v>379</v>
      </c>
      <c r="P21" s="28">
        <v>295</v>
      </c>
      <c r="Q21" s="22">
        <v>595</v>
      </c>
      <c r="R21" s="28">
        <v>491</v>
      </c>
      <c r="S21" s="28">
        <v>433</v>
      </c>
      <c r="T21" s="28">
        <v>427</v>
      </c>
      <c r="U21" s="22">
        <v>355</v>
      </c>
      <c r="V21" s="28">
        <v>124</v>
      </c>
      <c r="W21" s="28">
        <v>123</v>
      </c>
      <c r="X21" s="28">
        <v>119</v>
      </c>
      <c r="Y21" s="22">
        <v>36</v>
      </c>
    </row>
    <row r="22" spans="1:25" ht="13.5">
      <c r="A22" s="6" t="s">
        <v>130</v>
      </c>
      <c r="B22" s="28">
        <v>2522</v>
      </c>
      <c r="C22" s="28">
        <v>1326</v>
      </c>
      <c r="D22" s="28">
        <v>332</v>
      </c>
      <c r="E22" s="22">
        <v>2020</v>
      </c>
      <c r="F22" s="28">
        <v>1737</v>
      </c>
      <c r="G22" s="28">
        <v>1508</v>
      </c>
      <c r="H22" s="28">
        <v>404</v>
      </c>
      <c r="I22" s="22">
        <v>1715</v>
      </c>
      <c r="J22" s="28">
        <v>1428</v>
      </c>
      <c r="K22" s="28">
        <v>1304</v>
      </c>
      <c r="L22" s="28">
        <v>663</v>
      </c>
      <c r="M22" s="22">
        <v>1094</v>
      </c>
      <c r="N22" s="28">
        <v>858</v>
      </c>
      <c r="O22" s="28">
        <v>823</v>
      </c>
      <c r="P22" s="28">
        <v>614</v>
      </c>
      <c r="Q22" s="22">
        <v>1559</v>
      </c>
      <c r="R22" s="28">
        <v>1456</v>
      </c>
      <c r="S22" s="28">
        <v>1949</v>
      </c>
      <c r="T22" s="28">
        <v>1446</v>
      </c>
      <c r="U22" s="22">
        <v>4696</v>
      </c>
      <c r="V22" s="28">
        <v>4535</v>
      </c>
      <c r="W22" s="28">
        <v>4480</v>
      </c>
      <c r="X22" s="28">
        <v>1783</v>
      </c>
      <c r="Y22" s="22">
        <v>7690</v>
      </c>
    </row>
    <row r="23" spans="1:25" ht="13.5">
      <c r="A23" s="6" t="s">
        <v>132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>
        <v>3</v>
      </c>
      <c r="V23" s="28">
        <v>3</v>
      </c>
      <c r="W23" s="28">
        <v>3</v>
      </c>
      <c r="X23" s="28"/>
      <c r="Y23" s="22"/>
    </row>
    <row r="24" spans="1:25" ht="13.5">
      <c r="A24" s="6" t="s">
        <v>27</v>
      </c>
      <c r="B24" s="28">
        <v>119</v>
      </c>
      <c r="C24" s="28">
        <v>118</v>
      </c>
      <c r="D24" s="28">
        <v>81</v>
      </c>
      <c r="E24" s="22">
        <v>166</v>
      </c>
      <c r="F24" s="28">
        <v>32</v>
      </c>
      <c r="G24" s="28"/>
      <c r="H24" s="28"/>
      <c r="I24" s="22"/>
      <c r="J24" s="28"/>
      <c r="K24" s="28"/>
      <c r="L24" s="28"/>
      <c r="M24" s="22">
        <v>59</v>
      </c>
      <c r="N24" s="28">
        <v>12</v>
      </c>
      <c r="O24" s="28"/>
      <c r="P24" s="28"/>
      <c r="Q24" s="22">
        <v>213</v>
      </c>
      <c r="R24" s="28"/>
      <c r="S24" s="28"/>
      <c r="T24" s="28"/>
      <c r="U24" s="22"/>
      <c r="V24" s="28"/>
      <c r="W24" s="28"/>
      <c r="X24" s="28"/>
      <c r="Y24" s="22">
        <v>24</v>
      </c>
    </row>
    <row r="25" spans="1:25" ht="13.5">
      <c r="A25" s="6" t="s">
        <v>133</v>
      </c>
      <c r="B25" s="28">
        <v>119</v>
      </c>
      <c r="C25" s="28">
        <v>118</v>
      </c>
      <c r="D25" s="28">
        <v>81</v>
      </c>
      <c r="E25" s="22">
        <v>166</v>
      </c>
      <c r="F25" s="28">
        <v>32</v>
      </c>
      <c r="G25" s="28"/>
      <c r="H25" s="28"/>
      <c r="I25" s="22"/>
      <c r="J25" s="28"/>
      <c r="K25" s="28"/>
      <c r="L25" s="28"/>
      <c r="M25" s="22">
        <v>59</v>
      </c>
      <c r="N25" s="28">
        <v>12</v>
      </c>
      <c r="O25" s="28"/>
      <c r="P25" s="28"/>
      <c r="Q25" s="22">
        <v>213</v>
      </c>
      <c r="R25" s="28"/>
      <c r="S25" s="28"/>
      <c r="T25" s="28"/>
      <c r="U25" s="22">
        <v>3</v>
      </c>
      <c r="V25" s="28">
        <v>3</v>
      </c>
      <c r="W25" s="28">
        <v>3</v>
      </c>
      <c r="X25" s="28"/>
      <c r="Y25" s="22">
        <v>24</v>
      </c>
    </row>
    <row r="26" spans="1:25" ht="14.25" thickBot="1">
      <c r="A26" s="25" t="s">
        <v>134</v>
      </c>
      <c r="B26" s="29">
        <v>16058</v>
      </c>
      <c r="C26" s="29">
        <v>341</v>
      </c>
      <c r="D26" s="29">
        <v>-9591</v>
      </c>
      <c r="E26" s="23">
        <v>64993</v>
      </c>
      <c r="F26" s="29">
        <v>46265</v>
      </c>
      <c r="G26" s="29">
        <v>14315</v>
      </c>
      <c r="H26" s="29">
        <v>-3577</v>
      </c>
      <c r="I26" s="23">
        <v>-1461</v>
      </c>
      <c r="J26" s="29">
        <v>13602</v>
      </c>
      <c r="K26" s="29">
        <v>16842</v>
      </c>
      <c r="L26" s="29">
        <v>17029</v>
      </c>
      <c r="M26" s="23">
        <v>135555</v>
      </c>
      <c r="N26" s="29">
        <v>123903</v>
      </c>
      <c r="O26" s="29">
        <v>89024</v>
      </c>
      <c r="P26" s="29">
        <v>62664</v>
      </c>
      <c r="Q26" s="23">
        <v>218936</v>
      </c>
      <c r="R26" s="29">
        <v>134561</v>
      </c>
      <c r="S26" s="29">
        <v>74234</v>
      </c>
      <c r="T26" s="29">
        <v>27526</v>
      </c>
      <c r="U26" s="23">
        <v>-20289</v>
      </c>
      <c r="V26" s="29">
        <v>-21292</v>
      </c>
      <c r="W26" s="29">
        <v>-22698</v>
      </c>
      <c r="X26" s="29">
        <v>-32100</v>
      </c>
      <c r="Y26" s="23">
        <v>-89190</v>
      </c>
    </row>
    <row r="27" spans="1:25" ht="14.25" thickTop="1">
      <c r="A27" s="6" t="s">
        <v>127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>
        <v>2452</v>
      </c>
      <c r="N27" s="28">
        <v>2455</v>
      </c>
      <c r="O27" s="28">
        <v>2491</v>
      </c>
      <c r="P27" s="28"/>
      <c r="Q27" s="22"/>
      <c r="R27" s="28"/>
      <c r="S27" s="28"/>
      <c r="T27" s="28"/>
      <c r="U27" s="22"/>
      <c r="V27" s="28">
        <v>163</v>
      </c>
      <c r="W27" s="28">
        <v>345</v>
      </c>
      <c r="X27" s="28">
        <v>272</v>
      </c>
      <c r="Y27" s="22"/>
    </row>
    <row r="28" spans="1:25" ht="13.5">
      <c r="A28" s="6" t="s">
        <v>137</v>
      </c>
      <c r="B28" s="28"/>
      <c r="C28" s="28"/>
      <c r="D28" s="28"/>
      <c r="E28" s="22">
        <v>182</v>
      </c>
      <c r="F28" s="28">
        <v>182</v>
      </c>
      <c r="G28" s="28">
        <v>182</v>
      </c>
      <c r="H28" s="28">
        <v>182</v>
      </c>
      <c r="I28" s="22">
        <v>652</v>
      </c>
      <c r="J28" s="28">
        <v>652</v>
      </c>
      <c r="K28" s="28">
        <v>652</v>
      </c>
      <c r="L28" s="28"/>
      <c r="M28" s="22">
        <v>3179</v>
      </c>
      <c r="N28" s="28">
        <v>3164</v>
      </c>
      <c r="O28" s="28">
        <v>326</v>
      </c>
      <c r="P28" s="28">
        <v>326</v>
      </c>
      <c r="Q28" s="22">
        <v>2347</v>
      </c>
      <c r="R28" s="28">
        <v>2021</v>
      </c>
      <c r="S28" s="28">
        <v>1695</v>
      </c>
      <c r="T28" s="28">
        <v>1695</v>
      </c>
      <c r="U28" s="22">
        <v>298</v>
      </c>
      <c r="V28" s="28"/>
      <c r="W28" s="28"/>
      <c r="X28" s="28"/>
      <c r="Y28" s="22"/>
    </row>
    <row r="29" spans="1:25" ht="13.5">
      <c r="A29" s="6" t="s">
        <v>28</v>
      </c>
      <c r="B29" s="28">
        <v>35619</v>
      </c>
      <c r="C29" s="28">
        <v>35619</v>
      </c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29</v>
      </c>
      <c r="B30" s="28"/>
      <c r="C30" s="28"/>
      <c r="D30" s="28"/>
      <c r="E30" s="22"/>
      <c r="F30" s="28">
        <v>26</v>
      </c>
      <c r="G30" s="28"/>
      <c r="H30" s="28"/>
      <c r="I30" s="22"/>
      <c r="J30" s="28"/>
      <c r="K30" s="28"/>
      <c r="L30" s="28"/>
      <c r="M30" s="22">
        <v>86</v>
      </c>
      <c r="N30" s="28">
        <v>86</v>
      </c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140</v>
      </c>
      <c r="B31" s="28">
        <v>35619</v>
      </c>
      <c r="C31" s="28">
        <v>35619</v>
      </c>
      <c r="D31" s="28"/>
      <c r="E31" s="22">
        <v>182</v>
      </c>
      <c r="F31" s="28">
        <v>209</v>
      </c>
      <c r="G31" s="28">
        <v>182</v>
      </c>
      <c r="H31" s="28">
        <v>182</v>
      </c>
      <c r="I31" s="22">
        <v>652</v>
      </c>
      <c r="J31" s="28">
        <v>652</v>
      </c>
      <c r="K31" s="28">
        <v>652</v>
      </c>
      <c r="L31" s="28"/>
      <c r="M31" s="22">
        <v>9460</v>
      </c>
      <c r="N31" s="28">
        <v>9448</v>
      </c>
      <c r="O31" s="28">
        <v>6559</v>
      </c>
      <c r="P31" s="28">
        <v>326</v>
      </c>
      <c r="Q31" s="22">
        <v>2347</v>
      </c>
      <c r="R31" s="28">
        <v>2021</v>
      </c>
      <c r="S31" s="28">
        <v>1695</v>
      </c>
      <c r="T31" s="28">
        <v>1695</v>
      </c>
      <c r="U31" s="22">
        <v>298</v>
      </c>
      <c r="V31" s="28">
        <v>163</v>
      </c>
      <c r="W31" s="28">
        <v>345</v>
      </c>
      <c r="X31" s="28">
        <v>272</v>
      </c>
      <c r="Y31" s="22">
        <v>1858</v>
      </c>
    </row>
    <row r="32" spans="1:25" ht="13.5">
      <c r="A32" s="6" t="s">
        <v>142</v>
      </c>
      <c r="B32" s="28"/>
      <c r="C32" s="28"/>
      <c r="D32" s="28"/>
      <c r="E32" s="22"/>
      <c r="F32" s="28"/>
      <c r="G32" s="28"/>
      <c r="H32" s="28"/>
      <c r="I32" s="22">
        <v>4343</v>
      </c>
      <c r="J32" s="28">
        <v>3125</v>
      </c>
      <c r="K32" s="28"/>
      <c r="L32" s="28"/>
      <c r="M32" s="22">
        <v>78234</v>
      </c>
      <c r="N32" s="28">
        <v>78234</v>
      </c>
      <c r="O32" s="28">
        <v>78234</v>
      </c>
      <c r="P32" s="28"/>
      <c r="Q32" s="22"/>
      <c r="R32" s="28"/>
      <c r="S32" s="28"/>
      <c r="T32" s="28"/>
      <c r="U32" s="22">
        <v>26939</v>
      </c>
      <c r="V32" s="28"/>
      <c r="W32" s="28"/>
      <c r="X32" s="28"/>
      <c r="Y32" s="22">
        <v>49743</v>
      </c>
    </row>
    <row r="33" spans="1:25" ht="13.5">
      <c r="A33" s="6" t="s">
        <v>30</v>
      </c>
      <c r="B33" s="28"/>
      <c r="C33" s="28"/>
      <c r="D33" s="28"/>
      <c r="E33" s="22"/>
      <c r="F33" s="28"/>
      <c r="G33" s="28"/>
      <c r="H33" s="28"/>
      <c r="I33" s="22">
        <v>4343</v>
      </c>
      <c r="J33" s="28">
        <v>3125</v>
      </c>
      <c r="K33" s="28"/>
      <c r="L33" s="28"/>
      <c r="M33" s="22">
        <v>81434</v>
      </c>
      <c r="N33" s="28">
        <v>81434</v>
      </c>
      <c r="O33" s="28">
        <v>81434</v>
      </c>
      <c r="P33" s="28">
        <v>3200</v>
      </c>
      <c r="Q33" s="22"/>
      <c r="R33" s="28"/>
      <c r="S33" s="28"/>
      <c r="T33" s="28"/>
      <c r="U33" s="22">
        <v>29344</v>
      </c>
      <c r="V33" s="28">
        <v>655</v>
      </c>
      <c r="W33" s="28">
        <v>655</v>
      </c>
      <c r="X33" s="28"/>
      <c r="Y33" s="22">
        <v>53565</v>
      </c>
    </row>
    <row r="34" spans="1:25" ht="13.5">
      <c r="A34" s="7" t="s">
        <v>146</v>
      </c>
      <c r="B34" s="28">
        <v>51677</v>
      </c>
      <c r="C34" s="28">
        <v>35960</v>
      </c>
      <c r="D34" s="28">
        <v>-9591</v>
      </c>
      <c r="E34" s="22">
        <v>65175</v>
      </c>
      <c r="F34" s="28">
        <v>46474</v>
      </c>
      <c r="G34" s="28">
        <v>14498</v>
      </c>
      <c r="H34" s="28">
        <v>-3394</v>
      </c>
      <c r="I34" s="22">
        <v>-5152</v>
      </c>
      <c r="J34" s="28">
        <v>11129</v>
      </c>
      <c r="K34" s="28">
        <v>17494</v>
      </c>
      <c r="L34" s="28">
        <v>17029</v>
      </c>
      <c r="M34" s="22">
        <v>63581</v>
      </c>
      <c r="N34" s="28">
        <v>51917</v>
      </c>
      <c r="O34" s="28">
        <v>14150</v>
      </c>
      <c r="P34" s="28">
        <v>59790</v>
      </c>
      <c r="Q34" s="22">
        <v>221284</v>
      </c>
      <c r="R34" s="28">
        <v>136583</v>
      </c>
      <c r="S34" s="28">
        <v>75929</v>
      </c>
      <c r="T34" s="28">
        <v>29222</v>
      </c>
      <c r="U34" s="22">
        <v>-49335</v>
      </c>
      <c r="V34" s="28">
        <v>-21783</v>
      </c>
      <c r="W34" s="28">
        <v>-23008</v>
      </c>
      <c r="X34" s="28">
        <v>-31828</v>
      </c>
      <c r="Y34" s="22">
        <v>-140897</v>
      </c>
    </row>
    <row r="35" spans="1:25" ht="13.5">
      <c r="A35" s="7" t="s">
        <v>147</v>
      </c>
      <c r="B35" s="28">
        <v>22298</v>
      </c>
      <c r="C35" s="28">
        <v>11695</v>
      </c>
      <c r="D35" s="28">
        <v>227</v>
      </c>
      <c r="E35" s="22">
        <v>56532</v>
      </c>
      <c r="F35" s="28">
        <v>42470</v>
      </c>
      <c r="G35" s="28">
        <v>21310</v>
      </c>
      <c r="H35" s="28">
        <v>5862</v>
      </c>
      <c r="I35" s="22">
        <v>15895</v>
      </c>
      <c r="J35" s="28">
        <v>18828</v>
      </c>
      <c r="K35" s="28">
        <v>17317</v>
      </c>
      <c r="L35" s="28">
        <v>12304</v>
      </c>
      <c r="M35" s="22">
        <v>83947</v>
      </c>
      <c r="N35" s="28">
        <v>72791</v>
      </c>
      <c r="O35" s="28">
        <v>49845</v>
      </c>
      <c r="P35" s="28">
        <v>31654</v>
      </c>
      <c r="Q35" s="22">
        <v>79113</v>
      </c>
      <c r="R35" s="28">
        <v>23626</v>
      </c>
      <c r="S35" s="28">
        <v>615</v>
      </c>
      <c r="T35" s="28">
        <v>271</v>
      </c>
      <c r="U35" s="22">
        <v>24461</v>
      </c>
      <c r="V35" s="28">
        <v>24057</v>
      </c>
      <c r="W35" s="28">
        <v>15847</v>
      </c>
      <c r="X35" s="28">
        <v>7758</v>
      </c>
      <c r="Y35" s="22">
        <v>35764</v>
      </c>
    </row>
    <row r="36" spans="1:25" ht="13.5">
      <c r="A36" s="7" t="s">
        <v>148</v>
      </c>
      <c r="B36" s="28">
        <v>3799</v>
      </c>
      <c r="C36" s="28">
        <v>2584</v>
      </c>
      <c r="D36" s="28">
        <v>3450</v>
      </c>
      <c r="E36" s="22">
        <v>-6547</v>
      </c>
      <c r="F36" s="28">
        <v>-724</v>
      </c>
      <c r="G36" s="28">
        <v>-473</v>
      </c>
      <c r="H36" s="28">
        <v>-223</v>
      </c>
      <c r="I36" s="22">
        <v>6577</v>
      </c>
      <c r="J36" s="28">
        <v>4521</v>
      </c>
      <c r="K36" s="28">
        <v>2542</v>
      </c>
      <c r="L36" s="28">
        <v>3034</v>
      </c>
      <c r="M36" s="22">
        <v>3561</v>
      </c>
      <c r="N36" s="28">
        <v>2773</v>
      </c>
      <c r="O36" s="28">
        <v>2225</v>
      </c>
      <c r="P36" s="28">
        <v>3322</v>
      </c>
      <c r="Q36" s="22">
        <v>50867</v>
      </c>
      <c r="R36" s="28">
        <v>52065</v>
      </c>
      <c r="S36" s="28">
        <v>36412</v>
      </c>
      <c r="T36" s="28">
        <v>7960</v>
      </c>
      <c r="U36" s="22">
        <v>-55951</v>
      </c>
      <c r="V36" s="28">
        <v>2753</v>
      </c>
      <c r="W36" s="28">
        <v>836</v>
      </c>
      <c r="X36" s="28">
        <v>471</v>
      </c>
      <c r="Y36" s="22">
        <v>-2519</v>
      </c>
    </row>
    <row r="37" spans="1:25" ht="13.5">
      <c r="A37" s="7" t="s">
        <v>149</v>
      </c>
      <c r="B37" s="28">
        <v>26098</v>
      </c>
      <c r="C37" s="28">
        <v>14280</v>
      </c>
      <c r="D37" s="28">
        <v>3678</v>
      </c>
      <c r="E37" s="22">
        <v>49984</v>
      </c>
      <c r="F37" s="28">
        <v>41745</v>
      </c>
      <c r="G37" s="28">
        <v>20836</v>
      </c>
      <c r="H37" s="28">
        <v>5639</v>
      </c>
      <c r="I37" s="22">
        <v>22473</v>
      </c>
      <c r="J37" s="28">
        <v>23349</v>
      </c>
      <c r="K37" s="28">
        <v>19859</v>
      </c>
      <c r="L37" s="28">
        <v>15338</v>
      </c>
      <c r="M37" s="22">
        <v>87508</v>
      </c>
      <c r="N37" s="28">
        <v>75564</v>
      </c>
      <c r="O37" s="28">
        <v>52071</v>
      </c>
      <c r="P37" s="28">
        <v>34976</v>
      </c>
      <c r="Q37" s="22">
        <v>129981</v>
      </c>
      <c r="R37" s="28">
        <v>75691</v>
      </c>
      <c r="S37" s="28">
        <v>37028</v>
      </c>
      <c r="T37" s="28">
        <v>8231</v>
      </c>
      <c r="U37" s="22">
        <v>-31490</v>
      </c>
      <c r="V37" s="28">
        <v>26811</v>
      </c>
      <c r="W37" s="28">
        <v>16683</v>
      </c>
      <c r="X37" s="28">
        <v>8230</v>
      </c>
      <c r="Y37" s="22">
        <v>33244</v>
      </c>
    </row>
    <row r="38" spans="1:25" ht="13.5">
      <c r="A38" s="7" t="s">
        <v>31</v>
      </c>
      <c r="B38" s="28">
        <v>25579</v>
      </c>
      <c r="C38" s="28">
        <v>21680</v>
      </c>
      <c r="D38" s="28">
        <v>-13269</v>
      </c>
      <c r="E38" s="22">
        <v>15190</v>
      </c>
      <c r="F38" s="28">
        <v>4729</v>
      </c>
      <c r="G38" s="28">
        <v>-6338</v>
      </c>
      <c r="H38" s="28">
        <v>-9033</v>
      </c>
      <c r="I38" s="22">
        <v>-27625</v>
      </c>
      <c r="J38" s="28">
        <v>-12220</v>
      </c>
      <c r="K38" s="28">
        <v>-2364</v>
      </c>
      <c r="L38" s="28">
        <v>1690</v>
      </c>
      <c r="M38" s="22">
        <v>-23927</v>
      </c>
      <c r="N38" s="28">
        <v>-23647</v>
      </c>
      <c r="O38" s="28">
        <v>-37921</v>
      </c>
      <c r="P38" s="28">
        <v>24813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4.25" thickBot="1">
      <c r="A39" s="7" t="s">
        <v>32</v>
      </c>
      <c r="B39" s="28">
        <v>25579</v>
      </c>
      <c r="C39" s="28">
        <v>21680</v>
      </c>
      <c r="D39" s="28">
        <v>-13269</v>
      </c>
      <c r="E39" s="22">
        <v>15190</v>
      </c>
      <c r="F39" s="28">
        <v>4729</v>
      </c>
      <c r="G39" s="28">
        <v>-6338</v>
      </c>
      <c r="H39" s="28">
        <v>-9033</v>
      </c>
      <c r="I39" s="22">
        <v>-27625</v>
      </c>
      <c r="J39" s="28">
        <v>-12220</v>
      </c>
      <c r="K39" s="28">
        <v>-2364</v>
      </c>
      <c r="L39" s="28">
        <v>1690</v>
      </c>
      <c r="M39" s="22">
        <v>-23927</v>
      </c>
      <c r="N39" s="28">
        <v>-23647</v>
      </c>
      <c r="O39" s="28">
        <v>-37921</v>
      </c>
      <c r="P39" s="28">
        <v>24813</v>
      </c>
      <c r="Q39" s="22">
        <v>91303</v>
      </c>
      <c r="R39" s="28">
        <v>60892</v>
      </c>
      <c r="S39" s="28">
        <v>38901</v>
      </c>
      <c r="T39" s="28">
        <v>20990</v>
      </c>
      <c r="U39" s="22">
        <v>-17845</v>
      </c>
      <c r="V39" s="28">
        <v>-48594</v>
      </c>
      <c r="W39" s="28">
        <v>-39692</v>
      </c>
      <c r="X39" s="28">
        <v>-40058</v>
      </c>
      <c r="Y39" s="22">
        <v>-174142</v>
      </c>
    </row>
    <row r="40" spans="1:25" ht="14.25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2" ht="13.5">
      <c r="A42" s="20" t="s">
        <v>110</v>
      </c>
    </row>
    <row r="43" ht="13.5">
      <c r="A43" s="20" t="s">
        <v>111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106</v>
      </c>
      <c r="B2" s="14">
        <v>2477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107</v>
      </c>
      <c r="B3" s="1" t="s">
        <v>108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34</v>
      </c>
      <c r="B4" s="15" t="str">
        <f>HYPERLINK("http://www.kabupro.jp/mark/20140214/S10018M3.htm","四半期報告書")</f>
        <v>四半期報告書</v>
      </c>
      <c r="C4" s="15" t="str">
        <f>HYPERLINK("http://www.kabupro.jp/mark/20130927/S10003JR.htm","有価証券報告書")</f>
        <v>有価証券報告書</v>
      </c>
      <c r="D4" s="15" t="str">
        <f>HYPERLINK("http://www.kabupro.jp/mark/20140214/S10018M3.htm","四半期報告書")</f>
        <v>四半期報告書</v>
      </c>
      <c r="E4" s="15" t="str">
        <f>HYPERLINK("http://www.kabupro.jp/mark/20130927/S10003JR.htm","有価証券報告書")</f>
        <v>有価証券報告書</v>
      </c>
      <c r="F4" s="15" t="str">
        <f>HYPERLINK("http://www.kabupro.jp/mark/20130214/S000CWSA.htm","四半期報告書")</f>
        <v>四半期報告書</v>
      </c>
      <c r="G4" s="15" t="str">
        <f>HYPERLINK("http://www.kabupro.jp/mark/20120928/S000BZS5.htm","有価証券報告書")</f>
        <v>有価証券報告書</v>
      </c>
      <c r="H4" s="15" t="str">
        <f>HYPERLINK("http://www.kabupro.jp/mark/20110513/S0008ASA.htm","四半期報告書")</f>
        <v>四半期報告書</v>
      </c>
      <c r="I4" s="15" t="str">
        <f>HYPERLINK("http://www.kabupro.jp/mark/20120214/S000ADAN.htm","四半期報告書")</f>
        <v>四半期報告書</v>
      </c>
      <c r="J4" s="15" t="str">
        <f>HYPERLINK("http://www.kabupro.jp/mark/20101112/S000774M.htm","四半期報告書")</f>
        <v>四半期報告書</v>
      </c>
      <c r="K4" s="15" t="str">
        <f>HYPERLINK("http://www.kabupro.jp/mark/20110928/S0009F5J.htm","有価証券報告書")</f>
        <v>有価証券報告書</v>
      </c>
      <c r="L4" s="15" t="str">
        <f>HYPERLINK("http://www.kabupro.jp/mark/20110513/S0008ASA.htm","四半期報告書")</f>
        <v>四半期報告書</v>
      </c>
      <c r="M4" s="15" t="str">
        <f>HYPERLINK("http://www.kabupro.jp/mark/20110214/S0007TJT.htm","四半期報告書")</f>
        <v>四半期報告書</v>
      </c>
      <c r="N4" s="15" t="str">
        <f>HYPERLINK("http://www.kabupro.jp/mark/20101112/S000774M.htm","四半期報告書")</f>
        <v>四半期報告書</v>
      </c>
      <c r="O4" s="15" t="str">
        <f>HYPERLINK("http://www.kabupro.jp/mark/20100929/S0006VCM.htm","有価証券報告書")</f>
        <v>有価証券報告書</v>
      </c>
      <c r="P4" s="15" t="str">
        <f>HYPERLINK("http://www.kabupro.jp/mark/20100514/S0005PRO.htm","四半期報告書")</f>
        <v>四半期報告書</v>
      </c>
      <c r="Q4" s="15" t="str">
        <f>HYPERLINK("http://www.kabupro.jp/mark/20100212/S00057D9.htm","四半期報告書")</f>
        <v>四半期報告書</v>
      </c>
      <c r="R4" s="15" t="str">
        <f>HYPERLINK("http://www.kabupro.jp/mark/20091113/S0004MYW.htm","四半期報告書")</f>
        <v>四半期報告書</v>
      </c>
      <c r="S4" s="15" t="str">
        <f>HYPERLINK("http://www.kabupro.jp/mark/20090930/S0004A0O.htm","有価証券報告書")</f>
        <v>有価証券報告書</v>
      </c>
    </row>
    <row r="5" spans="1:19" ht="14.25" thickBot="1">
      <c r="A5" s="11" t="s">
        <v>35</v>
      </c>
      <c r="B5" s="1" t="s">
        <v>155</v>
      </c>
      <c r="C5" s="1" t="s">
        <v>41</v>
      </c>
      <c r="D5" s="1" t="s">
        <v>155</v>
      </c>
      <c r="E5" s="1" t="s">
        <v>41</v>
      </c>
      <c r="F5" s="1" t="s">
        <v>161</v>
      </c>
      <c r="G5" s="1" t="s">
        <v>45</v>
      </c>
      <c r="H5" s="1" t="s">
        <v>171</v>
      </c>
      <c r="I5" s="1" t="s">
        <v>167</v>
      </c>
      <c r="J5" s="1" t="s">
        <v>175</v>
      </c>
      <c r="K5" s="1" t="s">
        <v>47</v>
      </c>
      <c r="L5" s="1" t="s">
        <v>171</v>
      </c>
      <c r="M5" s="1" t="s">
        <v>173</v>
      </c>
      <c r="N5" s="1" t="s">
        <v>175</v>
      </c>
      <c r="O5" s="1" t="s">
        <v>49</v>
      </c>
      <c r="P5" s="1" t="s">
        <v>177</v>
      </c>
      <c r="Q5" s="1" t="s">
        <v>179</v>
      </c>
      <c r="R5" s="1" t="s">
        <v>181</v>
      </c>
      <c r="S5" s="1" t="s">
        <v>51</v>
      </c>
    </row>
    <row r="6" spans="1:19" ht="15" thickBot="1" thickTop="1">
      <c r="A6" s="10" t="s">
        <v>36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37</v>
      </c>
      <c r="B7" s="14" t="s">
        <v>197</v>
      </c>
      <c r="C7" s="16" t="s">
        <v>42</v>
      </c>
      <c r="D7" s="14" t="s">
        <v>197</v>
      </c>
      <c r="E7" s="16" t="s">
        <v>42</v>
      </c>
      <c r="F7" s="14" t="s">
        <v>197</v>
      </c>
      <c r="G7" s="16" t="s">
        <v>42</v>
      </c>
      <c r="H7" s="14" t="s">
        <v>197</v>
      </c>
      <c r="I7" s="14" t="s">
        <v>197</v>
      </c>
      <c r="J7" s="14" t="s">
        <v>197</v>
      </c>
      <c r="K7" s="16" t="s">
        <v>42</v>
      </c>
      <c r="L7" s="14" t="s">
        <v>197</v>
      </c>
      <c r="M7" s="14" t="s">
        <v>197</v>
      </c>
      <c r="N7" s="14" t="s">
        <v>197</v>
      </c>
      <c r="O7" s="16" t="s">
        <v>42</v>
      </c>
      <c r="P7" s="14" t="s">
        <v>197</v>
      </c>
      <c r="Q7" s="14" t="s">
        <v>197</v>
      </c>
      <c r="R7" s="14" t="s">
        <v>197</v>
      </c>
      <c r="S7" s="16" t="s">
        <v>42</v>
      </c>
    </row>
    <row r="8" spans="1:19" ht="13.5">
      <c r="A8" s="13" t="s">
        <v>38</v>
      </c>
      <c r="B8" s="1" t="s">
        <v>198</v>
      </c>
      <c r="C8" s="17" t="s">
        <v>112</v>
      </c>
      <c r="D8" s="1" t="s">
        <v>112</v>
      </c>
      <c r="E8" s="17" t="s">
        <v>113</v>
      </c>
      <c r="F8" s="1" t="s">
        <v>113</v>
      </c>
      <c r="G8" s="17" t="s">
        <v>114</v>
      </c>
      <c r="H8" s="1" t="s">
        <v>114</v>
      </c>
      <c r="I8" s="1" t="s">
        <v>114</v>
      </c>
      <c r="J8" s="1" t="s">
        <v>114</v>
      </c>
      <c r="K8" s="17" t="s">
        <v>115</v>
      </c>
      <c r="L8" s="1" t="s">
        <v>115</v>
      </c>
      <c r="M8" s="1" t="s">
        <v>115</v>
      </c>
      <c r="N8" s="1" t="s">
        <v>115</v>
      </c>
      <c r="O8" s="17" t="s">
        <v>116</v>
      </c>
      <c r="P8" s="1" t="s">
        <v>116</v>
      </c>
      <c r="Q8" s="1" t="s">
        <v>116</v>
      </c>
      <c r="R8" s="1" t="s">
        <v>116</v>
      </c>
      <c r="S8" s="17" t="s">
        <v>117</v>
      </c>
    </row>
    <row r="9" spans="1:19" ht="13.5">
      <c r="A9" s="13" t="s">
        <v>39</v>
      </c>
      <c r="B9" s="1" t="s">
        <v>156</v>
      </c>
      <c r="C9" s="17" t="s">
        <v>43</v>
      </c>
      <c r="D9" s="1" t="s">
        <v>162</v>
      </c>
      <c r="E9" s="17" t="s">
        <v>44</v>
      </c>
      <c r="F9" s="1" t="s">
        <v>168</v>
      </c>
      <c r="G9" s="17" t="s">
        <v>46</v>
      </c>
      <c r="H9" s="1" t="s">
        <v>172</v>
      </c>
      <c r="I9" s="1" t="s">
        <v>174</v>
      </c>
      <c r="J9" s="1" t="s">
        <v>176</v>
      </c>
      <c r="K9" s="17" t="s">
        <v>48</v>
      </c>
      <c r="L9" s="1" t="s">
        <v>178</v>
      </c>
      <c r="M9" s="1" t="s">
        <v>180</v>
      </c>
      <c r="N9" s="1" t="s">
        <v>51</v>
      </c>
      <c r="O9" s="17" t="s">
        <v>50</v>
      </c>
      <c r="P9" s="1" t="s">
        <v>183</v>
      </c>
      <c r="Q9" s="1" t="s">
        <v>185</v>
      </c>
      <c r="R9" s="1" t="s">
        <v>187</v>
      </c>
      <c r="S9" s="17" t="s">
        <v>52</v>
      </c>
    </row>
    <row r="10" spans="1:19" ht="14.25" thickBot="1">
      <c r="A10" s="13" t="s">
        <v>40</v>
      </c>
      <c r="B10" s="1" t="s">
        <v>54</v>
      </c>
      <c r="C10" s="17" t="s">
        <v>54</v>
      </c>
      <c r="D10" s="1" t="s">
        <v>54</v>
      </c>
      <c r="E10" s="17" t="s">
        <v>54</v>
      </c>
      <c r="F10" s="1" t="s">
        <v>54</v>
      </c>
      <c r="G10" s="17" t="s">
        <v>54</v>
      </c>
      <c r="H10" s="1" t="s">
        <v>54</v>
      </c>
      <c r="I10" s="1" t="s">
        <v>54</v>
      </c>
      <c r="J10" s="1" t="s">
        <v>54</v>
      </c>
      <c r="K10" s="17" t="s">
        <v>54</v>
      </c>
      <c r="L10" s="1" t="s">
        <v>54</v>
      </c>
      <c r="M10" s="1" t="s">
        <v>54</v>
      </c>
      <c r="N10" s="1" t="s">
        <v>54</v>
      </c>
      <c r="O10" s="17" t="s">
        <v>54</v>
      </c>
      <c r="P10" s="1" t="s">
        <v>54</v>
      </c>
      <c r="Q10" s="1" t="s">
        <v>54</v>
      </c>
      <c r="R10" s="1" t="s">
        <v>54</v>
      </c>
      <c r="S10" s="17" t="s">
        <v>54</v>
      </c>
    </row>
    <row r="11" spans="1:19" ht="14.25" thickTop="1">
      <c r="A11" s="30" t="s">
        <v>146</v>
      </c>
      <c r="B11" s="27">
        <v>35960</v>
      </c>
      <c r="C11" s="21">
        <v>65175</v>
      </c>
      <c r="D11" s="27">
        <v>14498</v>
      </c>
      <c r="E11" s="21">
        <v>-5152</v>
      </c>
      <c r="F11" s="27">
        <v>17494</v>
      </c>
      <c r="G11" s="21">
        <v>63581</v>
      </c>
      <c r="H11" s="27">
        <v>51917</v>
      </c>
      <c r="I11" s="27">
        <v>14150</v>
      </c>
      <c r="J11" s="27">
        <v>59790</v>
      </c>
      <c r="K11" s="21">
        <v>221284</v>
      </c>
      <c r="L11" s="27">
        <v>136583</v>
      </c>
      <c r="M11" s="27">
        <v>75929</v>
      </c>
      <c r="N11" s="27">
        <v>29222</v>
      </c>
      <c r="O11" s="21">
        <v>-49335</v>
      </c>
      <c r="P11" s="27">
        <v>-21783</v>
      </c>
      <c r="Q11" s="27">
        <v>-23008</v>
      </c>
      <c r="R11" s="27">
        <v>-31828</v>
      </c>
      <c r="S11" s="21">
        <v>-140897</v>
      </c>
    </row>
    <row r="12" spans="1:19" ht="13.5">
      <c r="A12" s="6" t="s">
        <v>199</v>
      </c>
      <c r="B12" s="28">
        <v>1053</v>
      </c>
      <c r="C12" s="22">
        <v>2036</v>
      </c>
      <c r="D12" s="28">
        <v>960</v>
      </c>
      <c r="E12" s="22">
        <v>1655</v>
      </c>
      <c r="F12" s="28">
        <v>456</v>
      </c>
      <c r="G12" s="22">
        <v>242</v>
      </c>
      <c r="H12" s="28">
        <v>127</v>
      </c>
      <c r="I12" s="28">
        <v>11</v>
      </c>
      <c r="J12" s="28"/>
      <c r="K12" s="22">
        <v>300</v>
      </c>
      <c r="L12" s="28"/>
      <c r="M12" s="28"/>
      <c r="N12" s="28"/>
      <c r="O12" s="22">
        <v>6308</v>
      </c>
      <c r="P12" s="28">
        <v>4877</v>
      </c>
      <c r="Q12" s="28">
        <v>3232</v>
      </c>
      <c r="R12" s="28">
        <v>1622</v>
      </c>
      <c r="S12" s="22">
        <v>4070</v>
      </c>
    </row>
    <row r="13" spans="1:19" ht="13.5">
      <c r="A13" s="6" t="s">
        <v>141</v>
      </c>
      <c r="B13" s="28"/>
      <c r="C13" s="22"/>
      <c r="D13" s="28"/>
      <c r="E13" s="22">
        <v>4343</v>
      </c>
      <c r="F13" s="28"/>
      <c r="G13" s="22">
        <v>78234</v>
      </c>
      <c r="H13" s="28">
        <v>78234</v>
      </c>
      <c r="I13" s="28">
        <v>78234</v>
      </c>
      <c r="J13" s="28"/>
      <c r="K13" s="22"/>
      <c r="L13" s="28"/>
      <c r="M13" s="28"/>
      <c r="N13" s="28"/>
      <c r="O13" s="22">
        <v>26939</v>
      </c>
      <c r="P13" s="28"/>
      <c r="Q13" s="28"/>
      <c r="R13" s="28"/>
      <c r="S13" s="22">
        <v>49743</v>
      </c>
    </row>
    <row r="14" spans="1:19" ht="13.5">
      <c r="A14" s="6" t="s">
        <v>200</v>
      </c>
      <c r="B14" s="28"/>
      <c r="C14" s="22"/>
      <c r="D14" s="28"/>
      <c r="E14" s="22"/>
      <c r="F14" s="28"/>
      <c r="G14" s="22"/>
      <c r="H14" s="28">
        <v>-3742</v>
      </c>
      <c r="I14" s="28">
        <v>-3742</v>
      </c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201</v>
      </c>
      <c r="B15" s="28">
        <v>22976</v>
      </c>
      <c r="C15" s="22">
        <v>45952</v>
      </c>
      <c r="D15" s="28">
        <v>22976</v>
      </c>
      <c r="E15" s="22">
        <v>46421</v>
      </c>
      <c r="F15" s="28">
        <v>23288</v>
      </c>
      <c r="G15" s="22">
        <v>52559</v>
      </c>
      <c r="H15" s="28">
        <v>40915</v>
      </c>
      <c r="I15" s="28">
        <v>29270</v>
      </c>
      <c r="J15" s="28">
        <v>14635</v>
      </c>
      <c r="K15" s="22">
        <v>57666</v>
      </c>
      <c r="L15" s="28">
        <v>43031</v>
      </c>
      <c r="M15" s="28">
        <v>28395</v>
      </c>
      <c r="N15" s="28">
        <v>13979</v>
      </c>
      <c r="O15" s="22">
        <v>52740</v>
      </c>
      <c r="P15" s="28">
        <v>37783</v>
      </c>
      <c r="Q15" s="28">
        <v>24498</v>
      </c>
      <c r="R15" s="28">
        <v>12141</v>
      </c>
      <c r="S15" s="22">
        <v>49035</v>
      </c>
    </row>
    <row r="16" spans="1:19" ht="13.5">
      <c r="A16" s="6" t="s">
        <v>202</v>
      </c>
      <c r="B16" s="28">
        <v>-35619</v>
      </c>
      <c r="C16" s="22"/>
      <c r="D16" s="28"/>
      <c r="E16" s="22"/>
      <c r="F16" s="28"/>
      <c r="G16" s="22"/>
      <c r="H16" s="28"/>
      <c r="I16" s="28"/>
      <c r="J16" s="28"/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203</v>
      </c>
      <c r="B17" s="28">
        <v>4084</v>
      </c>
      <c r="C17" s="22">
        <v>528</v>
      </c>
      <c r="D17" s="28">
        <v>2708</v>
      </c>
      <c r="E17" s="22">
        <v>-936</v>
      </c>
      <c r="F17" s="28">
        <v>-911</v>
      </c>
      <c r="G17" s="22">
        <v>-4604</v>
      </c>
      <c r="H17" s="28">
        <v>-4044</v>
      </c>
      <c r="I17" s="28">
        <v>-3120</v>
      </c>
      <c r="J17" s="28">
        <v>-392</v>
      </c>
      <c r="K17" s="22">
        <v>2425</v>
      </c>
      <c r="L17" s="28">
        <v>5827</v>
      </c>
      <c r="M17" s="28">
        <v>1472</v>
      </c>
      <c r="N17" s="28">
        <v>718</v>
      </c>
      <c r="O17" s="22">
        <v>2653</v>
      </c>
      <c r="P17" s="28">
        <v>-163</v>
      </c>
      <c r="Q17" s="28">
        <v>-345</v>
      </c>
      <c r="R17" s="28">
        <v>-65</v>
      </c>
      <c r="S17" s="22">
        <v>3754</v>
      </c>
    </row>
    <row r="18" spans="1:19" ht="13.5">
      <c r="A18" s="6" t="s">
        <v>0</v>
      </c>
      <c r="B18" s="28">
        <v>-428</v>
      </c>
      <c r="C18" s="22">
        <v>-977</v>
      </c>
      <c r="D18" s="28">
        <v>-483</v>
      </c>
      <c r="E18" s="22">
        <v>-1111</v>
      </c>
      <c r="F18" s="28">
        <v>-623</v>
      </c>
      <c r="G18" s="22">
        <v>-715</v>
      </c>
      <c r="H18" s="28">
        <v>-479</v>
      </c>
      <c r="I18" s="28">
        <v>-427</v>
      </c>
      <c r="J18" s="28">
        <v>-192</v>
      </c>
      <c r="K18" s="22">
        <v>-963</v>
      </c>
      <c r="L18" s="28">
        <v>-760</v>
      </c>
      <c r="M18" s="28">
        <v>-520</v>
      </c>
      <c r="N18" s="28">
        <v>-347</v>
      </c>
      <c r="O18" s="22">
        <v>-3546</v>
      </c>
      <c r="P18" s="28">
        <v>-3190</v>
      </c>
      <c r="Q18" s="28">
        <v>-2383</v>
      </c>
      <c r="R18" s="28">
        <v>-1421</v>
      </c>
      <c r="S18" s="22">
        <v>-6166</v>
      </c>
    </row>
    <row r="19" spans="1:19" ht="13.5">
      <c r="A19" s="6" t="s">
        <v>1</v>
      </c>
      <c r="B19" s="28">
        <v>1437</v>
      </c>
      <c r="C19" s="22">
        <v>-3239</v>
      </c>
      <c r="D19" s="28">
        <v>-18340</v>
      </c>
      <c r="E19" s="22">
        <v>20169</v>
      </c>
      <c r="F19" s="28">
        <v>22056</v>
      </c>
      <c r="G19" s="22">
        <v>33844</v>
      </c>
      <c r="H19" s="28">
        <v>49953</v>
      </c>
      <c r="I19" s="28">
        <v>36729</v>
      </c>
      <c r="J19" s="28">
        <v>6054</v>
      </c>
      <c r="K19" s="22">
        <v>-28135</v>
      </c>
      <c r="L19" s="28">
        <v>-22163</v>
      </c>
      <c r="M19" s="28">
        <v>-16468</v>
      </c>
      <c r="N19" s="28">
        <v>-20579</v>
      </c>
      <c r="O19" s="22">
        <v>-6798</v>
      </c>
      <c r="P19" s="28">
        <v>664</v>
      </c>
      <c r="Q19" s="28">
        <v>-4729</v>
      </c>
      <c r="R19" s="28">
        <v>8712</v>
      </c>
      <c r="S19" s="22">
        <v>-11603</v>
      </c>
    </row>
    <row r="20" spans="1:19" ht="13.5">
      <c r="A20" s="6" t="s">
        <v>2</v>
      </c>
      <c r="B20" s="28">
        <v>-550</v>
      </c>
      <c r="C20" s="22">
        <v>-593</v>
      </c>
      <c r="D20" s="28">
        <v>24</v>
      </c>
      <c r="E20" s="22">
        <v>-1132</v>
      </c>
      <c r="F20" s="28">
        <v>-16</v>
      </c>
      <c r="G20" s="22"/>
      <c r="H20" s="28">
        <v>-1568</v>
      </c>
      <c r="I20" s="28">
        <v>649</v>
      </c>
      <c r="J20" s="28">
        <v>3101</v>
      </c>
      <c r="K20" s="22"/>
      <c r="L20" s="28">
        <v>2135</v>
      </c>
      <c r="M20" s="28">
        <v>5340</v>
      </c>
      <c r="N20" s="28">
        <v>5846</v>
      </c>
      <c r="O20" s="22"/>
      <c r="P20" s="28">
        <v>-820</v>
      </c>
      <c r="Q20" s="28">
        <v>7926</v>
      </c>
      <c r="R20" s="28">
        <v>642</v>
      </c>
      <c r="S20" s="22"/>
    </row>
    <row r="21" spans="1:19" ht="13.5">
      <c r="A21" s="6" t="s">
        <v>3</v>
      </c>
      <c r="B21" s="28">
        <v>-5387</v>
      </c>
      <c r="C21" s="22">
        <v>-21740</v>
      </c>
      <c r="D21" s="28">
        <v>-21300</v>
      </c>
      <c r="E21" s="22">
        <v>-18486</v>
      </c>
      <c r="F21" s="28">
        <v>-34826</v>
      </c>
      <c r="G21" s="22">
        <v>5799</v>
      </c>
      <c r="H21" s="28">
        <v>-16983</v>
      </c>
      <c r="I21" s="28">
        <v>-21906</v>
      </c>
      <c r="J21" s="28">
        <v>-14811</v>
      </c>
      <c r="K21" s="22">
        <v>10676</v>
      </c>
      <c r="L21" s="28">
        <v>3622</v>
      </c>
      <c r="M21" s="28">
        <v>-11651</v>
      </c>
      <c r="N21" s="28">
        <v>-5767</v>
      </c>
      <c r="O21" s="22">
        <v>-15562</v>
      </c>
      <c r="P21" s="28">
        <v>-25177</v>
      </c>
      <c r="Q21" s="28">
        <v>-27869</v>
      </c>
      <c r="R21" s="28">
        <v>-24725</v>
      </c>
      <c r="S21" s="22">
        <v>17924</v>
      </c>
    </row>
    <row r="22" spans="1:19" ht="13.5">
      <c r="A22" s="6" t="s">
        <v>63</v>
      </c>
      <c r="B22" s="28">
        <v>-2836</v>
      </c>
      <c r="C22" s="22">
        <v>1347</v>
      </c>
      <c r="D22" s="28">
        <v>29451</v>
      </c>
      <c r="E22" s="22">
        <v>-1251</v>
      </c>
      <c r="F22" s="28">
        <v>9664</v>
      </c>
      <c r="G22" s="22">
        <v>-3514</v>
      </c>
      <c r="H22" s="28">
        <v>-27261</v>
      </c>
      <c r="I22" s="28">
        <v>-11494</v>
      </c>
      <c r="J22" s="28">
        <v>-9667</v>
      </c>
      <c r="K22" s="22">
        <v>414</v>
      </c>
      <c r="L22" s="28">
        <v>3200</v>
      </c>
      <c r="M22" s="28">
        <v>4180</v>
      </c>
      <c r="N22" s="28">
        <v>-9397</v>
      </c>
      <c r="O22" s="22">
        <v>3391</v>
      </c>
      <c r="P22" s="28">
        <v>18103</v>
      </c>
      <c r="Q22" s="28">
        <v>11506</v>
      </c>
      <c r="R22" s="28">
        <v>4600</v>
      </c>
      <c r="S22" s="22">
        <v>12450</v>
      </c>
    </row>
    <row r="23" spans="1:19" ht="13.5">
      <c r="A23" s="6" t="s">
        <v>4</v>
      </c>
      <c r="B23" s="28">
        <v>20690</v>
      </c>
      <c r="C23" s="22">
        <v>108672</v>
      </c>
      <c r="D23" s="28">
        <v>30495</v>
      </c>
      <c r="E23" s="22">
        <v>31302</v>
      </c>
      <c r="F23" s="28">
        <v>36583</v>
      </c>
      <c r="G23" s="22">
        <v>185947</v>
      </c>
      <c r="H23" s="28">
        <v>170266</v>
      </c>
      <c r="I23" s="28">
        <v>121554</v>
      </c>
      <c r="J23" s="28">
        <v>61718</v>
      </c>
      <c r="K23" s="22">
        <v>273122</v>
      </c>
      <c r="L23" s="28">
        <v>171477</v>
      </c>
      <c r="M23" s="28">
        <v>86678</v>
      </c>
      <c r="N23" s="28">
        <v>13672</v>
      </c>
      <c r="O23" s="22">
        <v>26428</v>
      </c>
      <c r="P23" s="28">
        <v>10292</v>
      </c>
      <c r="Q23" s="28">
        <v>-11173</v>
      </c>
      <c r="R23" s="28">
        <v>-30322</v>
      </c>
      <c r="S23" s="22">
        <v>-25365</v>
      </c>
    </row>
    <row r="24" spans="1:19" ht="13.5">
      <c r="A24" s="6" t="s">
        <v>5</v>
      </c>
      <c r="B24" s="28">
        <v>375</v>
      </c>
      <c r="C24" s="22">
        <v>865</v>
      </c>
      <c r="D24" s="28">
        <v>398</v>
      </c>
      <c r="E24" s="22">
        <v>1111</v>
      </c>
      <c r="F24" s="28">
        <v>623</v>
      </c>
      <c r="G24" s="22">
        <v>876</v>
      </c>
      <c r="H24" s="28">
        <v>640</v>
      </c>
      <c r="I24" s="28">
        <v>457</v>
      </c>
      <c r="J24" s="28">
        <v>235</v>
      </c>
      <c r="K24" s="22">
        <v>967</v>
      </c>
      <c r="L24" s="28">
        <v>807</v>
      </c>
      <c r="M24" s="28">
        <v>574</v>
      </c>
      <c r="N24" s="28">
        <v>336</v>
      </c>
      <c r="O24" s="22">
        <v>4044</v>
      </c>
      <c r="P24" s="28">
        <v>3537</v>
      </c>
      <c r="Q24" s="28">
        <v>2329</v>
      </c>
      <c r="R24" s="28">
        <v>1391</v>
      </c>
      <c r="S24" s="22">
        <v>6003</v>
      </c>
    </row>
    <row r="25" spans="1:19" ht="13.5">
      <c r="A25" s="6" t="s">
        <v>6</v>
      </c>
      <c r="B25" s="28"/>
      <c r="C25" s="22">
        <v>26473</v>
      </c>
      <c r="D25" s="28">
        <v>26473</v>
      </c>
      <c r="E25" s="22"/>
      <c r="F25" s="28"/>
      <c r="G25" s="22"/>
      <c r="H25" s="28"/>
      <c r="I25" s="28"/>
      <c r="J25" s="28"/>
      <c r="K25" s="22"/>
      <c r="L25" s="28">
        <v>51</v>
      </c>
      <c r="M25" s="28">
        <v>51</v>
      </c>
      <c r="N25" s="28"/>
      <c r="O25" s="22"/>
      <c r="P25" s="28">
        <v>47621</v>
      </c>
      <c r="Q25" s="28">
        <v>47621</v>
      </c>
      <c r="R25" s="28">
        <v>47621</v>
      </c>
      <c r="S25" s="22"/>
    </row>
    <row r="26" spans="1:19" ht="13.5">
      <c r="A26" s="6" t="s">
        <v>7</v>
      </c>
      <c r="B26" s="28">
        <v>-48702</v>
      </c>
      <c r="C26" s="22">
        <v>-7767</v>
      </c>
      <c r="D26" s="28">
        <v>-79</v>
      </c>
      <c r="E26" s="22">
        <v>-82963</v>
      </c>
      <c r="F26" s="28">
        <v>-43817</v>
      </c>
      <c r="G26" s="22">
        <v>-110961</v>
      </c>
      <c r="H26" s="28">
        <v>-110918</v>
      </c>
      <c r="I26" s="28">
        <v>-71387</v>
      </c>
      <c r="J26" s="28">
        <v>-71343</v>
      </c>
      <c r="K26" s="22">
        <v>-8736</v>
      </c>
      <c r="L26" s="28">
        <v>-10505</v>
      </c>
      <c r="M26" s="28">
        <v>-494</v>
      </c>
      <c r="N26" s="28">
        <v>-960</v>
      </c>
      <c r="O26" s="22">
        <v>-48026</v>
      </c>
      <c r="P26" s="28">
        <v>-41572</v>
      </c>
      <c r="Q26" s="28">
        <v>-23657</v>
      </c>
      <c r="R26" s="28">
        <v>-25172</v>
      </c>
      <c r="S26" s="22">
        <v>-32628</v>
      </c>
    </row>
    <row r="27" spans="1:19" ht="14.25" thickBot="1">
      <c r="A27" s="5" t="s">
        <v>8</v>
      </c>
      <c r="B27" s="29">
        <v>-27636</v>
      </c>
      <c r="C27" s="23">
        <v>128244</v>
      </c>
      <c r="D27" s="29">
        <v>57288</v>
      </c>
      <c r="E27" s="23">
        <v>-50549</v>
      </c>
      <c r="F27" s="29">
        <v>-6610</v>
      </c>
      <c r="G27" s="23">
        <v>75862</v>
      </c>
      <c r="H27" s="29">
        <v>59988</v>
      </c>
      <c r="I27" s="29">
        <v>50624</v>
      </c>
      <c r="J27" s="29">
        <v>-9389</v>
      </c>
      <c r="K27" s="23">
        <v>265405</v>
      </c>
      <c r="L27" s="29">
        <v>161830</v>
      </c>
      <c r="M27" s="29">
        <v>86811</v>
      </c>
      <c r="N27" s="29">
        <v>13047</v>
      </c>
      <c r="O27" s="23">
        <v>30067</v>
      </c>
      <c r="P27" s="29">
        <v>19878</v>
      </c>
      <c r="Q27" s="29">
        <v>15119</v>
      </c>
      <c r="R27" s="29">
        <v>-6481</v>
      </c>
      <c r="S27" s="23">
        <v>-3515</v>
      </c>
    </row>
    <row r="28" spans="1:19" ht="14.25" thickTop="1">
      <c r="A28" s="6" t="s">
        <v>9</v>
      </c>
      <c r="B28" s="28"/>
      <c r="C28" s="22"/>
      <c r="D28" s="28"/>
      <c r="E28" s="22">
        <v>-816</v>
      </c>
      <c r="F28" s="28"/>
      <c r="G28" s="22"/>
      <c r="H28" s="28"/>
      <c r="I28" s="28"/>
      <c r="J28" s="28"/>
      <c r="K28" s="22"/>
      <c r="L28" s="28"/>
      <c r="M28" s="28"/>
      <c r="N28" s="28"/>
      <c r="O28" s="22">
        <v>-4102</v>
      </c>
      <c r="P28" s="28">
        <v>-4102</v>
      </c>
      <c r="Q28" s="28">
        <v>-4102</v>
      </c>
      <c r="R28" s="28">
        <v>-1102</v>
      </c>
      <c r="S28" s="22"/>
    </row>
    <row r="29" spans="1:19" ht="13.5">
      <c r="A29" s="6" t="s">
        <v>10</v>
      </c>
      <c r="B29" s="28">
        <v>-3897</v>
      </c>
      <c r="C29" s="22">
        <v>-838</v>
      </c>
      <c r="D29" s="28"/>
      <c r="E29" s="22">
        <v>-5079</v>
      </c>
      <c r="F29" s="28">
        <v>-1389</v>
      </c>
      <c r="G29" s="22">
        <v>-1065</v>
      </c>
      <c r="H29" s="28">
        <v>-1065</v>
      </c>
      <c r="I29" s="28">
        <v>-281</v>
      </c>
      <c r="J29" s="28"/>
      <c r="K29" s="22"/>
      <c r="L29" s="28"/>
      <c r="M29" s="28"/>
      <c r="N29" s="28"/>
      <c r="O29" s="22">
        <v>-80</v>
      </c>
      <c r="P29" s="28">
        <v>-80</v>
      </c>
      <c r="Q29" s="28">
        <v>-80</v>
      </c>
      <c r="R29" s="28">
        <v>-80</v>
      </c>
      <c r="S29" s="22">
        <v>-3063</v>
      </c>
    </row>
    <row r="30" spans="1:19" ht="13.5">
      <c r="A30" s="6" t="s">
        <v>11</v>
      </c>
      <c r="B30" s="28"/>
      <c r="C30" s="22"/>
      <c r="D30" s="28"/>
      <c r="E30" s="22"/>
      <c r="F30" s="28"/>
      <c r="G30" s="22"/>
      <c r="H30" s="28"/>
      <c r="I30" s="28"/>
      <c r="J30" s="28"/>
      <c r="K30" s="22"/>
      <c r="L30" s="28"/>
      <c r="M30" s="28"/>
      <c r="N30" s="28"/>
      <c r="O30" s="22"/>
      <c r="P30" s="28">
        <v>-3459</v>
      </c>
      <c r="Q30" s="28">
        <v>-3459</v>
      </c>
      <c r="R30" s="28">
        <v>-3459</v>
      </c>
      <c r="S30" s="22"/>
    </row>
    <row r="31" spans="1:19" ht="13.5">
      <c r="A31" s="6" t="s">
        <v>12</v>
      </c>
      <c r="B31" s="28"/>
      <c r="C31" s="22">
        <v>4717</v>
      </c>
      <c r="D31" s="28">
        <v>4717</v>
      </c>
      <c r="E31" s="22"/>
      <c r="F31" s="28"/>
      <c r="G31" s="22"/>
      <c r="H31" s="28">
        <v>4246</v>
      </c>
      <c r="I31" s="28">
        <v>4246</v>
      </c>
      <c r="J31" s="28">
        <v>4246</v>
      </c>
      <c r="K31" s="22"/>
      <c r="L31" s="28"/>
      <c r="M31" s="28"/>
      <c r="N31" s="28"/>
      <c r="O31" s="22"/>
      <c r="P31" s="28">
        <v>5491</v>
      </c>
      <c r="Q31" s="28">
        <v>2656</v>
      </c>
      <c r="R31" s="28"/>
      <c r="S31" s="22"/>
    </row>
    <row r="32" spans="1:19" ht="13.5">
      <c r="A32" s="6" t="s">
        <v>13</v>
      </c>
      <c r="B32" s="28"/>
      <c r="C32" s="22"/>
      <c r="D32" s="28"/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>
        <v>-3232</v>
      </c>
      <c r="P32" s="28">
        <v>-3232</v>
      </c>
      <c r="Q32" s="28">
        <v>-3232</v>
      </c>
      <c r="R32" s="28"/>
      <c r="S32" s="22">
        <v>-109733</v>
      </c>
    </row>
    <row r="33" spans="1:19" ht="13.5">
      <c r="A33" s="6" t="s">
        <v>14</v>
      </c>
      <c r="B33" s="28"/>
      <c r="C33" s="22"/>
      <c r="D33" s="28"/>
      <c r="E33" s="22"/>
      <c r="F33" s="28"/>
      <c r="G33" s="22">
        <v>2838</v>
      </c>
      <c r="H33" s="28">
        <v>2838</v>
      </c>
      <c r="I33" s="28">
        <v>2838</v>
      </c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15</v>
      </c>
      <c r="B34" s="28"/>
      <c r="C34" s="22"/>
      <c r="D34" s="28"/>
      <c r="E34" s="22"/>
      <c r="F34" s="28"/>
      <c r="G34" s="22"/>
      <c r="H34" s="28"/>
      <c r="I34" s="28"/>
      <c r="J34" s="28"/>
      <c r="K34" s="22">
        <v>-21000</v>
      </c>
      <c r="L34" s="28"/>
      <c r="M34" s="28">
        <v>-21000</v>
      </c>
      <c r="N34" s="28"/>
      <c r="O34" s="22">
        <v>-80233</v>
      </c>
      <c r="P34" s="28"/>
      <c r="Q34" s="28"/>
      <c r="R34" s="28"/>
      <c r="S34" s="22"/>
    </row>
    <row r="35" spans="1:19" ht="13.5">
      <c r="A35" s="6" t="s">
        <v>16</v>
      </c>
      <c r="B35" s="28">
        <v>35619</v>
      </c>
      <c r="C35" s="22"/>
      <c r="D35" s="28"/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3.5">
      <c r="A36" s="6" t="s">
        <v>63</v>
      </c>
      <c r="B36" s="28"/>
      <c r="C36" s="22">
        <v>-30</v>
      </c>
      <c r="D36" s="28">
        <v>-30</v>
      </c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4.25" thickBot="1">
      <c r="A37" s="5" t="s">
        <v>17</v>
      </c>
      <c r="B37" s="29">
        <v>31721</v>
      </c>
      <c r="C37" s="23">
        <v>3849</v>
      </c>
      <c r="D37" s="29">
        <v>4687</v>
      </c>
      <c r="E37" s="23">
        <v>-5895</v>
      </c>
      <c r="F37" s="29">
        <v>-1389</v>
      </c>
      <c r="G37" s="23">
        <v>6019</v>
      </c>
      <c r="H37" s="29">
        <v>6019</v>
      </c>
      <c r="I37" s="29">
        <v>6803</v>
      </c>
      <c r="J37" s="29">
        <v>4246</v>
      </c>
      <c r="K37" s="23">
        <v>-21000</v>
      </c>
      <c r="L37" s="29">
        <v>-21000</v>
      </c>
      <c r="M37" s="29">
        <v>-21000</v>
      </c>
      <c r="N37" s="29"/>
      <c r="O37" s="23">
        <v>-60616</v>
      </c>
      <c r="P37" s="29">
        <v>13066</v>
      </c>
      <c r="Q37" s="29">
        <v>-8218</v>
      </c>
      <c r="R37" s="29">
        <v>-4643</v>
      </c>
      <c r="S37" s="23">
        <v>-150773</v>
      </c>
    </row>
    <row r="38" spans="1:19" ht="14.25" thickTop="1">
      <c r="A38" s="6" t="s">
        <v>18</v>
      </c>
      <c r="B38" s="28"/>
      <c r="C38" s="22"/>
      <c r="D38" s="28"/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>
        <v>-941</v>
      </c>
      <c r="P38" s="28">
        <v>-941</v>
      </c>
      <c r="Q38" s="28">
        <v>-1000</v>
      </c>
      <c r="R38" s="28"/>
      <c r="S38" s="22">
        <v>-5000</v>
      </c>
    </row>
    <row r="39" spans="1:19" ht="13.5">
      <c r="A39" s="6" t="s">
        <v>19</v>
      </c>
      <c r="B39" s="28"/>
      <c r="C39" s="22"/>
      <c r="D39" s="28"/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>
        <v>-1000</v>
      </c>
      <c r="P39" s="28">
        <v>-1000</v>
      </c>
      <c r="Q39" s="28">
        <v>-941</v>
      </c>
      <c r="R39" s="28"/>
      <c r="S39" s="22"/>
    </row>
    <row r="40" spans="1:19" ht="13.5">
      <c r="A40" s="6" t="s">
        <v>20</v>
      </c>
      <c r="B40" s="28"/>
      <c r="C40" s="22"/>
      <c r="D40" s="28"/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>
        <v>5425</v>
      </c>
      <c r="P40" s="28"/>
      <c r="Q40" s="28"/>
      <c r="R40" s="28"/>
      <c r="S40" s="22">
        <v>1100</v>
      </c>
    </row>
    <row r="41" spans="1:19" ht="14.25" thickBot="1">
      <c r="A41" s="5" t="s">
        <v>21</v>
      </c>
      <c r="B41" s="29"/>
      <c r="C41" s="23"/>
      <c r="D41" s="29"/>
      <c r="E41" s="23"/>
      <c r="F41" s="29"/>
      <c r="G41" s="23"/>
      <c r="H41" s="29"/>
      <c r="I41" s="29"/>
      <c r="J41" s="29"/>
      <c r="K41" s="23"/>
      <c r="L41" s="29"/>
      <c r="M41" s="29"/>
      <c r="N41" s="29"/>
      <c r="O41" s="23">
        <v>3483</v>
      </c>
      <c r="P41" s="29">
        <v>-1941</v>
      </c>
      <c r="Q41" s="29">
        <v>-1941</v>
      </c>
      <c r="R41" s="29"/>
      <c r="S41" s="23">
        <v>-3900</v>
      </c>
    </row>
    <row r="42" spans="1:19" ht="14.25" thickTop="1">
      <c r="A42" s="7" t="s">
        <v>22</v>
      </c>
      <c r="B42" s="28">
        <v>4084</v>
      </c>
      <c r="C42" s="22">
        <v>132093</v>
      </c>
      <c r="D42" s="28">
        <v>61976</v>
      </c>
      <c r="E42" s="22">
        <v>-56444</v>
      </c>
      <c r="F42" s="28">
        <v>-8000</v>
      </c>
      <c r="G42" s="22">
        <v>81881</v>
      </c>
      <c r="H42" s="28">
        <v>66007</v>
      </c>
      <c r="I42" s="28">
        <v>57427</v>
      </c>
      <c r="J42" s="28">
        <v>-5143</v>
      </c>
      <c r="K42" s="22">
        <v>244405</v>
      </c>
      <c r="L42" s="28">
        <v>140830</v>
      </c>
      <c r="M42" s="28">
        <v>65811</v>
      </c>
      <c r="N42" s="28">
        <v>13047</v>
      </c>
      <c r="O42" s="22">
        <v>-27066</v>
      </c>
      <c r="P42" s="28">
        <v>31002</v>
      </c>
      <c r="Q42" s="28">
        <v>4958</v>
      </c>
      <c r="R42" s="28">
        <v>-11124</v>
      </c>
      <c r="S42" s="22">
        <v>-158189</v>
      </c>
    </row>
    <row r="43" spans="1:19" ht="13.5">
      <c r="A43" s="7" t="s">
        <v>23</v>
      </c>
      <c r="B43" s="28">
        <v>1552189</v>
      </c>
      <c r="C43" s="22">
        <v>1420096</v>
      </c>
      <c r="D43" s="28">
        <v>1420096</v>
      </c>
      <c r="E43" s="22">
        <v>1476540</v>
      </c>
      <c r="F43" s="28">
        <v>1476540</v>
      </c>
      <c r="G43" s="22">
        <v>1394659</v>
      </c>
      <c r="H43" s="28">
        <v>1394659</v>
      </c>
      <c r="I43" s="28">
        <v>1394659</v>
      </c>
      <c r="J43" s="28">
        <v>1394659</v>
      </c>
      <c r="K43" s="22">
        <v>1150253</v>
      </c>
      <c r="L43" s="28">
        <v>1150253</v>
      </c>
      <c r="M43" s="28">
        <v>1150253</v>
      </c>
      <c r="N43" s="28">
        <v>1150253</v>
      </c>
      <c r="O43" s="22">
        <v>1177320</v>
      </c>
      <c r="P43" s="28">
        <v>1177320</v>
      </c>
      <c r="Q43" s="28">
        <v>1177320</v>
      </c>
      <c r="R43" s="28">
        <v>1177320</v>
      </c>
      <c r="S43" s="22">
        <v>1335509</v>
      </c>
    </row>
    <row r="44" spans="1:19" ht="14.25" thickBot="1">
      <c r="A44" s="7" t="s">
        <v>23</v>
      </c>
      <c r="B44" s="28">
        <v>1556274</v>
      </c>
      <c r="C44" s="22">
        <v>1552189</v>
      </c>
      <c r="D44" s="28">
        <v>1482072</v>
      </c>
      <c r="E44" s="22">
        <v>1420096</v>
      </c>
      <c r="F44" s="28">
        <v>1468540</v>
      </c>
      <c r="G44" s="22">
        <v>1476540</v>
      </c>
      <c r="H44" s="28">
        <v>1460667</v>
      </c>
      <c r="I44" s="28">
        <v>1452087</v>
      </c>
      <c r="J44" s="28">
        <v>1389516</v>
      </c>
      <c r="K44" s="22">
        <v>1394659</v>
      </c>
      <c r="L44" s="28">
        <v>1291084</v>
      </c>
      <c r="M44" s="28">
        <v>1216065</v>
      </c>
      <c r="N44" s="28">
        <v>1163301</v>
      </c>
      <c r="O44" s="22">
        <v>1150253</v>
      </c>
      <c r="P44" s="28">
        <v>1208322</v>
      </c>
      <c r="Q44" s="28">
        <v>1182278</v>
      </c>
      <c r="R44" s="28">
        <v>1166195</v>
      </c>
      <c r="S44" s="22">
        <v>1177320</v>
      </c>
    </row>
    <row r="45" spans="1:19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7" ht="13.5">
      <c r="A47" s="20" t="s">
        <v>110</v>
      </c>
    </row>
    <row r="48" ht="13.5">
      <c r="A48" s="20" t="s">
        <v>111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106</v>
      </c>
      <c r="B2" s="14">
        <v>2477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107</v>
      </c>
      <c r="B3" s="1" t="s">
        <v>108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34</v>
      </c>
      <c r="B4" s="15" t="str">
        <f>HYPERLINK("http://www.kabupro.jp/mark/20140515/S1001SUZ.htm","四半期報告書")</f>
        <v>四半期報告書</v>
      </c>
      <c r="C4" s="15" t="str">
        <f>HYPERLINK("http://www.kabupro.jp/mark/20140214/S10018M3.htm","四半期報告書")</f>
        <v>四半期報告書</v>
      </c>
      <c r="D4" s="15" t="str">
        <f>HYPERLINK("http://www.kabupro.jp/mark/20131114/S1000IVO.htm","四半期報告書")</f>
        <v>四半期報告書</v>
      </c>
      <c r="E4" s="15" t="str">
        <f>HYPERLINK("http://www.kabupro.jp/mark/20140515/S1001SUZ.htm","四半期報告書")</f>
        <v>四半期報告書</v>
      </c>
      <c r="F4" s="15" t="str">
        <f>HYPERLINK("http://www.kabupro.jp/mark/20130515/S000DEFR.htm","四半期報告書")</f>
        <v>四半期報告書</v>
      </c>
      <c r="G4" s="15" t="str">
        <f>HYPERLINK("http://www.kabupro.jp/mark/20130214/S000CWSA.htm","四半期報告書")</f>
        <v>四半期報告書</v>
      </c>
      <c r="H4" s="15" t="str">
        <f>HYPERLINK("http://www.kabupro.jp/mark/20121114/S000CBW8.htm","四半期報告書")</f>
        <v>四半期報告書</v>
      </c>
      <c r="I4" s="15" t="str">
        <f>HYPERLINK("http://www.kabupro.jp/mark/20130927/S10003JR.htm","有価証券報告書")</f>
        <v>有価証券報告書</v>
      </c>
      <c r="J4" s="15" t="str">
        <f>HYPERLINK("http://www.kabupro.jp/mark/20120515/S000AUYJ.htm","四半期報告書")</f>
        <v>四半期報告書</v>
      </c>
      <c r="K4" s="15" t="str">
        <f>HYPERLINK("http://www.kabupro.jp/mark/20120214/S000ADAN.htm","四半期報告書")</f>
        <v>四半期報告書</v>
      </c>
      <c r="L4" s="15" t="str">
        <f>HYPERLINK("http://www.kabupro.jp/mark/20111114/S0009RTS.htm","四半期報告書")</f>
        <v>四半期報告書</v>
      </c>
      <c r="M4" s="15" t="str">
        <f>HYPERLINK("http://www.kabupro.jp/mark/20120928/S000BZS5.htm","有価証券報告書")</f>
        <v>有価証券報告書</v>
      </c>
      <c r="N4" s="15" t="str">
        <f>HYPERLINK("http://www.kabupro.jp/mark/20110513/S0008ASA.htm","四半期報告書")</f>
        <v>四半期報告書</v>
      </c>
      <c r="O4" s="15" t="str">
        <f>HYPERLINK("http://www.kabupro.jp/mark/20110214/S0007TJT.htm","四半期報告書")</f>
        <v>四半期報告書</v>
      </c>
      <c r="P4" s="15" t="str">
        <f>HYPERLINK("http://www.kabupro.jp/mark/20101112/S000774M.htm","四半期報告書")</f>
        <v>四半期報告書</v>
      </c>
      <c r="Q4" s="15" t="str">
        <f>HYPERLINK("http://www.kabupro.jp/mark/20110928/S0009F5J.htm","有価証券報告書")</f>
        <v>有価証券報告書</v>
      </c>
      <c r="R4" s="15" t="str">
        <f>HYPERLINK("http://www.kabupro.jp/mark/20100514/S0005PRO.htm","四半期報告書")</f>
        <v>四半期報告書</v>
      </c>
      <c r="S4" s="15" t="str">
        <f>HYPERLINK("http://www.kabupro.jp/mark/20100212/S00057D9.htm","四半期報告書")</f>
        <v>四半期報告書</v>
      </c>
      <c r="T4" s="15" t="str">
        <f>HYPERLINK("http://www.kabupro.jp/mark/20091113/S0004MYW.htm","四半期報告書")</f>
        <v>四半期報告書</v>
      </c>
      <c r="U4" s="15" t="str">
        <f>HYPERLINK("http://www.kabupro.jp/mark/20100929/S0006VCM.htm","有価証券報告書")</f>
        <v>有価証券報告書</v>
      </c>
      <c r="V4" s="15" t="str">
        <f>HYPERLINK("http://www.kabupro.jp/mark/20090515/S000335A.htm","四半期報告書")</f>
        <v>四半期報告書</v>
      </c>
      <c r="W4" s="15" t="str">
        <f>HYPERLINK("http://www.kabupro.jp/mark/20090213/S0002K82.htm","四半期報告書")</f>
        <v>四半期報告書</v>
      </c>
      <c r="X4" s="15" t="str">
        <f>HYPERLINK("http://www.kabupro.jp/mark/20081114/S0001V2Z.htm","四半期報告書")</f>
        <v>四半期報告書</v>
      </c>
      <c r="Y4" s="15" t="str">
        <f>HYPERLINK("http://www.kabupro.jp/mark/20090930/S0004A0O.htm","有価証券報告書")</f>
        <v>有価証券報告書</v>
      </c>
    </row>
    <row r="5" spans="1:25" ht="14.25" thickBot="1">
      <c r="A5" s="11" t="s">
        <v>35</v>
      </c>
      <c r="B5" s="1" t="s">
        <v>152</v>
      </c>
      <c r="C5" s="1" t="s">
        <v>155</v>
      </c>
      <c r="D5" s="1" t="s">
        <v>157</v>
      </c>
      <c r="E5" s="1" t="s">
        <v>152</v>
      </c>
      <c r="F5" s="1" t="s">
        <v>159</v>
      </c>
      <c r="G5" s="1" t="s">
        <v>161</v>
      </c>
      <c r="H5" s="1" t="s">
        <v>163</v>
      </c>
      <c r="I5" s="1" t="s">
        <v>41</v>
      </c>
      <c r="J5" s="1" t="s">
        <v>165</v>
      </c>
      <c r="K5" s="1" t="s">
        <v>167</v>
      </c>
      <c r="L5" s="1" t="s">
        <v>169</v>
      </c>
      <c r="M5" s="1" t="s">
        <v>45</v>
      </c>
      <c r="N5" s="1" t="s">
        <v>171</v>
      </c>
      <c r="O5" s="1" t="s">
        <v>173</v>
      </c>
      <c r="P5" s="1" t="s">
        <v>175</v>
      </c>
      <c r="Q5" s="1" t="s">
        <v>47</v>
      </c>
      <c r="R5" s="1" t="s">
        <v>177</v>
      </c>
      <c r="S5" s="1" t="s">
        <v>179</v>
      </c>
      <c r="T5" s="1" t="s">
        <v>181</v>
      </c>
      <c r="U5" s="1" t="s">
        <v>49</v>
      </c>
      <c r="V5" s="1" t="s">
        <v>182</v>
      </c>
      <c r="W5" s="1" t="s">
        <v>184</v>
      </c>
      <c r="X5" s="1" t="s">
        <v>186</v>
      </c>
      <c r="Y5" s="1" t="s">
        <v>51</v>
      </c>
    </row>
    <row r="6" spans="1:25" ht="15" thickBot="1" thickTop="1">
      <c r="A6" s="10" t="s">
        <v>36</v>
      </c>
      <c r="B6" s="18" t="s">
        <v>196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37</v>
      </c>
      <c r="B7" s="14" t="s">
        <v>153</v>
      </c>
      <c r="C7" s="14" t="s">
        <v>153</v>
      </c>
      <c r="D7" s="14" t="s">
        <v>153</v>
      </c>
      <c r="E7" s="16" t="s">
        <v>42</v>
      </c>
      <c r="F7" s="14" t="s">
        <v>153</v>
      </c>
      <c r="G7" s="14" t="s">
        <v>153</v>
      </c>
      <c r="H7" s="14" t="s">
        <v>153</v>
      </c>
      <c r="I7" s="16" t="s">
        <v>42</v>
      </c>
      <c r="J7" s="14" t="s">
        <v>153</v>
      </c>
      <c r="K7" s="14" t="s">
        <v>153</v>
      </c>
      <c r="L7" s="14" t="s">
        <v>153</v>
      </c>
      <c r="M7" s="16" t="s">
        <v>42</v>
      </c>
      <c r="N7" s="14" t="s">
        <v>153</v>
      </c>
      <c r="O7" s="14" t="s">
        <v>153</v>
      </c>
      <c r="P7" s="14" t="s">
        <v>153</v>
      </c>
      <c r="Q7" s="16" t="s">
        <v>42</v>
      </c>
      <c r="R7" s="14" t="s">
        <v>153</v>
      </c>
      <c r="S7" s="14" t="s">
        <v>153</v>
      </c>
      <c r="T7" s="14" t="s">
        <v>153</v>
      </c>
      <c r="U7" s="16" t="s">
        <v>42</v>
      </c>
      <c r="V7" s="14" t="s">
        <v>153</v>
      </c>
      <c r="W7" s="14" t="s">
        <v>153</v>
      </c>
      <c r="X7" s="14" t="s">
        <v>153</v>
      </c>
      <c r="Y7" s="16" t="s">
        <v>42</v>
      </c>
    </row>
    <row r="8" spans="1:25" ht="13.5">
      <c r="A8" s="13" t="s">
        <v>38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39</v>
      </c>
      <c r="B9" s="1" t="s">
        <v>154</v>
      </c>
      <c r="C9" s="1" t="s">
        <v>156</v>
      </c>
      <c r="D9" s="1" t="s">
        <v>158</v>
      </c>
      <c r="E9" s="17" t="s">
        <v>43</v>
      </c>
      <c r="F9" s="1" t="s">
        <v>160</v>
      </c>
      <c r="G9" s="1" t="s">
        <v>162</v>
      </c>
      <c r="H9" s="1" t="s">
        <v>164</v>
      </c>
      <c r="I9" s="17" t="s">
        <v>44</v>
      </c>
      <c r="J9" s="1" t="s">
        <v>166</v>
      </c>
      <c r="K9" s="1" t="s">
        <v>168</v>
      </c>
      <c r="L9" s="1" t="s">
        <v>170</v>
      </c>
      <c r="M9" s="17" t="s">
        <v>46</v>
      </c>
      <c r="N9" s="1" t="s">
        <v>172</v>
      </c>
      <c r="O9" s="1" t="s">
        <v>174</v>
      </c>
      <c r="P9" s="1" t="s">
        <v>176</v>
      </c>
      <c r="Q9" s="17" t="s">
        <v>48</v>
      </c>
      <c r="R9" s="1" t="s">
        <v>178</v>
      </c>
      <c r="S9" s="1" t="s">
        <v>180</v>
      </c>
      <c r="T9" s="1" t="s">
        <v>51</v>
      </c>
      <c r="U9" s="17" t="s">
        <v>50</v>
      </c>
      <c r="V9" s="1" t="s">
        <v>183</v>
      </c>
      <c r="W9" s="1" t="s">
        <v>185</v>
      </c>
      <c r="X9" s="1" t="s">
        <v>187</v>
      </c>
      <c r="Y9" s="17" t="s">
        <v>52</v>
      </c>
    </row>
    <row r="10" spans="1:25" ht="14.25" thickBot="1">
      <c r="A10" s="13" t="s">
        <v>40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9" t="s">
        <v>53</v>
      </c>
      <c r="B11" s="27">
        <v>1562378</v>
      </c>
      <c r="C11" s="27">
        <v>1566274</v>
      </c>
      <c r="D11" s="27">
        <v>1509499</v>
      </c>
      <c r="E11" s="21">
        <v>1562189</v>
      </c>
      <c r="F11" s="27">
        <v>1525163</v>
      </c>
      <c r="G11" s="27">
        <v>1492072</v>
      </c>
      <c r="H11" s="27">
        <v>1448345</v>
      </c>
      <c r="I11" s="21">
        <v>1430096</v>
      </c>
      <c r="J11" s="27">
        <v>1435063</v>
      </c>
      <c r="K11" s="27">
        <v>1478540</v>
      </c>
      <c r="L11" s="27">
        <v>1466212</v>
      </c>
      <c r="M11" s="21">
        <v>1486540</v>
      </c>
      <c r="N11" s="27">
        <v>1470667</v>
      </c>
      <c r="O11" s="27">
        <v>1462087</v>
      </c>
      <c r="P11" s="27">
        <v>1399516</v>
      </c>
      <c r="Q11" s="21">
        <v>1404659</v>
      </c>
      <c r="R11" s="27">
        <v>1301084</v>
      </c>
      <c r="S11" s="27">
        <v>1226065</v>
      </c>
      <c r="T11" s="27">
        <v>1173301</v>
      </c>
      <c r="U11" s="21">
        <v>1160253</v>
      </c>
      <c r="V11" s="27">
        <v>813322</v>
      </c>
      <c r="W11" s="27">
        <v>717278</v>
      </c>
      <c r="X11" s="27">
        <v>701195</v>
      </c>
      <c r="Y11" s="21">
        <v>712320</v>
      </c>
    </row>
    <row r="12" spans="1:25" ht="13.5">
      <c r="A12" s="2" t="s">
        <v>55</v>
      </c>
      <c r="B12" s="28">
        <v>78831</v>
      </c>
      <c r="C12" s="28">
        <v>79938</v>
      </c>
      <c r="D12" s="28">
        <v>82163</v>
      </c>
      <c r="E12" s="22">
        <v>85407</v>
      </c>
      <c r="F12" s="28">
        <v>100543</v>
      </c>
      <c r="G12" s="28">
        <v>99856</v>
      </c>
      <c r="H12" s="28">
        <v>97727</v>
      </c>
      <c r="I12" s="22">
        <v>83097</v>
      </c>
      <c r="J12" s="28">
        <v>84100</v>
      </c>
      <c r="K12" s="28">
        <v>79382</v>
      </c>
      <c r="L12" s="28">
        <v>94799</v>
      </c>
      <c r="M12" s="22">
        <v>100849</v>
      </c>
      <c r="N12" s="28">
        <v>84521</v>
      </c>
      <c r="O12" s="28">
        <v>97793</v>
      </c>
      <c r="P12" s="28">
        <v>129420</v>
      </c>
      <c r="Q12" s="22">
        <v>134765</v>
      </c>
      <c r="R12" s="28"/>
      <c r="S12" s="28"/>
      <c r="T12" s="28"/>
      <c r="U12" s="22">
        <v>105310</v>
      </c>
      <c r="V12" s="28"/>
      <c r="W12" s="28"/>
      <c r="X12" s="28"/>
      <c r="Y12" s="22">
        <v>98993</v>
      </c>
    </row>
    <row r="13" spans="1:25" ht="13.5">
      <c r="A13" s="2" t="s">
        <v>60</v>
      </c>
      <c r="B13" s="28">
        <v>1447</v>
      </c>
      <c r="C13" s="28">
        <v>2570</v>
      </c>
      <c r="D13" s="28">
        <v>1496</v>
      </c>
      <c r="E13" s="22">
        <v>4890</v>
      </c>
      <c r="F13" s="28"/>
      <c r="G13" s="28"/>
      <c r="H13" s="28"/>
      <c r="I13" s="22"/>
      <c r="J13" s="28">
        <v>495</v>
      </c>
      <c r="K13" s="28">
        <v>2357</v>
      </c>
      <c r="L13" s="28">
        <v>1739</v>
      </c>
      <c r="M13" s="22">
        <v>4665</v>
      </c>
      <c r="N13" s="28">
        <v>4500</v>
      </c>
      <c r="O13" s="28">
        <v>5036</v>
      </c>
      <c r="P13" s="28">
        <v>3892</v>
      </c>
      <c r="Q13" s="22">
        <v>6538</v>
      </c>
      <c r="R13" s="28">
        <v>3803</v>
      </c>
      <c r="S13" s="28">
        <v>21414</v>
      </c>
      <c r="T13" s="28">
        <v>49250</v>
      </c>
      <c r="U13" s="22">
        <v>58339</v>
      </c>
      <c r="V13" s="28"/>
      <c r="W13" s="28"/>
      <c r="X13" s="28"/>
      <c r="Y13" s="22">
        <v>3429</v>
      </c>
    </row>
    <row r="14" spans="1:25" ht="13.5">
      <c r="A14" s="2" t="s">
        <v>61</v>
      </c>
      <c r="B14" s="28"/>
      <c r="C14" s="28"/>
      <c r="D14" s="28"/>
      <c r="E14" s="22"/>
      <c r="F14" s="28"/>
      <c r="G14" s="28"/>
      <c r="H14" s="28"/>
      <c r="I14" s="22">
        <v>23397</v>
      </c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2" t="s">
        <v>63</v>
      </c>
      <c r="B15" s="28">
        <v>10449</v>
      </c>
      <c r="C15" s="28">
        <v>12236</v>
      </c>
      <c r="D15" s="28">
        <v>10909</v>
      </c>
      <c r="E15" s="22">
        <v>10795</v>
      </c>
      <c r="F15" s="28">
        <v>9640</v>
      </c>
      <c r="G15" s="28">
        <v>11780</v>
      </c>
      <c r="H15" s="28">
        <v>35992</v>
      </c>
      <c r="I15" s="22">
        <v>5623</v>
      </c>
      <c r="J15" s="28">
        <v>41232</v>
      </c>
      <c r="K15" s="28">
        <v>18615</v>
      </c>
      <c r="L15" s="28">
        <v>20670</v>
      </c>
      <c r="M15" s="22">
        <v>1092</v>
      </c>
      <c r="N15" s="28">
        <v>22030</v>
      </c>
      <c r="O15" s="28">
        <v>20278</v>
      </c>
      <c r="P15" s="28">
        <v>28567</v>
      </c>
      <c r="Q15" s="22">
        <v>1146</v>
      </c>
      <c r="R15" s="28">
        <v>24562</v>
      </c>
      <c r="S15" s="28">
        <v>14848</v>
      </c>
      <c r="T15" s="28">
        <v>13225</v>
      </c>
      <c r="U15" s="22">
        <v>280</v>
      </c>
      <c r="V15" s="28">
        <v>8602</v>
      </c>
      <c r="W15" s="28">
        <v>11211</v>
      </c>
      <c r="X15" s="28">
        <v>10010</v>
      </c>
      <c r="Y15" s="22">
        <v>725</v>
      </c>
    </row>
    <row r="16" spans="1:25" ht="13.5">
      <c r="A16" s="2" t="s">
        <v>64</v>
      </c>
      <c r="B16" s="28">
        <v>-4163</v>
      </c>
      <c r="C16" s="28">
        <v>-3754</v>
      </c>
      <c r="D16" s="28">
        <v>-3093</v>
      </c>
      <c r="E16" s="22">
        <v>-2773</v>
      </c>
      <c r="F16" s="28">
        <v>-3068</v>
      </c>
      <c r="G16" s="28">
        <v>-3981</v>
      </c>
      <c r="H16" s="28">
        <v>-3572</v>
      </c>
      <c r="I16" s="22">
        <v>-2663</v>
      </c>
      <c r="J16" s="28">
        <v>-2917</v>
      </c>
      <c r="K16" s="28">
        <v>-2838</v>
      </c>
      <c r="L16" s="28">
        <v>-3211</v>
      </c>
      <c r="M16" s="22">
        <v>-3354</v>
      </c>
      <c r="N16" s="28">
        <v>-3784</v>
      </c>
      <c r="O16" s="28">
        <v>-4172</v>
      </c>
      <c r="P16" s="28">
        <v>-5870</v>
      </c>
      <c r="Q16" s="22">
        <v>-6075</v>
      </c>
      <c r="R16" s="28">
        <v>-4887</v>
      </c>
      <c r="S16" s="28">
        <v>-4121</v>
      </c>
      <c r="T16" s="28">
        <v>-3757</v>
      </c>
      <c r="U16" s="22">
        <v>-3588</v>
      </c>
      <c r="V16" s="28">
        <v>-1334</v>
      </c>
      <c r="W16" s="28">
        <v>-1203</v>
      </c>
      <c r="X16" s="28">
        <v>-818</v>
      </c>
      <c r="Y16" s="22">
        <v>-1091</v>
      </c>
    </row>
    <row r="17" spans="1:25" ht="13.5">
      <c r="A17" s="2" t="s">
        <v>65</v>
      </c>
      <c r="B17" s="28">
        <v>1648942</v>
      </c>
      <c r="C17" s="28">
        <v>1657266</v>
      </c>
      <c r="D17" s="28">
        <v>1600974</v>
      </c>
      <c r="E17" s="22">
        <v>1660509</v>
      </c>
      <c r="F17" s="28">
        <v>1632279</v>
      </c>
      <c r="G17" s="28">
        <v>1599728</v>
      </c>
      <c r="H17" s="28">
        <v>1578493</v>
      </c>
      <c r="I17" s="22">
        <v>1559260</v>
      </c>
      <c r="J17" s="28">
        <v>1557974</v>
      </c>
      <c r="K17" s="28">
        <v>1576056</v>
      </c>
      <c r="L17" s="28">
        <v>1580210</v>
      </c>
      <c r="M17" s="22">
        <v>1621896</v>
      </c>
      <c r="N17" s="28">
        <v>1577935</v>
      </c>
      <c r="O17" s="28">
        <v>1581023</v>
      </c>
      <c r="P17" s="28">
        <v>1555527</v>
      </c>
      <c r="Q17" s="22">
        <v>1565594</v>
      </c>
      <c r="R17" s="28">
        <v>1449419</v>
      </c>
      <c r="S17" s="28">
        <v>1380553</v>
      </c>
      <c r="T17" s="28">
        <v>1358631</v>
      </c>
      <c r="U17" s="22">
        <v>1333603</v>
      </c>
      <c r="V17" s="28">
        <v>1319826</v>
      </c>
      <c r="W17" s="28">
        <v>1331932</v>
      </c>
      <c r="X17" s="28">
        <v>1301264</v>
      </c>
      <c r="Y17" s="22">
        <v>1367449</v>
      </c>
    </row>
    <row r="18" spans="1:25" ht="13.5">
      <c r="A18" s="3" t="s">
        <v>188</v>
      </c>
      <c r="B18" s="28">
        <v>2167</v>
      </c>
      <c r="C18" s="28">
        <v>2167</v>
      </c>
      <c r="D18" s="28">
        <v>2167</v>
      </c>
      <c r="E18" s="22">
        <v>2167</v>
      </c>
      <c r="F18" s="28">
        <v>2167</v>
      </c>
      <c r="G18" s="28">
        <v>2167</v>
      </c>
      <c r="H18" s="28">
        <v>2167</v>
      </c>
      <c r="I18" s="22">
        <v>2167</v>
      </c>
      <c r="J18" s="28">
        <v>2167</v>
      </c>
      <c r="K18" s="28">
        <v>2167</v>
      </c>
      <c r="L18" s="28">
        <v>2167</v>
      </c>
      <c r="M18" s="22">
        <v>2167</v>
      </c>
      <c r="N18" s="28">
        <v>2167</v>
      </c>
      <c r="O18" s="28">
        <v>2167</v>
      </c>
      <c r="P18" s="28">
        <v>2167</v>
      </c>
      <c r="Q18" s="22">
        <v>2167</v>
      </c>
      <c r="R18" s="28">
        <v>2167</v>
      </c>
      <c r="S18" s="28">
        <v>2167</v>
      </c>
      <c r="T18" s="28">
        <v>2167</v>
      </c>
      <c r="U18" s="22">
        <v>2167</v>
      </c>
      <c r="V18" s="28"/>
      <c r="W18" s="28"/>
      <c r="X18" s="28"/>
      <c r="Y18" s="22">
        <v>2167</v>
      </c>
    </row>
    <row r="19" spans="1:25" ht="13.5">
      <c r="A19" s="4" t="s">
        <v>67</v>
      </c>
      <c r="B19" s="28">
        <v>-2167</v>
      </c>
      <c r="C19" s="28">
        <v>-2167</v>
      </c>
      <c r="D19" s="28">
        <v>-2167</v>
      </c>
      <c r="E19" s="22">
        <v>-2167</v>
      </c>
      <c r="F19" s="28">
        <v>-2167</v>
      </c>
      <c r="G19" s="28">
        <v>-2167</v>
      </c>
      <c r="H19" s="28">
        <v>-2167</v>
      </c>
      <c r="I19" s="22">
        <v>-2167</v>
      </c>
      <c r="J19" s="28">
        <v>-2167</v>
      </c>
      <c r="K19" s="28">
        <v>-2167</v>
      </c>
      <c r="L19" s="28">
        <v>-2167</v>
      </c>
      <c r="M19" s="22">
        <v>-2167</v>
      </c>
      <c r="N19" s="28">
        <v>-2167</v>
      </c>
      <c r="O19" s="28">
        <v>-2167</v>
      </c>
      <c r="P19" s="28">
        <v>-2167</v>
      </c>
      <c r="Q19" s="22">
        <v>-2167</v>
      </c>
      <c r="R19" s="28">
        <v>-2167</v>
      </c>
      <c r="S19" s="28">
        <v>-2167</v>
      </c>
      <c r="T19" s="28">
        <v>-2167</v>
      </c>
      <c r="U19" s="22">
        <v>-2167</v>
      </c>
      <c r="V19" s="28"/>
      <c r="W19" s="28"/>
      <c r="X19" s="28"/>
      <c r="Y19" s="22">
        <v>-2167</v>
      </c>
    </row>
    <row r="20" spans="1:25" ht="13.5">
      <c r="A20" s="4" t="s">
        <v>189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>
        <v>0</v>
      </c>
      <c r="S20" s="28">
        <v>0</v>
      </c>
      <c r="T20" s="28">
        <v>0</v>
      </c>
      <c r="U20" s="22"/>
      <c r="V20" s="28">
        <v>0</v>
      </c>
      <c r="W20" s="28">
        <v>0</v>
      </c>
      <c r="X20" s="28">
        <v>0</v>
      </c>
      <c r="Y20" s="22">
        <v>0</v>
      </c>
    </row>
    <row r="21" spans="1:25" ht="13.5">
      <c r="A21" s="3" t="s">
        <v>63</v>
      </c>
      <c r="B21" s="28">
        <v>16066</v>
      </c>
      <c r="C21" s="28">
        <v>16066</v>
      </c>
      <c r="D21" s="28">
        <v>12169</v>
      </c>
      <c r="E21" s="22">
        <v>12169</v>
      </c>
      <c r="F21" s="28">
        <v>11639</v>
      </c>
      <c r="G21" s="28">
        <v>11092</v>
      </c>
      <c r="H21" s="28">
        <v>11092</v>
      </c>
      <c r="I21" s="22"/>
      <c r="J21" s="28">
        <v>9638</v>
      </c>
      <c r="K21" s="28">
        <v>9638</v>
      </c>
      <c r="L21" s="28">
        <v>8468</v>
      </c>
      <c r="M21" s="22"/>
      <c r="N21" s="28">
        <v>7078</v>
      </c>
      <c r="O21" s="28">
        <v>6294</v>
      </c>
      <c r="P21" s="28">
        <v>6013</v>
      </c>
      <c r="Q21" s="22"/>
      <c r="R21" s="28">
        <v>6013</v>
      </c>
      <c r="S21" s="28">
        <v>6013</v>
      </c>
      <c r="T21" s="28">
        <v>6013</v>
      </c>
      <c r="U21" s="22"/>
      <c r="V21" s="28"/>
      <c r="W21" s="28"/>
      <c r="X21" s="28"/>
      <c r="Y21" s="22"/>
    </row>
    <row r="22" spans="1:25" ht="13.5">
      <c r="A22" s="4" t="s">
        <v>67</v>
      </c>
      <c r="B22" s="28">
        <v>-11060</v>
      </c>
      <c r="C22" s="28">
        <v>-10338</v>
      </c>
      <c r="D22" s="28">
        <v>-9616</v>
      </c>
      <c r="E22" s="22">
        <v>-9284</v>
      </c>
      <c r="F22" s="28">
        <v>-8725</v>
      </c>
      <c r="G22" s="28">
        <v>-8208</v>
      </c>
      <c r="H22" s="28">
        <v>-7728</v>
      </c>
      <c r="I22" s="22"/>
      <c r="J22" s="28">
        <v>-7120</v>
      </c>
      <c r="K22" s="28">
        <v>-6712</v>
      </c>
      <c r="L22" s="28">
        <v>-6402</v>
      </c>
      <c r="M22" s="22"/>
      <c r="N22" s="28">
        <v>-6140</v>
      </c>
      <c r="O22" s="28">
        <v>-6024</v>
      </c>
      <c r="P22" s="28">
        <v>-6013</v>
      </c>
      <c r="Q22" s="22"/>
      <c r="R22" s="28">
        <v>-6013</v>
      </c>
      <c r="S22" s="28">
        <v>-6013</v>
      </c>
      <c r="T22" s="28">
        <v>-6013</v>
      </c>
      <c r="U22" s="22"/>
      <c r="V22" s="28"/>
      <c r="W22" s="28"/>
      <c r="X22" s="28"/>
      <c r="Y22" s="22"/>
    </row>
    <row r="23" spans="1:25" ht="13.5">
      <c r="A23" s="4" t="s">
        <v>72</v>
      </c>
      <c r="B23" s="28">
        <v>5006</v>
      </c>
      <c r="C23" s="28">
        <v>5728</v>
      </c>
      <c r="D23" s="28">
        <v>2552</v>
      </c>
      <c r="E23" s="22">
        <v>2885</v>
      </c>
      <c r="F23" s="28">
        <v>2913</v>
      </c>
      <c r="G23" s="28">
        <v>2883</v>
      </c>
      <c r="H23" s="28">
        <v>3363</v>
      </c>
      <c r="I23" s="22"/>
      <c r="J23" s="28">
        <v>2517</v>
      </c>
      <c r="K23" s="28">
        <v>2925</v>
      </c>
      <c r="L23" s="28">
        <v>2065</v>
      </c>
      <c r="M23" s="22"/>
      <c r="N23" s="28">
        <v>938</v>
      </c>
      <c r="O23" s="28">
        <v>269</v>
      </c>
      <c r="P23" s="28"/>
      <c r="Q23" s="22"/>
      <c r="R23" s="28">
        <v>0</v>
      </c>
      <c r="S23" s="28">
        <v>0</v>
      </c>
      <c r="T23" s="28">
        <v>0</v>
      </c>
      <c r="U23" s="22"/>
      <c r="V23" s="28">
        <v>72</v>
      </c>
      <c r="W23" s="28">
        <v>311</v>
      </c>
      <c r="X23" s="28">
        <v>1178</v>
      </c>
      <c r="Y23" s="22"/>
    </row>
    <row r="24" spans="1:25" ht="13.5">
      <c r="A24" s="3" t="s">
        <v>73</v>
      </c>
      <c r="B24" s="28">
        <v>5006</v>
      </c>
      <c r="C24" s="28">
        <v>5728</v>
      </c>
      <c r="D24" s="28">
        <v>2552</v>
      </c>
      <c r="E24" s="22">
        <v>2885</v>
      </c>
      <c r="F24" s="28">
        <v>2913</v>
      </c>
      <c r="G24" s="28">
        <v>2883</v>
      </c>
      <c r="H24" s="28">
        <v>3363</v>
      </c>
      <c r="I24" s="22">
        <v>3844</v>
      </c>
      <c r="J24" s="28">
        <v>2517</v>
      </c>
      <c r="K24" s="28">
        <v>2925</v>
      </c>
      <c r="L24" s="28">
        <v>2065</v>
      </c>
      <c r="M24" s="22">
        <v>822</v>
      </c>
      <c r="N24" s="28">
        <v>938</v>
      </c>
      <c r="O24" s="28">
        <v>269</v>
      </c>
      <c r="P24" s="28"/>
      <c r="Q24" s="22"/>
      <c r="R24" s="28">
        <v>0</v>
      </c>
      <c r="S24" s="28">
        <v>0</v>
      </c>
      <c r="T24" s="28">
        <v>0</v>
      </c>
      <c r="U24" s="22"/>
      <c r="V24" s="28">
        <v>72</v>
      </c>
      <c r="W24" s="28">
        <v>311</v>
      </c>
      <c r="X24" s="28">
        <v>1178</v>
      </c>
      <c r="Y24" s="22">
        <v>1490</v>
      </c>
    </row>
    <row r="25" spans="1:25" ht="13.5">
      <c r="A25" s="3" t="s">
        <v>75</v>
      </c>
      <c r="B25" s="28">
        <v>57440</v>
      </c>
      <c r="C25" s="28">
        <v>68928</v>
      </c>
      <c r="D25" s="28">
        <v>80416</v>
      </c>
      <c r="E25" s="22">
        <v>91904</v>
      </c>
      <c r="F25" s="28">
        <v>103393</v>
      </c>
      <c r="G25" s="28">
        <v>114881</v>
      </c>
      <c r="H25" s="28">
        <v>126369</v>
      </c>
      <c r="I25" s="22">
        <v>137857</v>
      </c>
      <c r="J25" s="28">
        <v>149345</v>
      </c>
      <c r="K25" s="28">
        <v>164114</v>
      </c>
      <c r="L25" s="28">
        <v>175759</v>
      </c>
      <c r="M25" s="22">
        <v>187403</v>
      </c>
      <c r="N25" s="28">
        <v>199048</v>
      </c>
      <c r="O25" s="28">
        <v>210692</v>
      </c>
      <c r="P25" s="28">
        <v>300856</v>
      </c>
      <c r="Q25" s="22">
        <v>315491</v>
      </c>
      <c r="R25" s="28">
        <v>330126</v>
      </c>
      <c r="S25" s="28">
        <v>344762</v>
      </c>
      <c r="T25" s="28">
        <v>338178</v>
      </c>
      <c r="U25" s="22">
        <v>352158</v>
      </c>
      <c r="V25" s="28">
        <v>386718</v>
      </c>
      <c r="W25" s="28">
        <v>320000</v>
      </c>
      <c r="X25" s="28">
        <v>327155</v>
      </c>
      <c r="Y25" s="22">
        <v>339296</v>
      </c>
    </row>
    <row r="26" spans="1:25" ht="13.5">
      <c r="A26" s="3" t="s">
        <v>63</v>
      </c>
      <c r="B26" s="28"/>
      <c r="C26" s="28"/>
      <c r="D26" s="28"/>
      <c r="E26" s="22"/>
      <c r="F26" s="28"/>
      <c r="G26" s="28"/>
      <c r="H26" s="28"/>
      <c r="I26" s="22"/>
      <c r="J26" s="28">
        <v>787</v>
      </c>
      <c r="K26" s="28"/>
      <c r="L26" s="28"/>
      <c r="M26" s="22"/>
      <c r="N26" s="28"/>
      <c r="O26" s="28"/>
      <c r="P26" s="28">
        <v>2781</v>
      </c>
      <c r="Q26" s="22">
        <v>2856</v>
      </c>
      <c r="R26" s="28">
        <v>2931</v>
      </c>
      <c r="S26" s="28">
        <v>3006</v>
      </c>
      <c r="T26" s="28">
        <v>3081</v>
      </c>
      <c r="U26" s="22">
        <v>3156</v>
      </c>
      <c r="V26" s="28">
        <v>12101</v>
      </c>
      <c r="W26" s="28">
        <v>13276</v>
      </c>
      <c r="X26" s="28">
        <v>11563</v>
      </c>
      <c r="Y26" s="22">
        <v>605</v>
      </c>
    </row>
    <row r="27" spans="1:25" ht="13.5">
      <c r="A27" s="3" t="s">
        <v>76</v>
      </c>
      <c r="B27" s="28">
        <v>57440</v>
      </c>
      <c r="C27" s="28">
        <v>68928</v>
      </c>
      <c r="D27" s="28">
        <v>80416</v>
      </c>
      <c r="E27" s="22">
        <v>91904</v>
      </c>
      <c r="F27" s="28">
        <v>103393</v>
      </c>
      <c r="G27" s="28">
        <v>114881</v>
      </c>
      <c r="H27" s="28">
        <v>126369</v>
      </c>
      <c r="I27" s="22">
        <v>137857</v>
      </c>
      <c r="J27" s="28">
        <v>150133</v>
      </c>
      <c r="K27" s="28">
        <v>164114</v>
      </c>
      <c r="L27" s="28">
        <v>175759</v>
      </c>
      <c r="M27" s="22">
        <v>187403</v>
      </c>
      <c r="N27" s="28">
        <v>199048</v>
      </c>
      <c r="O27" s="28">
        <v>210692</v>
      </c>
      <c r="P27" s="28">
        <v>303637</v>
      </c>
      <c r="Q27" s="22">
        <v>318347</v>
      </c>
      <c r="R27" s="28">
        <v>333057</v>
      </c>
      <c r="S27" s="28">
        <v>347768</v>
      </c>
      <c r="T27" s="28">
        <v>341259</v>
      </c>
      <c r="U27" s="22">
        <v>355314</v>
      </c>
      <c r="V27" s="28">
        <v>398819</v>
      </c>
      <c r="W27" s="28">
        <v>333277</v>
      </c>
      <c r="X27" s="28">
        <v>338719</v>
      </c>
      <c r="Y27" s="22">
        <v>351567</v>
      </c>
    </row>
    <row r="28" spans="1:25" ht="13.5">
      <c r="A28" s="3" t="s">
        <v>190</v>
      </c>
      <c r="B28" s="28"/>
      <c r="C28" s="28"/>
      <c r="D28" s="28"/>
      <c r="E28" s="22"/>
      <c r="F28" s="28"/>
      <c r="G28" s="28"/>
      <c r="H28" s="28"/>
      <c r="I28" s="22">
        <v>46210</v>
      </c>
      <c r="J28" s="28"/>
      <c r="K28" s="28"/>
      <c r="L28" s="28"/>
      <c r="M28" s="22">
        <v>47010</v>
      </c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3" t="s">
        <v>60</v>
      </c>
      <c r="B29" s="28">
        <v>325</v>
      </c>
      <c r="C29" s="28">
        <v>416</v>
      </c>
      <c r="D29" s="28">
        <v>625</v>
      </c>
      <c r="E29" s="22">
        <v>682</v>
      </c>
      <c r="F29" s="28"/>
      <c r="G29" s="28"/>
      <c r="H29" s="28"/>
      <c r="I29" s="22"/>
      <c r="J29" s="28">
        <v>586</v>
      </c>
      <c r="K29" s="28">
        <v>703</v>
      </c>
      <c r="L29" s="28">
        <v>828</v>
      </c>
      <c r="M29" s="22">
        <v>937</v>
      </c>
      <c r="N29" s="28">
        <v>1889</v>
      </c>
      <c r="O29" s="28">
        <v>1902</v>
      </c>
      <c r="P29" s="28">
        <v>1949</v>
      </c>
      <c r="Q29" s="22">
        <v>2625</v>
      </c>
      <c r="R29" s="28">
        <v>4163</v>
      </c>
      <c r="S29" s="28">
        <v>2205</v>
      </c>
      <c r="T29" s="28">
        <v>2821</v>
      </c>
      <c r="U29" s="22">
        <v>1693</v>
      </c>
      <c r="V29" s="28">
        <v>432</v>
      </c>
      <c r="W29" s="28">
        <v>384</v>
      </c>
      <c r="X29" s="28">
        <v>719</v>
      </c>
      <c r="Y29" s="22">
        <v>650</v>
      </c>
    </row>
    <row r="30" spans="1:25" ht="13.5">
      <c r="A30" s="3" t="s">
        <v>63</v>
      </c>
      <c r="B30" s="28">
        <v>47920</v>
      </c>
      <c r="C30" s="28">
        <v>47515</v>
      </c>
      <c r="D30" s="28">
        <v>45351</v>
      </c>
      <c r="E30" s="22">
        <v>43884</v>
      </c>
      <c r="F30" s="28">
        <v>44215</v>
      </c>
      <c r="G30" s="28">
        <v>44936</v>
      </c>
      <c r="H30" s="28">
        <v>45400</v>
      </c>
      <c r="I30" s="22">
        <v>2231</v>
      </c>
      <c r="J30" s="28">
        <v>48741</v>
      </c>
      <c r="K30" s="28">
        <v>48557</v>
      </c>
      <c r="L30" s="28">
        <v>49146</v>
      </c>
      <c r="M30" s="22">
        <v>2452</v>
      </c>
      <c r="N30" s="28">
        <v>50114</v>
      </c>
      <c r="O30" s="28">
        <v>50530</v>
      </c>
      <c r="P30" s="28">
        <v>51703</v>
      </c>
      <c r="Q30" s="22">
        <v>4280</v>
      </c>
      <c r="R30" s="28">
        <v>63922</v>
      </c>
      <c r="S30" s="28">
        <v>60507</v>
      </c>
      <c r="T30" s="28">
        <v>60321</v>
      </c>
      <c r="U30" s="22">
        <v>4507</v>
      </c>
      <c r="V30" s="28">
        <v>59296</v>
      </c>
      <c r="W30" s="28">
        <v>62645</v>
      </c>
      <c r="X30" s="28">
        <v>66034</v>
      </c>
      <c r="Y30" s="22">
        <v>5361</v>
      </c>
    </row>
    <row r="31" spans="1:25" ht="13.5">
      <c r="A31" s="3" t="s">
        <v>64</v>
      </c>
      <c r="B31" s="28">
        <v>-5780</v>
      </c>
      <c r="C31" s="28">
        <v>-5451</v>
      </c>
      <c r="D31" s="28">
        <v>-3883</v>
      </c>
      <c r="E31" s="22">
        <v>-2348</v>
      </c>
      <c r="F31" s="28">
        <v>-2881</v>
      </c>
      <c r="G31" s="28">
        <v>-3320</v>
      </c>
      <c r="H31" s="28">
        <v>-3365</v>
      </c>
      <c r="I31" s="22">
        <v>-1930</v>
      </c>
      <c r="J31" s="28">
        <v>-2087</v>
      </c>
      <c r="K31" s="28">
        <v>-1779</v>
      </c>
      <c r="L31" s="28">
        <v>-2141</v>
      </c>
      <c r="M31" s="22">
        <v>-2175</v>
      </c>
      <c r="N31" s="28">
        <v>-2306</v>
      </c>
      <c r="O31" s="28">
        <v>-2841</v>
      </c>
      <c r="P31" s="28">
        <v>-3871</v>
      </c>
      <c r="Q31" s="22">
        <v>-4058</v>
      </c>
      <c r="R31" s="28">
        <v>-8649</v>
      </c>
      <c r="S31" s="28">
        <v>-5059</v>
      </c>
      <c r="T31" s="28">
        <v>-4668</v>
      </c>
      <c r="U31" s="22">
        <v>-4120</v>
      </c>
      <c r="V31" s="28">
        <v>-3556</v>
      </c>
      <c r="W31" s="28">
        <v>-3505</v>
      </c>
      <c r="X31" s="28">
        <v>-4170</v>
      </c>
      <c r="Y31" s="22">
        <v>-3963</v>
      </c>
    </row>
    <row r="32" spans="1:25" ht="13.5">
      <c r="A32" s="3" t="s">
        <v>82</v>
      </c>
      <c r="B32" s="28">
        <v>42465</v>
      </c>
      <c r="C32" s="28">
        <v>42480</v>
      </c>
      <c r="D32" s="28">
        <v>42093</v>
      </c>
      <c r="E32" s="22">
        <v>42218</v>
      </c>
      <c r="F32" s="28">
        <v>41334</v>
      </c>
      <c r="G32" s="28">
        <v>41615</v>
      </c>
      <c r="H32" s="28">
        <v>42035</v>
      </c>
      <c r="I32" s="22">
        <v>46512</v>
      </c>
      <c r="J32" s="28">
        <v>47240</v>
      </c>
      <c r="K32" s="28">
        <v>47481</v>
      </c>
      <c r="L32" s="28">
        <v>47833</v>
      </c>
      <c r="M32" s="22">
        <v>48225</v>
      </c>
      <c r="N32" s="28">
        <v>49697</v>
      </c>
      <c r="O32" s="28">
        <v>49591</v>
      </c>
      <c r="P32" s="28">
        <v>49781</v>
      </c>
      <c r="Q32" s="22">
        <v>58105</v>
      </c>
      <c r="R32" s="28">
        <v>59435</v>
      </c>
      <c r="S32" s="28">
        <v>57653</v>
      </c>
      <c r="T32" s="28">
        <v>58473</v>
      </c>
      <c r="U32" s="22">
        <v>57337</v>
      </c>
      <c r="V32" s="28">
        <v>56172</v>
      </c>
      <c r="W32" s="28">
        <v>59524</v>
      </c>
      <c r="X32" s="28">
        <v>62583</v>
      </c>
      <c r="Y32" s="22">
        <v>59838</v>
      </c>
    </row>
    <row r="33" spans="1:25" ht="13.5">
      <c r="A33" s="2" t="s">
        <v>83</v>
      </c>
      <c r="B33" s="28">
        <v>104912</v>
      </c>
      <c r="C33" s="28">
        <v>117137</v>
      </c>
      <c r="D33" s="28">
        <v>125062</v>
      </c>
      <c r="E33" s="22">
        <v>137008</v>
      </c>
      <c r="F33" s="28">
        <v>147641</v>
      </c>
      <c r="G33" s="28">
        <v>159380</v>
      </c>
      <c r="H33" s="28">
        <v>171768</v>
      </c>
      <c r="I33" s="22">
        <v>188213</v>
      </c>
      <c r="J33" s="28">
        <v>199890</v>
      </c>
      <c r="K33" s="28">
        <v>214522</v>
      </c>
      <c r="L33" s="28">
        <v>225658</v>
      </c>
      <c r="M33" s="22">
        <v>236452</v>
      </c>
      <c r="N33" s="28">
        <v>249684</v>
      </c>
      <c r="O33" s="28">
        <v>260553</v>
      </c>
      <c r="P33" s="28">
        <v>353418</v>
      </c>
      <c r="Q33" s="22">
        <v>376452</v>
      </c>
      <c r="R33" s="28">
        <v>392493</v>
      </c>
      <c r="S33" s="28">
        <v>405421</v>
      </c>
      <c r="T33" s="28">
        <v>399733</v>
      </c>
      <c r="U33" s="22">
        <v>412651</v>
      </c>
      <c r="V33" s="28">
        <v>455063</v>
      </c>
      <c r="W33" s="28">
        <v>393112</v>
      </c>
      <c r="X33" s="28">
        <v>402480</v>
      </c>
      <c r="Y33" s="22">
        <v>412896</v>
      </c>
    </row>
    <row r="34" spans="1:25" ht="14.25" thickBot="1">
      <c r="A34" s="5" t="s">
        <v>84</v>
      </c>
      <c r="B34" s="29">
        <v>1753854</v>
      </c>
      <c r="C34" s="29">
        <v>1774404</v>
      </c>
      <c r="D34" s="29">
        <v>1726037</v>
      </c>
      <c r="E34" s="23">
        <v>1797517</v>
      </c>
      <c r="F34" s="29">
        <v>1779920</v>
      </c>
      <c r="G34" s="29">
        <v>1759108</v>
      </c>
      <c r="H34" s="29">
        <v>1750261</v>
      </c>
      <c r="I34" s="23">
        <v>1747474</v>
      </c>
      <c r="J34" s="29">
        <v>1757865</v>
      </c>
      <c r="K34" s="29">
        <v>1790579</v>
      </c>
      <c r="L34" s="29">
        <v>1805868</v>
      </c>
      <c r="M34" s="23">
        <v>1858349</v>
      </c>
      <c r="N34" s="29">
        <v>1827619</v>
      </c>
      <c r="O34" s="29">
        <v>1841577</v>
      </c>
      <c r="P34" s="29">
        <v>1908945</v>
      </c>
      <c r="Q34" s="23">
        <v>1942047</v>
      </c>
      <c r="R34" s="29">
        <v>1841913</v>
      </c>
      <c r="S34" s="29">
        <v>1785974</v>
      </c>
      <c r="T34" s="29">
        <v>1758365</v>
      </c>
      <c r="U34" s="23">
        <v>1746254</v>
      </c>
      <c r="V34" s="29">
        <v>1774890</v>
      </c>
      <c r="W34" s="29">
        <v>1725045</v>
      </c>
      <c r="X34" s="29">
        <v>1703744</v>
      </c>
      <c r="Y34" s="23">
        <v>1780345</v>
      </c>
    </row>
    <row r="35" spans="1:25" ht="14.25" thickTop="1">
      <c r="A35" s="2" t="s">
        <v>85</v>
      </c>
      <c r="B35" s="28"/>
      <c r="C35" s="28">
        <v>95</v>
      </c>
      <c r="D35" s="28">
        <v>385</v>
      </c>
      <c r="E35" s="22">
        <v>646</v>
      </c>
      <c r="F35" s="28">
        <v>549</v>
      </c>
      <c r="G35" s="28">
        <v>1264</v>
      </c>
      <c r="H35" s="28">
        <v>1007</v>
      </c>
      <c r="I35" s="22">
        <v>1239</v>
      </c>
      <c r="J35" s="28">
        <v>1576</v>
      </c>
      <c r="K35" s="28">
        <v>2355</v>
      </c>
      <c r="L35" s="28">
        <v>3517</v>
      </c>
      <c r="M35" s="22">
        <v>2371</v>
      </c>
      <c r="N35" s="28">
        <v>2687</v>
      </c>
      <c r="O35" s="28">
        <v>4905</v>
      </c>
      <c r="P35" s="28">
        <v>7418</v>
      </c>
      <c r="Q35" s="22">
        <v>4317</v>
      </c>
      <c r="R35" s="28"/>
      <c r="S35" s="28"/>
      <c r="T35" s="28"/>
      <c r="U35" s="22">
        <v>4645</v>
      </c>
      <c r="V35" s="28"/>
      <c r="W35" s="28"/>
      <c r="X35" s="28"/>
      <c r="Y35" s="22">
        <v>5614</v>
      </c>
    </row>
    <row r="36" spans="1:25" ht="13.5">
      <c r="A36" s="2" t="s">
        <v>86</v>
      </c>
      <c r="B36" s="28"/>
      <c r="C36" s="28"/>
      <c r="D36" s="28"/>
      <c r="E36" s="22"/>
      <c r="F36" s="28"/>
      <c r="G36" s="28"/>
      <c r="H36" s="28"/>
      <c r="I36" s="22">
        <v>40058</v>
      </c>
      <c r="J36" s="28"/>
      <c r="K36" s="28"/>
      <c r="L36" s="28"/>
      <c r="M36" s="22">
        <v>59641</v>
      </c>
      <c r="N36" s="28"/>
      <c r="O36" s="28"/>
      <c r="P36" s="28"/>
      <c r="Q36" s="22">
        <v>74064</v>
      </c>
      <c r="R36" s="28"/>
      <c r="S36" s="28"/>
      <c r="T36" s="28"/>
      <c r="U36" s="22">
        <v>57095</v>
      </c>
      <c r="V36" s="28"/>
      <c r="W36" s="28"/>
      <c r="X36" s="28"/>
      <c r="Y36" s="22">
        <v>44652</v>
      </c>
    </row>
    <row r="37" spans="1:25" ht="13.5">
      <c r="A37" s="2" t="s">
        <v>88</v>
      </c>
      <c r="B37" s="28"/>
      <c r="C37" s="28">
        <v>14695</v>
      </c>
      <c r="D37" s="28">
        <v>1718</v>
      </c>
      <c r="E37" s="22">
        <v>51994</v>
      </c>
      <c r="F37" s="28">
        <v>36529</v>
      </c>
      <c r="G37" s="28">
        <v>24137</v>
      </c>
      <c r="H37" s="28"/>
      <c r="I37" s="22"/>
      <c r="J37" s="28"/>
      <c r="K37" s="28">
        <v>19885</v>
      </c>
      <c r="L37" s="28">
        <v>13596</v>
      </c>
      <c r="M37" s="22">
        <v>46302</v>
      </c>
      <c r="N37" s="28">
        <v>33808</v>
      </c>
      <c r="O37" s="28">
        <v>52243</v>
      </c>
      <c r="P37" s="28">
        <v>32693</v>
      </c>
      <c r="Q37" s="22">
        <v>75764</v>
      </c>
      <c r="R37" s="28">
        <v>18508</v>
      </c>
      <c r="S37" s="28">
        <v>3793</v>
      </c>
      <c r="T37" s="28">
        <v>1329</v>
      </c>
      <c r="U37" s="22">
        <v>3208</v>
      </c>
      <c r="V37" s="28">
        <v>9708</v>
      </c>
      <c r="W37" s="28">
        <v>17802</v>
      </c>
      <c r="X37" s="28">
        <v>8229</v>
      </c>
      <c r="Y37" s="22">
        <v>24337</v>
      </c>
    </row>
    <row r="38" spans="1:25" ht="13.5">
      <c r="A38" s="2" t="s">
        <v>90</v>
      </c>
      <c r="B38" s="28"/>
      <c r="C38" s="28"/>
      <c r="D38" s="28"/>
      <c r="E38" s="22"/>
      <c r="F38" s="28"/>
      <c r="G38" s="28"/>
      <c r="H38" s="28"/>
      <c r="I38" s="22">
        <v>975</v>
      </c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2" t="s">
        <v>92</v>
      </c>
      <c r="B39" s="28"/>
      <c r="C39" s="28"/>
      <c r="D39" s="28"/>
      <c r="E39" s="22"/>
      <c r="F39" s="28"/>
      <c r="G39" s="28"/>
      <c r="H39" s="28"/>
      <c r="I39" s="22">
        <v>35591</v>
      </c>
      <c r="J39" s="28"/>
      <c r="K39" s="28"/>
      <c r="L39" s="28"/>
      <c r="M39" s="22">
        <v>54078</v>
      </c>
      <c r="N39" s="28"/>
      <c r="O39" s="28"/>
      <c r="P39" s="28"/>
      <c r="Q39" s="22">
        <v>48278</v>
      </c>
      <c r="R39" s="28"/>
      <c r="S39" s="28"/>
      <c r="T39" s="28"/>
      <c r="U39" s="22">
        <v>37602</v>
      </c>
      <c r="V39" s="28"/>
      <c r="W39" s="28"/>
      <c r="X39" s="28"/>
      <c r="Y39" s="22">
        <v>53100</v>
      </c>
    </row>
    <row r="40" spans="1:25" ht="13.5">
      <c r="A40" s="2" t="s">
        <v>191</v>
      </c>
      <c r="B40" s="28">
        <v>55814</v>
      </c>
      <c r="C40" s="28">
        <v>65447</v>
      </c>
      <c r="D40" s="28">
        <v>64716</v>
      </c>
      <c r="E40" s="22">
        <v>72391</v>
      </c>
      <c r="F40" s="28">
        <v>80817</v>
      </c>
      <c r="G40" s="28">
        <v>82751</v>
      </c>
      <c r="H40" s="28">
        <v>100992</v>
      </c>
      <c r="I40" s="22"/>
      <c r="J40" s="28">
        <v>83406</v>
      </c>
      <c r="K40" s="28">
        <v>85599</v>
      </c>
      <c r="L40" s="28">
        <v>101316</v>
      </c>
      <c r="M40" s="22">
        <v>15</v>
      </c>
      <c r="N40" s="28">
        <v>105141</v>
      </c>
      <c r="O40" s="28">
        <v>109796</v>
      </c>
      <c r="P40" s="28">
        <v>131510</v>
      </c>
      <c r="Q40" s="22"/>
      <c r="R40" s="28">
        <v>133864</v>
      </c>
      <c r="S40" s="28">
        <v>111199</v>
      </c>
      <c r="T40" s="28">
        <v>103713</v>
      </c>
      <c r="U40" s="22">
        <v>567</v>
      </c>
      <c r="V40" s="28">
        <v>173695</v>
      </c>
      <c r="W40" s="28">
        <v>98813</v>
      </c>
      <c r="X40" s="28">
        <v>95548</v>
      </c>
      <c r="Y40" s="22"/>
    </row>
    <row r="41" spans="1:25" ht="13.5">
      <c r="A41" s="2" t="s">
        <v>94</v>
      </c>
      <c r="B41" s="28">
        <v>55814</v>
      </c>
      <c r="C41" s="28">
        <v>80238</v>
      </c>
      <c r="D41" s="28">
        <v>66821</v>
      </c>
      <c r="E41" s="22">
        <v>125032</v>
      </c>
      <c r="F41" s="28">
        <v>117896</v>
      </c>
      <c r="G41" s="28">
        <v>108152</v>
      </c>
      <c r="H41" s="28">
        <v>102000</v>
      </c>
      <c r="I41" s="22">
        <v>89997</v>
      </c>
      <c r="J41" s="28">
        <v>84982</v>
      </c>
      <c r="K41" s="28">
        <v>107840</v>
      </c>
      <c r="L41" s="28">
        <v>118430</v>
      </c>
      <c r="M41" s="22">
        <v>172624</v>
      </c>
      <c r="N41" s="28">
        <v>141638</v>
      </c>
      <c r="O41" s="28">
        <v>166946</v>
      </c>
      <c r="P41" s="28">
        <v>171622</v>
      </c>
      <c r="Q41" s="22">
        <v>229254</v>
      </c>
      <c r="R41" s="28">
        <v>159153</v>
      </c>
      <c r="S41" s="28">
        <v>124978</v>
      </c>
      <c r="T41" s="28">
        <v>115533</v>
      </c>
      <c r="U41" s="22">
        <v>123131</v>
      </c>
      <c r="V41" s="28">
        <v>188208</v>
      </c>
      <c r="W41" s="28">
        <v>130168</v>
      </c>
      <c r="X41" s="28">
        <v>110035</v>
      </c>
      <c r="Y41" s="22">
        <v>147416</v>
      </c>
    </row>
    <row r="42" spans="1:25" ht="14.25" thickBot="1">
      <c r="A42" s="5" t="s">
        <v>192</v>
      </c>
      <c r="B42" s="29">
        <v>55814</v>
      </c>
      <c r="C42" s="29">
        <v>80238</v>
      </c>
      <c r="D42" s="29">
        <v>66821</v>
      </c>
      <c r="E42" s="23">
        <v>125032</v>
      </c>
      <c r="F42" s="29">
        <v>117896</v>
      </c>
      <c r="G42" s="29">
        <v>108152</v>
      </c>
      <c r="H42" s="29">
        <v>102000</v>
      </c>
      <c r="I42" s="23">
        <v>89997</v>
      </c>
      <c r="J42" s="29">
        <v>84982</v>
      </c>
      <c r="K42" s="29">
        <v>107840</v>
      </c>
      <c r="L42" s="29">
        <v>118430</v>
      </c>
      <c r="M42" s="23">
        <v>172624</v>
      </c>
      <c r="N42" s="29">
        <v>141638</v>
      </c>
      <c r="O42" s="29">
        <v>166946</v>
      </c>
      <c r="P42" s="29">
        <v>171622</v>
      </c>
      <c r="Q42" s="23">
        <v>229254</v>
      </c>
      <c r="R42" s="29">
        <v>159153</v>
      </c>
      <c r="S42" s="29">
        <v>124978</v>
      </c>
      <c r="T42" s="29">
        <v>115533</v>
      </c>
      <c r="U42" s="23">
        <v>123131</v>
      </c>
      <c r="V42" s="29">
        <v>188208</v>
      </c>
      <c r="W42" s="29">
        <v>130168</v>
      </c>
      <c r="X42" s="29">
        <v>110035</v>
      </c>
      <c r="Y42" s="23">
        <v>147416</v>
      </c>
    </row>
    <row r="43" spans="1:25" ht="14.25" thickTop="1">
      <c r="A43" s="2" t="s">
        <v>96</v>
      </c>
      <c r="B43" s="28">
        <v>709262</v>
      </c>
      <c r="C43" s="28">
        <v>709262</v>
      </c>
      <c r="D43" s="28">
        <v>709262</v>
      </c>
      <c r="E43" s="22">
        <v>709262</v>
      </c>
      <c r="F43" s="28">
        <v>709262</v>
      </c>
      <c r="G43" s="28">
        <v>709262</v>
      </c>
      <c r="H43" s="28">
        <v>709262</v>
      </c>
      <c r="I43" s="22">
        <v>709262</v>
      </c>
      <c r="J43" s="28">
        <v>709262</v>
      </c>
      <c r="K43" s="28">
        <v>709262</v>
      </c>
      <c r="L43" s="28">
        <v>709262</v>
      </c>
      <c r="M43" s="22">
        <v>709262</v>
      </c>
      <c r="N43" s="28">
        <v>709262</v>
      </c>
      <c r="O43" s="28">
        <v>709262</v>
      </c>
      <c r="P43" s="28">
        <v>709262</v>
      </c>
      <c r="Q43" s="22">
        <v>709262</v>
      </c>
      <c r="R43" s="28">
        <v>709262</v>
      </c>
      <c r="S43" s="28">
        <v>709262</v>
      </c>
      <c r="T43" s="28">
        <v>709262</v>
      </c>
      <c r="U43" s="22">
        <v>709262</v>
      </c>
      <c r="V43" s="28">
        <v>706550</v>
      </c>
      <c r="W43" s="28">
        <v>706550</v>
      </c>
      <c r="X43" s="28">
        <v>706550</v>
      </c>
      <c r="Y43" s="22">
        <v>706550</v>
      </c>
    </row>
    <row r="44" spans="1:25" ht="13.5">
      <c r="A44" s="2" t="s">
        <v>193</v>
      </c>
      <c r="B44" s="28">
        <v>1000262</v>
      </c>
      <c r="C44" s="28">
        <v>1000262</v>
      </c>
      <c r="D44" s="28">
        <v>1000262</v>
      </c>
      <c r="E44" s="22">
        <v>1000262</v>
      </c>
      <c r="F44" s="28">
        <v>1000262</v>
      </c>
      <c r="G44" s="28">
        <v>1000262</v>
      </c>
      <c r="H44" s="28">
        <v>1000262</v>
      </c>
      <c r="I44" s="22">
        <v>1000262</v>
      </c>
      <c r="J44" s="28">
        <v>1000262</v>
      </c>
      <c r="K44" s="28">
        <v>1000262</v>
      </c>
      <c r="L44" s="28">
        <v>1000262</v>
      </c>
      <c r="M44" s="22">
        <v>1000262</v>
      </c>
      <c r="N44" s="28">
        <v>1000262</v>
      </c>
      <c r="O44" s="28">
        <v>1000262</v>
      </c>
      <c r="P44" s="28">
        <v>1000262</v>
      </c>
      <c r="Q44" s="22">
        <v>1000262</v>
      </c>
      <c r="R44" s="28">
        <v>1000262</v>
      </c>
      <c r="S44" s="28">
        <v>1000262</v>
      </c>
      <c r="T44" s="28">
        <v>1000262</v>
      </c>
      <c r="U44" s="22">
        <v>1000262</v>
      </c>
      <c r="V44" s="28">
        <v>997550</v>
      </c>
      <c r="W44" s="28">
        <v>997550</v>
      </c>
      <c r="X44" s="28">
        <v>997550</v>
      </c>
      <c r="Y44" s="22">
        <v>997550</v>
      </c>
    </row>
    <row r="45" spans="1:25" ht="13.5">
      <c r="A45" s="2" t="s">
        <v>100</v>
      </c>
      <c r="B45" s="28">
        <v>-11460</v>
      </c>
      <c r="C45" s="28">
        <v>-15359</v>
      </c>
      <c r="D45" s="28">
        <v>-50308</v>
      </c>
      <c r="E45" s="22">
        <v>-37039</v>
      </c>
      <c r="F45" s="28">
        <v>-47500</v>
      </c>
      <c r="G45" s="28">
        <v>-58569</v>
      </c>
      <c r="H45" s="28">
        <v>-61264</v>
      </c>
      <c r="I45" s="22">
        <v>-52230</v>
      </c>
      <c r="J45" s="28">
        <v>-36824</v>
      </c>
      <c r="K45" s="28">
        <v>-26968</v>
      </c>
      <c r="L45" s="28">
        <v>-22913</v>
      </c>
      <c r="M45" s="22">
        <v>-24604</v>
      </c>
      <c r="N45" s="28">
        <v>-24324</v>
      </c>
      <c r="O45" s="28">
        <v>-38598</v>
      </c>
      <c r="P45" s="28">
        <v>24136</v>
      </c>
      <c r="Q45" s="22">
        <v>-677</v>
      </c>
      <c r="R45" s="28">
        <v>-31088</v>
      </c>
      <c r="S45" s="28">
        <v>-53079</v>
      </c>
      <c r="T45" s="28">
        <v>-70990</v>
      </c>
      <c r="U45" s="22">
        <v>-91980</v>
      </c>
      <c r="V45" s="28">
        <v>-122730</v>
      </c>
      <c r="W45" s="28">
        <v>-113827</v>
      </c>
      <c r="X45" s="28">
        <v>-114194</v>
      </c>
      <c r="Y45" s="22">
        <v>-74135</v>
      </c>
    </row>
    <row r="46" spans="1:25" ht="13.5">
      <c r="A46" s="2" t="s">
        <v>101</v>
      </c>
      <c r="B46" s="28">
        <v>-24</v>
      </c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194</v>
      </c>
      <c r="B47" s="28">
        <v>1698040</v>
      </c>
      <c r="C47" s="28">
        <v>1694165</v>
      </c>
      <c r="D47" s="28">
        <v>1659216</v>
      </c>
      <c r="E47" s="22">
        <v>1672485</v>
      </c>
      <c r="F47" s="28">
        <v>1662024</v>
      </c>
      <c r="G47" s="28">
        <v>1650955</v>
      </c>
      <c r="H47" s="28">
        <v>1648260</v>
      </c>
      <c r="I47" s="22">
        <v>1657294</v>
      </c>
      <c r="J47" s="28">
        <v>1672700</v>
      </c>
      <c r="K47" s="28">
        <v>1682556</v>
      </c>
      <c r="L47" s="28">
        <v>1686611</v>
      </c>
      <c r="M47" s="22">
        <v>1684920</v>
      </c>
      <c r="N47" s="28">
        <v>1685200</v>
      </c>
      <c r="O47" s="28">
        <v>1670926</v>
      </c>
      <c r="P47" s="28">
        <v>1733661</v>
      </c>
      <c r="Q47" s="22">
        <v>1708847</v>
      </c>
      <c r="R47" s="28">
        <v>1678436</v>
      </c>
      <c r="S47" s="28">
        <v>1656445</v>
      </c>
      <c r="T47" s="28">
        <v>1638534</v>
      </c>
      <c r="U47" s="22">
        <v>1617544</v>
      </c>
      <c r="V47" s="28">
        <v>1581369</v>
      </c>
      <c r="W47" s="28">
        <v>1590272</v>
      </c>
      <c r="X47" s="28">
        <v>1589905</v>
      </c>
      <c r="Y47" s="22">
        <v>1629964</v>
      </c>
    </row>
    <row r="48" spans="1:25" ht="13.5">
      <c r="A48" s="6" t="s">
        <v>195</v>
      </c>
      <c r="B48" s="28"/>
      <c r="C48" s="28"/>
      <c r="D48" s="28"/>
      <c r="E48" s="22"/>
      <c r="F48" s="28"/>
      <c r="G48" s="28"/>
      <c r="H48" s="28"/>
      <c r="I48" s="22">
        <v>182</v>
      </c>
      <c r="J48" s="28">
        <v>182</v>
      </c>
      <c r="K48" s="28">
        <v>182</v>
      </c>
      <c r="L48" s="28">
        <v>826</v>
      </c>
      <c r="M48" s="22">
        <v>804</v>
      </c>
      <c r="N48" s="28">
        <v>781</v>
      </c>
      <c r="O48" s="28">
        <v>3704</v>
      </c>
      <c r="P48" s="28">
        <v>3662</v>
      </c>
      <c r="Q48" s="22">
        <v>3945</v>
      </c>
      <c r="R48" s="28">
        <v>4323</v>
      </c>
      <c r="S48" s="28">
        <v>4550</v>
      </c>
      <c r="T48" s="28">
        <v>4296</v>
      </c>
      <c r="U48" s="22">
        <v>5578</v>
      </c>
      <c r="V48" s="28">
        <v>5312</v>
      </c>
      <c r="W48" s="28">
        <v>4603</v>
      </c>
      <c r="X48" s="28">
        <v>3803</v>
      </c>
      <c r="Y48" s="22">
        <v>2964</v>
      </c>
    </row>
    <row r="49" spans="1:25" ht="13.5">
      <c r="A49" s="6" t="s">
        <v>104</v>
      </c>
      <c r="B49" s="28">
        <v>1698040</v>
      </c>
      <c r="C49" s="28">
        <v>1694165</v>
      </c>
      <c r="D49" s="28">
        <v>1659216</v>
      </c>
      <c r="E49" s="22">
        <v>1672485</v>
      </c>
      <c r="F49" s="28">
        <v>1662024</v>
      </c>
      <c r="G49" s="28">
        <v>1650955</v>
      </c>
      <c r="H49" s="28">
        <v>1648260</v>
      </c>
      <c r="I49" s="22">
        <v>1657477</v>
      </c>
      <c r="J49" s="28">
        <v>1672882</v>
      </c>
      <c r="K49" s="28">
        <v>1682738</v>
      </c>
      <c r="L49" s="28">
        <v>1687438</v>
      </c>
      <c r="M49" s="22">
        <v>1685724</v>
      </c>
      <c r="N49" s="28">
        <v>1685981</v>
      </c>
      <c r="O49" s="28">
        <v>1674631</v>
      </c>
      <c r="P49" s="28">
        <v>1737323</v>
      </c>
      <c r="Q49" s="22">
        <v>1712793</v>
      </c>
      <c r="R49" s="28">
        <v>1682760</v>
      </c>
      <c r="S49" s="28">
        <v>1660996</v>
      </c>
      <c r="T49" s="28">
        <v>1642831</v>
      </c>
      <c r="U49" s="22">
        <v>1623122</v>
      </c>
      <c r="V49" s="28">
        <v>1586681</v>
      </c>
      <c r="W49" s="28">
        <v>1594876</v>
      </c>
      <c r="X49" s="28">
        <v>1593709</v>
      </c>
      <c r="Y49" s="22">
        <v>1632929</v>
      </c>
    </row>
    <row r="50" spans="1:25" ht="14.25" thickBot="1">
      <c r="A50" s="7" t="s">
        <v>105</v>
      </c>
      <c r="B50" s="28">
        <v>1753854</v>
      </c>
      <c r="C50" s="28">
        <v>1774404</v>
      </c>
      <c r="D50" s="28">
        <v>1726037</v>
      </c>
      <c r="E50" s="22">
        <v>1797517</v>
      </c>
      <c r="F50" s="28">
        <v>1779920</v>
      </c>
      <c r="G50" s="28">
        <v>1759108</v>
      </c>
      <c r="H50" s="28">
        <v>1750261</v>
      </c>
      <c r="I50" s="22">
        <v>1747474</v>
      </c>
      <c r="J50" s="28">
        <v>1757865</v>
      </c>
      <c r="K50" s="28">
        <v>1790579</v>
      </c>
      <c r="L50" s="28">
        <v>1805868</v>
      </c>
      <c r="M50" s="22">
        <v>1858349</v>
      </c>
      <c r="N50" s="28">
        <v>1827619</v>
      </c>
      <c r="O50" s="28">
        <v>1841577</v>
      </c>
      <c r="P50" s="28">
        <v>1908945</v>
      </c>
      <c r="Q50" s="22">
        <v>1942047</v>
      </c>
      <c r="R50" s="28">
        <v>1841913</v>
      </c>
      <c r="S50" s="28">
        <v>1785974</v>
      </c>
      <c r="T50" s="28">
        <v>1758365</v>
      </c>
      <c r="U50" s="22">
        <v>1746254</v>
      </c>
      <c r="V50" s="28">
        <v>1774890</v>
      </c>
      <c r="W50" s="28">
        <v>1725045</v>
      </c>
      <c r="X50" s="28">
        <v>1703744</v>
      </c>
      <c r="Y50" s="22">
        <v>1780345</v>
      </c>
    </row>
    <row r="51" spans="1:25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ht="13.5">
      <c r="A53" s="20" t="s">
        <v>110</v>
      </c>
    </row>
    <row r="54" ht="13.5">
      <c r="A54" s="20" t="s">
        <v>111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106</v>
      </c>
      <c r="B2" s="14">
        <v>2477</v>
      </c>
      <c r="C2" s="14"/>
      <c r="D2" s="14"/>
      <c r="E2" s="14"/>
      <c r="F2" s="14"/>
      <c r="G2" s="14"/>
    </row>
    <row r="3" spans="1:7" ht="14.25" thickBot="1">
      <c r="A3" s="11" t="s">
        <v>107</v>
      </c>
      <c r="B3" s="1" t="s">
        <v>108</v>
      </c>
      <c r="C3" s="1"/>
      <c r="D3" s="1"/>
      <c r="E3" s="1"/>
      <c r="F3" s="1"/>
      <c r="G3" s="1"/>
    </row>
    <row r="4" spans="1:7" ht="14.25" thickTop="1">
      <c r="A4" s="10" t="s">
        <v>34</v>
      </c>
      <c r="B4" s="15" t="str">
        <f>HYPERLINK("http://www.kabupro.jp/mark/20130927/S10003JR.htm","有価証券報告書")</f>
        <v>有価証券報告書</v>
      </c>
      <c r="C4" s="15" t="str">
        <f>HYPERLINK("http://www.kabupro.jp/mark/20130927/S10003JR.htm","有価証券報告書")</f>
        <v>有価証券報告書</v>
      </c>
      <c r="D4" s="15" t="str">
        <f>HYPERLINK("http://www.kabupro.jp/mark/20120928/S000BZS5.htm","有価証券報告書")</f>
        <v>有価証券報告書</v>
      </c>
      <c r="E4" s="15" t="str">
        <f>HYPERLINK("http://www.kabupro.jp/mark/20110928/S0009F5J.htm","有価証券報告書")</f>
        <v>有価証券報告書</v>
      </c>
      <c r="F4" s="15" t="str">
        <f>HYPERLINK("http://www.kabupro.jp/mark/20100929/S0006VCM.htm","有価証券報告書")</f>
        <v>有価証券報告書</v>
      </c>
      <c r="G4" s="15" t="str">
        <f>HYPERLINK("http://www.kabupro.jp/mark/20090930/S0004A0O.htm","有価証券報告書")</f>
        <v>有価証券報告書</v>
      </c>
    </row>
    <row r="5" spans="1:7" ht="14.25" thickBot="1">
      <c r="A5" s="11" t="s">
        <v>35</v>
      </c>
      <c r="B5" s="1" t="s">
        <v>41</v>
      </c>
      <c r="C5" s="1" t="s">
        <v>41</v>
      </c>
      <c r="D5" s="1" t="s">
        <v>45</v>
      </c>
      <c r="E5" s="1" t="s">
        <v>47</v>
      </c>
      <c r="F5" s="1" t="s">
        <v>49</v>
      </c>
      <c r="G5" s="1" t="s">
        <v>51</v>
      </c>
    </row>
    <row r="6" spans="1:7" ht="15" thickBot="1" thickTop="1">
      <c r="A6" s="10" t="s">
        <v>36</v>
      </c>
      <c r="B6" s="18" t="s">
        <v>151</v>
      </c>
      <c r="C6" s="19"/>
      <c r="D6" s="19"/>
      <c r="E6" s="19"/>
      <c r="F6" s="19"/>
      <c r="G6" s="19"/>
    </row>
    <row r="7" spans="1:7" ht="14.25" thickTop="1">
      <c r="A7" s="12" t="s">
        <v>37</v>
      </c>
      <c r="B7" s="16" t="s">
        <v>42</v>
      </c>
      <c r="C7" s="16" t="s">
        <v>42</v>
      </c>
      <c r="D7" s="16" t="s">
        <v>42</v>
      </c>
      <c r="E7" s="16" t="s">
        <v>42</v>
      </c>
      <c r="F7" s="16" t="s">
        <v>42</v>
      </c>
      <c r="G7" s="16" t="s">
        <v>42</v>
      </c>
    </row>
    <row r="8" spans="1:7" ht="13.5">
      <c r="A8" s="13" t="s">
        <v>38</v>
      </c>
      <c r="B8" s="17" t="s">
        <v>112</v>
      </c>
      <c r="C8" s="17" t="s">
        <v>113</v>
      </c>
      <c r="D8" s="17" t="s">
        <v>114</v>
      </c>
      <c r="E8" s="17" t="s">
        <v>115</v>
      </c>
      <c r="F8" s="17" t="s">
        <v>116</v>
      </c>
      <c r="G8" s="17" t="s">
        <v>117</v>
      </c>
    </row>
    <row r="9" spans="1:7" ht="13.5">
      <c r="A9" s="13" t="s">
        <v>39</v>
      </c>
      <c r="B9" s="17" t="s">
        <v>43</v>
      </c>
      <c r="C9" s="17" t="s">
        <v>44</v>
      </c>
      <c r="D9" s="17" t="s">
        <v>46</v>
      </c>
      <c r="E9" s="17" t="s">
        <v>48</v>
      </c>
      <c r="F9" s="17" t="s">
        <v>50</v>
      </c>
      <c r="G9" s="17" t="s">
        <v>52</v>
      </c>
    </row>
    <row r="10" spans="1:7" ht="14.25" thickBot="1">
      <c r="A10" s="13" t="s">
        <v>40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26" t="s">
        <v>118</v>
      </c>
      <c r="B11" s="21">
        <v>700696</v>
      </c>
      <c r="C11" s="21">
        <v>581019</v>
      </c>
      <c r="D11" s="21">
        <v>779028</v>
      </c>
      <c r="E11" s="21">
        <v>933834</v>
      </c>
      <c r="F11" s="21">
        <v>439304</v>
      </c>
      <c r="G11" s="21">
        <v>336623</v>
      </c>
    </row>
    <row r="12" spans="1:7" ht="13.5">
      <c r="A12" s="7" t="s">
        <v>119</v>
      </c>
      <c r="B12" s="22">
        <v>73020</v>
      </c>
      <c r="C12" s="22">
        <v>76084</v>
      </c>
      <c r="D12" s="22">
        <v>76704</v>
      </c>
      <c r="E12" s="22">
        <v>90062</v>
      </c>
      <c r="F12" s="22">
        <v>54549</v>
      </c>
      <c r="G12" s="22">
        <v>87276</v>
      </c>
    </row>
    <row r="13" spans="1:7" ht="13.5">
      <c r="A13" s="7" t="s">
        <v>120</v>
      </c>
      <c r="B13" s="22">
        <v>627675</v>
      </c>
      <c r="C13" s="22">
        <v>504935</v>
      </c>
      <c r="D13" s="22">
        <v>702324</v>
      </c>
      <c r="E13" s="22">
        <v>843771</v>
      </c>
      <c r="F13" s="22">
        <v>384755</v>
      </c>
      <c r="G13" s="22">
        <v>249346</v>
      </c>
    </row>
    <row r="14" spans="1:7" ht="13.5">
      <c r="A14" s="7" t="s">
        <v>121</v>
      </c>
      <c r="B14" s="22">
        <v>560740</v>
      </c>
      <c r="C14" s="22">
        <v>509356</v>
      </c>
      <c r="D14" s="22">
        <v>559435</v>
      </c>
      <c r="E14" s="22">
        <v>601136</v>
      </c>
      <c r="F14" s="22">
        <v>396625</v>
      </c>
      <c r="G14" s="22">
        <v>358339</v>
      </c>
    </row>
    <row r="15" spans="1:7" ht="14.25" thickBot="1">
      <c r="A15" s="25" t="s">
        <v>122</v>
      </c>
      <c r="B15" s="23">
        <v>66934</v>
      </c>
      <c r="C15" s="23">
        <v>-4421</v>
      </c>
      <c r="D15" s="23">
        <v>142888</v>
      </c>
      <c r="E15" s="23">
        <v>242635</v>
      </c>
      <c r="F15" s="23">
        <v>-11869</v>
      </c>
      <c r="G15" s="23">
        <v>-108992</v>
      </c>
    </row>
    <row r="16" spans="1:7" ht="14.25" thickTop="1">
      <c r="A16" s="6" t="s">
        <v>123</v>
      </c>
      <c r="B16" s="22">
        <v>967</v>
      </c>
      <c r="C16" s="22">
        <v>1099</v>
      </c>
      <c r="D16" s="22">
        <v>686</v>
      </c>
      <c r="E16" s="22">
        <v>896</v>
      </c>
      <c r="F16" s="22">
        <v>2931</v>
      </c>
      <c r="G16" s="22">
        <v>6028</v>
      </c>
    </row>
    <row r="17" spans="1:7" ht="13.5">
      <c r="A17" s="6" t="s">
        <v>124</v>
      </c>
      <c r="B17" s="22"/>
      <c r="C17" s="22"/>
      <c r="D17" s="22"/>
      <c r="E17" s="22"/>
      <c r="F17" s="22"/>
      <c r="G17" s="22">
        <v>6000</v>
      </c>
    </row>
    <row r="18" spans="1:7" ht="13.5">
      <c r="A18" s="6" t="s">
        <v>125</v>
      </c>
      <c r="B18" s="22">
        <v>3690</v>
      </c>
      <c r="C18" s="22">
        <v>5994</v>
      </c>
      <c r="D18" s="22">
        <v>6972</v>
      </c>
      <c r="E18" s="22">
        <v>7682</v>
      </c>
      <c r="F18" s="22">
        <v>25128</v>
      </c>
      <c r="G18" s="22">
        <v>17360</v>
      </c>
    </row>
    <row r="19" spans="1:7" ht="13.5">
      <c r="A19" s="6" t="s">
        <v>128</v>
      </c>
      <c r="B19" s="22"/>
      <c r="C19" s="22">
        <v>178</v>
      </c>
      <c r="D19" s="22"/>
      <c r="E19" s="22"/>
      <c r="F19" s="22"/>
      <c r="G19" s="22"/>
    </row>
    <row r="20" spans="1:7" ht="13.5">
      <c r="A20" s="6" t="s">
        <v>129</v>
      </c>
      <c r="B20" s="22">
        <v>699</v>
      </c>
      <c r="C20" s="22"/>
      <c r="D20" s="22"/>
      <c r="E20" s="22"/>
      <c r="F20" s="22"/>
      <c r="G20" s="22"/>
    </row>
    <row r="21" spans="1:7" ht="13.5">
      <c r="A21" s="6" t="s">
        <v>71</v>
      </c>
      <c r="B21" s="22">
        <v>239</v>
      </c>
      <c r="C21" s="22">
        <v>211</v>
      </c>
      <c r="D21" s="22">
        <v>392</v>
      </c>
      <c r="E21" s="22">
        <v>227</v>
      </c>
      <c r="F21" s="22">
        <v>225</v>
      </c>
      <c r="G21" s="22"/>
    </row>
    <row r="22" spans="1:7" ht="13.5">
      <c r="A22" s="6" t="s">
        <v>130</v>
      </c>
      <c r="B22" s="22">
        <v>5596</v>
      </c>
      <c r="C22" s="22">
        <v>7483</v>
      </c>
      <c r="D22" s="22">
        <v>8051</v>
      </c>
      <c r="E22" s="22">
        <v>8806</v>
      </c>
      <c r="F22" s="22">
        <v>28285</v>
      </c>
      <c r="G22" s="22">
        <v>29388</v>
      </c>
    </row>
    <row r="23" spans="1:7" ht="13.5">
      <c r="A23" s="6" t="s">
        <v>131</v>
      </c>
      <c r="B23" s="22"/>
      <c r="C23" s="22"/>
      <c r="D23" s="22"/>
      <c r="E23" s="22">
        <v>1</v>
      </c>
      <c r="F23" s="22">
        <v>10</v>
      </c>
      <c r="G23" s="22">
        <v>24</v>
      </c>
    </row>
    <row r="24" spans="1:7" ht="13.5">
      <c r="A24" s="6" t="s">
        <v>133</v>
      </c>
      <c r="B24" s="22"/>
      <c r="C24" s="22"/>
      <c r="D24" s="22"/>
      <c r="E24" s="22">
        <v>1</v>
      </c>
      <c r="F24" s="22">
        <v>10</v>
      </c>
      <c r="G24" s="22">
        <v>24</v>
      </c>
    </row>
    <row r="25" spans="1:7" ht="14.25" thickBot="1">
      <c r="A25" s="25" t="s">
        <v>134</v>
      </c>
      <c r="B25" s="23">
        <v>72531</v>
      </c>
      <c r="C25" s="23">
        <v>3062</v>
      </c>
      <c r="D25" s="23">
        <v>150940</v>
      </c>
      <c r="E25" s="23">
        <v>251440</v>
      </c>
      <c r="F25" s="23">
        <v>16404</v>
      </c>
      <c r="G25" s="23">
        <v>-79627</v>
      </c>
    </row>
    <row r="26" spans="1:7" ht="14.25" thickTop="1">
      <c r="A26" s="6" t="s">
        <v>135</v>
      </c>
      <c r="B26" s="22"/>
      <c r="C26" s="22"/>
      <c r="D26" s="22"/>
      <c r="E26" s="22"/>
      <c r="F26" s="22"/>
      <c r="G26" s="22">
        <v>1485</v>
      </c>
    </row>
    <row r="27" spans="1:7" ht="13.5">
      <c r="A27" s="6" t="s">
        <v>127</v>
      </c>
      <c r="B27" s="22"/>
      <c r="C27" s="22"/>
      <c r="D27" s="22">
        <v>2819</v>
      </c>
      <c r="E27" s="22"/>
      <c r="F27" s="22"/>
      <c r="G27" s="22"/>
    </row>
    <row r="28" spans="1:7" ht="13.5">
      <c r="A28" s="6" t="s">
        <v>136</v>
      </c>
      <c r="B28" s="22"/>
      <c r="C28" s="22"/>
      <c r="D28" s="22">
        <v>616</v>
      </c>
      <c r="E28" s="22"/>
      <c r="F28" s="22"/>
      <c r="G28" s="22"/>
    </row>
    <row r="29" spans="1:7" ht="13.5">
      <c r="A29" s="6" t="s">
        <v>138</v>
      </c>
      <c r="B29" s="22">
        <v>182</v>
      </c>
      <c r="C29" s="22">
        <v>652</v>
      </c>
      <c r="D29" s="22">
        <v>3179</v>
      </c>
      <c r="E29" s="22">
        <v>2347</v>
      </c>
      <c r="F29" s="22">
        <v>298</v>
      </c>
      <c r="G29" s="22"/>
    </row>
    <row r="30" spans="1:7" ht="13.5">
      <c r="A30" s="6" t="s">
        <v>139</v>
      </c>
      <c r="B30" s="22"/>
      <c r="C30" s="22"/>
      <c r="D30" s="22">
        <v>86</v>
      </c>
      <c r="E30" s="22"/>
      <c r="F30" s="22"/>
      <c r="G30" s="22"/>
    </row>
    <row r="31" spans="1:7" ht="13.5">
      <c r="A31" s="6" t="s">
        <v>140</v>
      </c>
      <c r="B31" s="22">
        <v>182</v>
      </c>
      <c r="C31" s="22">
        <v>652</v>
      </c>
      <c r="D31" s="22">
        <v>6701</v>
      </c>
      <c r="E31" s="22">
        <v>2347</v>
      </c>
      <c r="F31" s="22">
        <v>298</v>
      </c>
      <c r="G31" s="22">
        <v>1485</v>
      </c>
    </row>
    <row r="32" spans="1:7" ht="13.5">
      <c r="A32" s="6" t="s">
        <v>142</v>
      </c>
      <c r="B32" s="22"/>
      <c r="C32" s="22">
        <v>4343</v>
      </c>
      <c r="D32" s="22"/>
      <c r="E32" s="22"/>
      <c r="F32" s="22"/>
      <c r="G32" s="22">
        <v>15721</v>
      </c>
    </row>
    <row r="33" spans="1:7" ht="13.5">
      <c r="A33" s="6" t="s">
        <v>143</v>
      </c>
      <c r="B33" s="22"/>
      <c r="C33" s="22"/>
      <c r="D33" s="22">
        <v>117203</v>
      </c>
      <c r="E33" s="22"/>
      <c r="F33" s="22">
        <v>132969</v>
      </c>
      <c r="G33" s="22">
        <v>28750</v>
      </c>
    </row>
    <row r="34" spans="1:7" ht="13.5">
      <c r="A34" s="6" t="s">
        <v>144</v>
      </c>
      <c r="B34" s="22"/>
      <c r="C34" s="22"/>
      <c r="D34" s="22"/>
      <c r="E34" s="22"/>
      <c r="F34" s="22">
        <v>7908</v>
      </c>
      <c r="G34" s="22"/>
    </row>
    <row r="35" spans="1:7" ht="13.5">
      <c r="A35" s="6" t="s">
        <v>71</v>
      </c>
      <c r="B35" s="22"/>
      <c r="C35" s="22"/>
      <c r="D35" s="22"/>
      <c r="E35" s="22"/>
      <c r="F35" s="22">
        <v>1750</v>
      </c>
      <c r="G35" s="22"/>
    </row>
    <row r="36" spans="1:7" ht="13.5">
      <c r="A36" s="6" t="s">
        <v>145</v>
      </c>
      <c r="B36" s="22"/>
      <c r="C36" s="22">
        <v>4343</v>
      </c>
      <c r="D36" s="22">
        <v>120403</v>
      </c>
      <c r="E36" s="22"/>
      <c r="F36" s="22">
        <v>142628</v>
      </c>
      <c r="G36" s="22">
        <v>44471</v>
      </c>
    </row>
    <row r="37" spans="1:7" ht="13.5">
      <c r="A37" s="7" t="s">
        <v>146</v>
      </c>
      <c r="B37" s="22">
        <v>72713</v>
      </c>
      <c r="C37" s="22">
        <v>-628</v>
      </c>
      <c r="D37" s="22">
        <v>37238</v>
      </c>
      <c r="E37" s="22">
        <v>253788</v>
      </c>
      <c r="F37" s="22">
        <v>-125925</v>
      </c>
      <c r="G37" s="22">
        <v>-122613</v>
      </c>
    </row>
    <row r="38" spans="1:7" ht="13.5">
      <c r="A38" s="7" t="s">
        <v>147</v>
      </c>
      <c r="B38" s="22">
        <v>55824</v>
      </c>
      <c r="C38" s="22">
        <v>15150</v>
      </c>
      <c r="D38" s="22">
        <v>83325</v>
      </c>
      <c r="E38" s="22">
        <v>78601</v>
      </c>
      <c r="F38" s="22">
        <v>1634</v>
      </c>
      <c r="G38" s="22">
        <v>1026</v>
      </c>
    </row>
    <row r="39" spans="1:7" ht="13.5">
      <c r="A39" s="7" t="s">
        <v>148</v>
      </c>
      <c r="B39" s="22">
        <v>-6547</v>
      </c>
      <c r="C39" s="22">
        <v>6577</v>
      </c>
      <c r="D39" s="22">
        <v>3561</v>
      </c>
      <c r="E39" s="22">
        <v>50867</v>
      </c>
      <c r="F39" s="22">
        <v>-58705</v>
      </c>
      <c r="G39" s="22"/>
    </row>
    <row r="40" spans="1:7" ht="13.5">
      <c r="A40" s="7" t="s">
        <v>149</v>
      </c>
      <c r="B40" s="22">
        <v>49277</v>
      </c>
      <c r="C40" s="22">
        <v>21728</v>
      </c>
      <c r="D40" s="22">
        <v>86886</v>
      </c>
      <c r="E40" s="22">
        <v>129469</v>
      </c>
      <c r="F40" s="22">
        <v>-57071</v>
      </c>
      <c r="G40" s="22">
        <v>1026</v>
      </c>
    </row>
    <row r="41" spans="1:7" ht="14.25" thickBot="1">
      <c r="A41" s="7" t="s">
        <v>150</v>
      </c>
      <c r="B41" s="22">
        <v>23436</v>
      </c>
      <c r="C41" s="22">
        <v>-22357</v>
      </c>
      <c r="D41" s="22">
        <v>-49647</v>
      </c>
      <c r="E41" s="22">
        <v>124319</v>
      </c>
      <c r="F41" s="22">
        <v>-68854</v>
      </c>
      <c r="G41" s="22">
        <v>-123639</v>
      </c>
    </row>
    <row r="42" spans="1:7" ht="14.25" thickTop="1">
      <c r="A42" s="8"/>
      <c r="B42" s="24"/>
      <c r="C42" s="24"/>
      <c r="D42" s="24"/>
      <c r="E42" s="24"/>
      <c r="F42" s="24"/>
      <c r="G42" s="24"/>
    </row>
    <row r="44" ht="13.5">
      <c r="A44" s="20" t="s">
        <v>110</v>
      </c>
    </row>
    <row r="45" ht="13.5">
      <c r="A45" s="20" t="s">
        <v>111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106</v>
      </c>
      <c r="B2" s="14">
        <v>2477</v>
      </c>
      <c r="C2" s="14"/>
      <c r="D2" s="14"/>
      <c r="E2" s="14"/>
      <c r="F2" s="14"/>
      <c r="G2" s="14"/>
    </row>
    <row r="3" spans="1:7" ht="14.25" thickBot="1">
      <c r="A3" s="11" t="s">
        <v>107</v>
      </c>
      <c r="B3" s="1" t="s">
        <v>108</v>
      </c>
      <c r="C3" s="1"/>
      <c r="D3" s="1"/>
      <c r="E3" s="1"/>
      <c r="F3" s="1"/>
      <c r="G3" s="1"/>
    </row>
    <row r="4" spans="1:7" ht="14.25" thickTop="1">
      <c r="A4" s="10" t="s">
        <v>34</v>
      </c>
      <c r="B4" s="15" t="str">
        <f>HYPERLINK("http://www.kabupro.jp/mark/20130927/S10003JR.htm","有価証券報告書")</f>
        <v>有価証券報告書</v>
      </c>
      <c r="C4" s="15" t="str">
        <f>HYPERLINK("http://www.kabupro.jp/mark/20130927/S10003JR.htm","有価証券報告書")</f>
        <v>有価証券報告書</v>
      </c>
      <c r="D4" s="15" t="str">
        <f>HYPERLINK("http://www.kabupro.jp/mark/20120928/S000BZS5.htm","有価証券報告書")</f>
        <v>有価証券報告書</v>
      </c>
      <c r="E4" s="15" t="str">
        <f>HYPERLINK("http://www.kabupro.jp/mark/20110928/S0009F5J.htm","有価証券報告書")</f>
        <v>有価証券報告書</v>
      </c>
      <c r="F4" s="15" t="str">
        <f>HYPERLINK("http://www.kabupro.jp/mark/20100929/S0006VCM.htm","有価証券報告書")</f>
        <v>有価証券報告書</v>
      </c>
      <c r="G4" s="15" t="str">
        <f>HYPERLINK("http://www.kabupro.jp/mark/20090930/S0004A0O.htm","有価証券報告書")</f>
        <v>有価証券報告書</v>
      </c>
    </row>
    <row r="5" spans="1:7" ht="14.25" thickBot="1">
      <c r="A5" s="11" t="s">
        <v>35</v>
      </c>
      <c r="B5" s="1" t="s">
        <v>41</v>
      </c>
      <c r="C5" s="1" t="s">
        <v>41</v>
      </c>
      <c r="D5" s="1" t="s">
        <v>45</v>
      </c>
      <c r="E5" s="1" t="s">
        <v>47</v>
      </c>
      <c r="F5" s="1" t="s">
        <v>49</v>
      </c>
      <c r="G5" s="1" t="s">
        <v>51</v>
      </c>
    </row>
    <row r="6" spans="1:7" ht="15" thickBot="1" thickTop="1">
      <c r="A6" s="10" t="s">
        <v>36</v>
      </c>
      <c r="B6" s="18" t="s">
        <v>109</v>
      </c>
      <c r="C6" s="19"/>
      <c r="D6" s="19"/>
      <c r="E6" s="19"/>
      <c r="F6" s="19"/>
      <c r="G6" s="19"/>
    </row>
    <row r="7" spans="1:7" ht="14.25" thickTop="1">
      <c r="A7" s="12" t="s">
        <v>37</v>
      </c>
      <c r="B7" s="16" t="s">
        <v>42</v>
      </c>
      <c r="C7" s="16" t="s">
        <v>42</v>
      </c>
      <c r="D7" s="16" t="s">
        <v>42</v>
      </c>
      <c r="E7" s="16" t="s">
        <v>42</v>
      </c>
      <c r="F7" s="16" t="s">
        <v>42</v>
      </c>
      <c r="G7" s="16" t="s">
        <v>42</v>
      </c>
    </row>
    <row r="8" spans="1:7" ht="13.5">
      <c r="A8" s="13" t="s">
        <v>38</v>
      </c>
      <c r="B8" s="17"/>
      <c r="C8" s="17"/>
      <c r="D8" s="17"/>
      <c r="E8" s="17"/>
      <c r="F8" s="17"/>
      <c r="G8" s="17"/>
    </row>
    <row r="9" spans="1:7" ht="13.5">
      <c r="A9" s="13" t="s">
        <v>39</v>
      </c>
      <c r="B9" s="17" t="s">
        <v>43</v>
      </c>
      <c r="C9" s="17" t="s">
        <v>44</v>
      </c>
      <c r="D9" s="17" t="s">
        <v>46</v>
      </c>
      <c r="E9" s="17" t="s">
        <v>48</v>
      </c>
      <c r="F9" s="17" t="s">
        <v>50</v>
      </c>
      <c r="G9" s="17" t="s">
        <v>52</v>
      </c>
    </row>
    <row r="10" spans="1:7" ht="14.25" thickBot="1">
      <c r="A10" s="13" t="s">
        <v>40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9" t="s">
        <v>53</v>
      </c>
      <c r="B11" s="21">
        <v>1512330</v>
      </c>
      <c r="C11" s="21">
        <v>1366747</v>
      </c>
      <c r="D11" s="21">
        <v>1418281</v>
      </c>
      <c r="E11" s="21">
        <v>1309051</v>
      </c>
      <c r="F11" s="21">
        <v>1021851</v>
      </c>
      <c r="G11" s="21">
        <v>410593</v>
      </c>
    </row>
    <row r="12" spans="1:7" ht="13.5">
      <c r="A12" s="2" t="s">
        <v>56</v>
      </c>
      <c r="B12" s="22">
        <v>81155</v>
      </c>
      <c r="C12" s="22">
        <v>72949</v>
      </c>
      <c r="D12" s="22">
        <v>78861</v>
      </c>
      <c r="E12" s="22">
        <v>120256</v>
      </c>
      <c r="F12" s="22">
        <v>91549</v>
      </c>
      <c r="G12" s="22">
        <v>29844</v>
      </c>
    </row>
    <row r="13" spans="1:7" ht="13.5">
      <c r="A13" s="2" t="s">
        <v>57</v>
      </c>
      <c r="B13" s="22"/>
      <c r="C13" s="22"/>
      <c r="D13" s="22"/>
      <c r="E13" s="22"/>
      <c r="F13" s="22"/>
      <c r="G13" s="22">
        <v>500000</v>
      </c>
    </row>
    <row r="14" spans="1:7" ht="13.5">
      <c r="A14" s="2" t="s">
        <v>58</v>
      </c>
      <c r="B14" s="22">
        <v>1508</v>
      </c>
      <c r="C14" s="22">
        <v>441</v>
      </c>
      <c r="D14" s="22">
        <v>1280</v>
      </c>
      <c r="E14" s="22">
        <v>1413</v>
      </c>
      <c r="F14" s="22">
        <v>274</v>
      </c>
      <c r="G14" s="22">
        <v>352</v>
      </c>
    </row>
    <row r="15" spans="1:7" ht="13.5">
      <c r="A15" s="2" t="s">
        <v>59</v>
      </c>
      <c r="B15" s="22">
        <v>4591</v>
      </c>
      <c r="C15" s="22">
        <v>4281</v>
      </c>
      <c r="D15" s="22">
        <v>5063</v>
      </c>
      <c r="E15" s="22">
        <v>5159</v>
      </c>
      <c r="F15" s="22">
        <v>4365</v>
      </c>
      <c r="G15" s="22">
        <v>4372</v>
      </c>
    </row>
    <row r="16" spans="1:7" ht="13.5">
      <c r="A16" s="2" t="s">
        <v>60</v>
      </c>
      <c r="B16" s="22">
        <v>4890</v>
      </c>
      <c r="C16" s="22"/>
      <c r="D16" s="22">
        <v>4665</v>
      </c>
      <c r="E16" s="22">
        <v>6538</v>
      </c>
      <c r="F16" s="22">
        <v>58339</v>
      </c>
      <c r="G16" s="22"/>
    </row>
    <row r="17" spans="1:7" ht="13.5">
      <c r="A17" s="2" t="s">
        <v>62</v>
      </c>
      <c r="B17" s="22"/>
      <c r="C17" s="22">
        <v>24822</v>
      </c>
      <c r="D17" s="22"/>
      <c r="E17" s="22"/>
      <c r="F17" s="22"/>
      <c r="G17" s="22"/>
    </row>
    <row r="18" spans="1:7" ht="13.5">
      <c r="A18" s="2" t="s">
        <v>63</v>
      </c>
      <c r="B18" s="22">
        <v>143</v>
      </c>
      <c r="C18" s="22">
        <v>4831</v>
      </c>
      <c r="D18" s="22">
        <v>187</v>
      </c>
      <c r="E18" s="22">
        <v>652</v>
      </c>
      <c r="F18" s="22">
        <v>187</v>
      </c>
      <c r="G18" s="22">
        <v>953</v>
      </c>
    </row>
    <row r="19" spans="1:7" ht="13.5">
      <c r="A19" s="2" t="s">
        <v>64</v>
      </c>
      <c r="B19" s="22">
        <v>-2645</v>
      </c>
      <c r="C19" s="22">
        <v>-2525</v>
      </c>
      <c r="D19" s="22">
        <v>-3249</v>
      </c>
      <c r="E19" s="22">
        <v>-6075</v>
      </c>
      <c r="F19" s="22">
        <v>-3588</v>
      </c>
      <c r="G19" s="22">
        <v>-1091</v>
      </c>
    </row>
    <row r="20" spans="1:7" ht="13.5">
      <c r="A20" s="2" t="s">
        <v>65</v>
      </c>
      <c r="B20" s="22">
        <v>1601975</v>
      </c>
      <c r="C20" s="22">
        <v>1471546</v>
      </c>
      <c r="D20" s="22">
        <v>1505090</v>
      </c>
      <c r="E20" s="22">
        <v>1436996</v>
      </c>
      <c r="F20" s="22">
        <v>1172977</v>
      </c>
      <c r="G20" s="22">
        <v>945025</v>
      </c>
    </row>
    <row r="21" spans="1:7" ht="13.5">
      <c r="A21" s="3" t="s">
        <v>66</v>
      </c>
      <c r="B21" s="22">
        <v>2167</v>
      </c>
      <c r="C21" s="22">
        <v>2167</v>
      </c>
      <c r="D21" s="22">
        <v>2167</v>
      </c>
      <c r="E21" s="22">
        <v>2167</v>
      </c>
      <c r="F21" s="22">
        <v>2167</v>
      </c>
      <c r="G21" s="22">
        <v>2167</v>
      </c>
    </row>
    <row r="22" spans="1:7" ht="13.5">
      <c r="A22" s="4" t="s">
        <v>67</v>
      </c>
      <c r="B22" s="22">
        <v>-2167</v>
      </c>
      <c r="C22" s="22">
        <v>-2167</v>
      </c>
      <c r="D22" s="22">
        <v>-2167</v>
      </c>
      <c r="E22" s="22">
        <v>-2167</v>
      </c>
      <c r="F22" s="22">
        <v>-2167</v>
      </c>
      <c r="G22" s="22">
        <v>-2167</v>
      </c>
    </row>
    <row r="23" spans="1:7" ht="13.5">
      <c r="A23" s="4" t="s">
        <v>68</v>
      </c>
      <c r="B23" s="22"/>
      <c r="C23" s="22"/>
      <c r="D23" s="22"/>
      <c r="E23" s="22"/>
      <c r="F23" s="22"/>
      <c r="G23" s="22">
        <v>0</v>
      </c>
    </row>
    <row r="24" spans="1:7" ht="13.5">
      <c r="A24" s="3" t="s">
        <v>69</v>
      </c>
      <c r="B24" s="22">
        <v>11020</v>
      </c>
      <c r="C24" s="22">
        <v>9943</v>
      </c>
      <c r="D24" s="22">
        <v>5929</v>
      </c>
      <c r="E24" s="22">
        <v>4863</v>
      </c>
      <c r="F24" s="22">
        <v>4863</v>
      </c>
      <c r="G24" s="22">
        <v>4863</v>
      </c>
    </row>
    <row r="25" spans="1:7" ht="13.5">
      <c r="A25" s="4" t="s">
        <v>67</v>
      </c>
      <c r="B25" s="22">
        <v>-8135</v>
      </c>
      <c r="C25" s="22">
        <v>-6099</v>
      </c>
      <c r="D25" s="22">
        <v>-5106</v>
      </c>
      <c r="E25" s="22">
        <v>-4863</v>
      </c>
      <c r="F25" s="22">
        <v>-4863</v>
      </c>
      <c r="G25" s="22">
        <v>-4863</v>
      </c>
    </row>
    <row r="26" spans="1:7" ht="13.5">
      <c r="A26" s="4" t="s">
        <v>70</v>
      </c>
      <c r="B26" s="22">
        <v>2885</v>
      </c>
      <c r="C26" s="22">
        <v>3844</v>
      </c>
      <c r="D26" s="22">
        <v>822</v>
      </c>
      <c r="E26" s="22"/>
      <c r="F26" s="22"/>
      <c r="G26" s="22">
        <v>0</v>
      </c>
    </row>
    <row r="27" spans="1:7" ht="13.5">
      <c r="A27" s="3" t="s">
        <v>74</v>
      </c>
      <c r="B27" s="22">
        <v>2885</v>
      </c>
      <c r="C27" s="22">
        <v>3844</v>
      </c>
      <c r="D27" s="22">
        <v>822</v>
      </c>
      <c r="E27" s="22"/>
      <c r="F27" s="22"/>
      <c r="G27" s="22">
        <v>0</v>
      </c>
    </row>
    <row r="28" spans="1:7" ht="13.5">
      <c r="A28" s="3" t="s">
        <v>75</v>
      </c>
      <c r="B28" s="22">
        <v>91904</v>
      </c>
      <c r="C28" s="22">
        <v>137857</v>
      </c>
      <c r="D28" s="22">
        <v>187403</v>
      </c>
      <c r="E28" s="22">
        <v>233981</v>
      </c>
      <c r="F28" s="22">
        <v>280558</v>
      </c>
      <c r="G28" s="22"/>
    </row>
    <row r="29" spans="1:7" ht="13.5">
      <c r="A29" s="3" t="s">
        <v>77</v>
      </c>
      <c r="B29" s="22">
        <v>91904</v>
      </c>
      <c r="C29" s="22">
        <v>137857</v>
      </c>
      <c r="D29" s="22">
        <v>187403</v>
      </c>
      <c r="E29" s="22">
        <v>233981</v>
      </c>
      <c r="F29" s="22">
        <v>280558</v>
      </c>
      <c r="G29" s="22"/>
    </row>
    <row r="30" spans="1:7" ht="13.5">
      <c r="A30" s="3" t="s">
        <v>78</v>
      </c>
      <c r="B30" s="22">
        <v>83231</v>
      </c>
      <c r="C30" s="22">
        <v>83231</v>
      </c>
      <c r="D30" s="22">
        <v>83231</v>
      </c>
      <c r="E30" s="22">
        <v>208218</v>
      </c>
      <c r="F30" s="22">
        <v>205218</v>
      </c>
      <c r="G30" s="22">
        <v>741558</v>
      </c>
    </row>
    <row r="31" spans="1:7" ht="13.5">
      <c r="A31" s="3" t="s">
        <v>79</v>
      </c>
      <c r="B31" s="22"/>
      <c r="C31" s="22"/>
      <c r="D31" s="22"/>
      <c r="E31" s="22">
        <v>41056</v>
      </c>
      <c r="F31" s="22">
        <v>41056</v>
      </c>
      <c r="G31" s="22"/>
    </row>
    <row r="32" spans="1:7" ht="13.5">
      <c r="A32" s="3" t="s">
        <v>80</v>
      </c>
      <c r="B32" s="22">
        <v>26523</v>
      </c>
      <c r="C32" s="22">
        <v>32010</v>
      </c>
      <c r="D32" s="22">
        <v>32810</v>
      </c>
      <c r="E32" s="22"/>
      <c r="F32" s="22"/>
      <c r="G32" s="22"/>
    </row>
    <row r="33" spans="1:7" ht="13.5">
      <c r="A33" s="3" t="s">
        <v>81</v>
      </c>
      <c r="B33" s="22">
        <v>682</v>
      </c>
      <c r="C33" s="22"/>
      <c r="D33" s="22">
        <v>937</v>
      </c>
      <c r="E33" s="22">
        <v>2625</v>
      </c>
      <c r="F33" s="22">
        <v>1693</v>
      </c>
      <c r="G33" s="22"/>
    </row>
    <row r="34" spans="1:7" ht="13.5">
      <c r="A34" s="3" t="s">
        <v>63</v>
      </c>
      <c r="B34" s="22">
        <v>2781</v>
      </c>
      <c r="C34" s="22">
        <v>1823</v>
      </c>
      <c r="D34" s="22">
        <v>2205</v>
      </c>
      <c r="E34" s="22">
        <v>4280</v>
      </c>
      <c r="F34" s="22">
        <v>4507</v>
      </c>
      <c r="G34" s="22">
        <v>2166</v>
      </c>
    </row>
    <row r="35" spans="1:7" ht="13.5">
      <c r="A35" s="3" t="s">
        <v>64</v>
      </c>
      <c r="B35" s="22">
        <v>-2003</v>
      </c>
      <c r="C35" s="22">
        <v>-1561</v>
      </c>
      <c r="D35" s="22">
        <v>-1937</v>
      </c>
      <c r="E35" s="22">
        <v>-4058</v>
      </c>
      <c r="F35" s="22">
        <v>-4120</v>
      </c>
      <c r="G35" s="22">
        <v>-2166</v>
      </c>
    </row>
    <row r="36" spans="1:7" ht="13.5">
      <c r="A36" s="3" t="s">
        <v>82</v>
      </c>
      <c r="B36" s="22">
        <v>111214</v>
      </c>
      <c r="C36" s="22">
        <v>115504</v>
      </c>
      <c r="D36" s="22">
        <v>117247</v>
      </c>
      <c r="E36" s="22">
        <v>252123</v>
      </c>
      <c r="F36" s="22">
        <v>248355</v>
      </c>
      <c r="G36" s="22">
        <v>779155</v>
      </c>
    </row>
    <row r="37" spans="1:7" ht="13.5">
      <c r="A37" s="2" t="s">
        <v>83</v>
      </c>
      <c r="B37" s="22">
        <v>206004</v>
      </c>
      <c r="C37" s="22">
        <v>257206</v>
      </c>
      <c r="D37" s="22">
        <v>305474</v>
      </c>
      <c r="E37" s="22">
        <v>486104</v>
      </c>
      <c r="F37" s="22">
        <v>528914</v>
      </c>
      <c r="G37" s="22">
        <v>779155</v>
      </c>
    </row>
    <row r="38" spans="1:7" ht="14.25" thickBot="1">
      <c r="A38" s="5" t="s">
        <v>84</v>
      </c>
      <c r="B38" s="23">
        <v>1807979</v>
      </c>
      <c r="C38" s="23">
        <v>1728752</v>
      </c>
      <c r="D38" s="23">
        <v>1810564</v>
      </c>
      <c r="E38" s="23">
        <v>1923100</v>
      </c>
      <c r="F38" s="23">
        <v>1701891</v>
      </c>
      <c r="G38" s="23">
        <v>1724180</v>
      </c>
    </row>
    <row r="39" spans="1:7" ht="14.25" thickTop="1">
      <c r="A39" s="2" t="s">
        <v>86</v>
      </c>
      <c r="B39" s="22">
        <v>38322</v>
      </c>
      <c r="C39" s="22">
        <v>39181</v>
      </c>
      <c r="D39" s="22">
        <v>58609</v>
      </c>
      <c r="E39" s="22">
        <v>73134</v>
      </c>
      <c r="F39" s="22">
        <v>53296</v>
      </c>
      <c r="G39" s="22">
        <v>21992</v>
      </c>
    </row>
    <row r="40" spans="1:7" ht="13.5">
      <c r="A40" s="2" t="s">
        <v>87</v>
      </c>
      <c r="B40" s="22">
        <v>10660</v>
      </c>
      <c r="C40" s="22">
        <v>9966</v>
      </c>
      <c r="D40" s="22">
        <v>7666</v>
      </c>
      <c r="E40" s="22">
        <v>7972</v>
      </c>
      <c r="F40" s="22">
        <v>10019</v>
      </c>
      <c r="G40" s="22">
        <v>8406</v>
      </c>
    </row>
    <row r="41" spans="1:7" ht="13.5">
      <c r="A41" s="2" t="s">
        <v>88</v>
      </c>
      <c r="B41" s="22">
        <v>50806</v>
      </c>
      <c r="C41" s="22"/>
      <c r="D41" s="22">
        <v>45071</v>
      </c>
      <c r="E41" s="22">
        <v>74542</v>
      </c>
      <c r="F41" s="22">
        <v>2728</v>
      </c>
      <c r="G41" s="22">
        <v>1411</v>
      </c>
    </row>
    <row r="42" spans="1:7" ht="13.5">
      <c r="A42" s="2" t="s">
        <v>89</v>
      </c>
      <c r="B42" s="22">
        <v>7548</v>
      </c>
      <c r="C42" s="22"/>
      <c r="D42" s="22"/>
      <c r="E42" s="22">
        <v>15710</v>
      </c>
      <c r="F42" s="22">
        <v>5992</v>
      </c>
      <c r="G42" s="22">
        <v>2498</v>
      </c>
    </row>
    <row r="43" spans="1:7" ht="13.5">
      <c r="A43" s="2" t="s">
        <v>90</v>
      </c>
      <c r="B43" s="22"/>
      <c r="C43" s="22">
        <v>975</v>
      </c>
      <c r="D43" s="22"/>
      <c r="E43" s="22"/>
      <c r="F43" s="22"/>
      <c r="G43" s="22"/>
    </row>
    <row r="44" spans="1:7" ht="13.5">
      <c r="A44" s="2" t="s">
        <v>91</v>
      </c>
      <c r="B44" s="22">
        <v>870</v>
      </c>
      <c r="C44" s="22">
        <v>1958</v>
      </c>
      <c r="D44" s="22">
        <v>1908</v>
      </c>
      <c r="E44" s="22">
        <v>1643</v>
      </c>
      <c r="F44" s="22">
        <v>1807</v>
      </c>
      <c r="G44" s="22">
        <v>1108</v>
      </c>
    </row>
    <row r="45" spans="1:7" ht="13.5">
      <c r="A45" s="2" t="s">
        <v>92</v>
      </c>
      <c r="B45" s="22">
        <v>5538</v>
      </c>
      <c r="C45" s="22">
        <v>5694</v>
      </c>
      <c r="D45" s="22">
        <v>3337</v>
      </c>
      <c r="E45" s="22">
        <v>3353</v>
      </c>
      <c r="F45" s="22">
        <v>3893</v>
      </c>
      <c r="G45" s="22">
        <v>3890</v>
      </c>
    </row>
    <row r="46" spans="1:7" ht="13.5">
      <c r="A46" s="2" t="s">
        <v>93</v>
      </c>
      <c r="B46" s="22">
        <v>1</v>
      </c>
      <c r="C46" s="22"/>
      <c r="D46" s="22">
        <v>15</v>
      </c>
      <c r="E46" s="22"/>
      <c r="F46" s="22">
        <v>95</v>
      </c>
      <c r="G46" s="22"/>
    </row>
    <row r="47" spans="1:7" ht="13.5">
      <c r="A47" s="2" t="s">
        <v>94</v>
      </c>
      <c r="B47" s="22">
        <v>113749</v>
      </c>
      <c r="C47" s="22">
        <v>57775</v>
      </c>
      <c r="D47" s="22">
        <v>116608</v>
      </c>
      <c r="E47" s="22">
        <v>176356</v>
      </c>
      <c r="F47" s="22">
        <v>77833</v>
      </c>
      <c r="G47" s="22">
        <v>39307</v>
      </c>
    </row>
    <row r="48" spans="1:7" ht="14.25" thickBot="1">
      <c r="A48" s="5" t="s">
        <v>95</v>
      </c>
      <c r="B48" s="23">
        <v>113749</v>
      </c>
      <c r="C48" s="23">
        <v>57775</v>
      </c>
      <c r="D48" s="23">
        <v>116608</v>
      </c>
      <c r="E48" s="23">
        <v>176356</v>
      </c>
      <c r="F48" s="23">
        <v>77833</v>
      </c>
      <c r="G48" s="23">
        <v>39307</v>
      </c>
    </row>
    <row r="49" spans="1:7" ht="14.25" thickTop="1">
      <c r="A49" s="2" t="s">
        <v>96</v>
      </c>
      <c r="B49" s="22">
        <v>709262</v>
      </c>
      <c r="C49" s="22">
        <v>709262</v>
      </c>
      <c r="D49" s="22">
        <v>709262</v>
      </c>
      <c r="E49" s="22">
        <v>709262</v>
      </c>
      <c r="F49" s="22">
        <v>709262</v>
      </c>
      <c r="G49" s="22">
        <v>706550</v>
      </c>
    </row>
    <row r="50" spans="1:7" ht="13.5">
      <c r="A50" s="3" t="s">
        <v>97</v>
      </c>
      <c r="B50" s="22">
        <v>1000262</v>
      </c>
      <c r="C50" s="22">
        <v>1000262</v>
      </c>
      <c r="D50" s="22">
        <v>1000262</v>
      </c>
      <c r="E50" s="22">
        <v>1000262</v>
      </c>
      <c r="F50" s="22">
        <v>1000262</v>
      </c>
      <c r="G50" s="22">
        <v>997550</v>
      </c>
    </row>
    <row r="51" spans="1:7" ht="13.5">
      <c r="A51" s="3" t="s">
        <v>98</v>
      </c>
      <c r="B51" s="22">
        <v>1000262</v>
      </c>
      <c r="C51" s="22">
        <v>1000262</v>
      </c>
      <c r="D51" s="22">
        <v>1000262</v>
      </c>
      <c r="E51" s="22">
        <v>1000262</v>
      </c>
      <c r="F51" s="22">
        <v>1000262</v>
      </c>
      <c r="G51" s="22">
        <v>997550</v>
      </c>
    </row>
    <row r="52" spans="1:7" ht="13.5">
      <c r="A52" s="4" t="s">
        <v>99</v>
      </c>
      <c r="B52" s="22">
        <v>-15294</v>
      </c>
      <c r="C52" s="22">
        <v>-38730</v>
      </c>
      <c r="D52" s="22">
        <v>-16373</v>
      </c>
      <c r="E52" s="22">
        <v>33274</v>
      </c>
      <c r="F52" s="22">
        <v>-91044</v>
      </c>
      <c r="G52" s="22">
        <v>-22190</v>
      </c>
    </row>
    <row r="53" spans="1:7" ht="13.5">
      <c r="A53" s="3" t="s">
        <v>100</v>
      </c>
      <c r="B53" s="22">
        <v>-15294</v>
      </c>
      <c r="C53" s="22">
        <v>-38730</v>
      </c>
      <c r="D53" s="22">
        <v>-16373</v>
      </c>
      <c r="E53" s="22">
        <v>33274</v>
      </c>
      <c r="F53" s="22">
        <v>-91044</v>
      </c>
      <c r="G53" s="22">
        <v>-22190</v>
      </c>
    </row>
    <row r="54" spans="1:7" ht="13.5">
      <c r="A54" s="2" t="s">
        <v>102</v>
      </c>
      <c r="B54" s="22">
        <v>1694230</v>
      </c>
      <c r="C54" s="22">
        <v>1670794</v>
      </c>
      <c r="D54" s="22">
        <v>1693151</v>
      </c>
      <c r="E54" s="22">
        <v>1742799</v>
      </c>
      <c r="F54" s="22">
        <v>1618480</v>
      </c>
      <c r="G54" s="22">
        <v>1681909</v>
      </c>
    </row>
    <row r="55" spans="1:7" ht="13.5">
      <c r="A55" s="6" t="s">
        <v>103</v>
      </c>
      <c r="B55" s="22"/>
      <c r="C55" s="22">
        <v>182</v>
      </c>
      <c r="D55" s="22">
        <v>804</v>
      </c>
      <c r="E55" s="22">
        <v>3945</v>
      </c>
      <c r="F55" s="22">
        <v>5578</v>
      </c>
      <c r="G55" s="22">
        <v>2964</v>
      </c>
    </row>
    <row r="56" spans="1:7" ht="13.5">
      <c r="A56" s="6" t="s">
        <v>104</v>
      </c>
      <c r="B56" s="22">
        <v>1694230</v>
      </c>
      <c r="C56" s="22">
        <v>1670976</v>
      </c>
      <c r="D56" s="22">
        <v>1693955</v>
      </c>
      <c r="E56" s="22">
        <v>1746744</v>
      </c>
      <c r="F56" s="22">
        <v>1624058</v>
      </c>
      <c r="G56" s="22">
        <v>1684873</v>
      </c>
    </row>
    <row r="57" spans="1:7" ht="14.25" thickBot="1">
      <c r="A57" s="7" t="s">
        <v>105</v>
      </c>
      <c r="B57" s="22">
        <v>1807979</v>
      </c>
      <c r="C57" s="22">
        <v>1728752</v>
      </c>
      <c r="D57" s="22">
        <v>1810564</v>
      </c>
      <c r="E57" s="22">
        <v>1923100</v>
      </c>
      <c r="F57" s="22">
        <v>1701891</v>
      </c>
      <c r="G57" s="22">
        <v>1724180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110</v>
      </c>
    </row>
    <row r="61" ht="13.5">
      <c r="A61" s="20" t="s">
        <v>111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2014-05-15T07:36:06Z</dcterms:created>
  <dcterms:modified xsi:type="dcterms:W3CDTF">2014-05-15T07:36:20Z</dcterms:modified>
  <cp:category/>
  <cp:version/>
  <cp:contentType/>
  <cp:contentStatus/>
</cp:coreProperties>
</file>