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<sst xmlns="http://schemas.openxmlformats.org/spreadsheetml/2006/main" count="724" uniqueCount="269">
  <si>
    <t>未払役員賞与</t>
  </si>
  <si>
    <t>賞与引当金</t>
  </si>
  <si>
    <t>ポイント引当金</t>
  </si>
  <si>
    <t>事業再編損失引当金</t>
  </si>
  <si>
    <t>引当金</t>
  </si>
  <si>
    <t>持分法適用に伴う負債</t>
  </si>
  <si>
    <t>資本金</t>
  </si>
  <si>
    <t>その他有価証券評価差額金</t>
  </si>
  <si>
    <t>為替換算調整勘定</t>
  </si>
  <si>
    <t>少数株主持分</t>
  </si>
  <si>
    <t>連結・貸借対照表</t>
  </si>
  <si>
    <t>累積四半期</t>
  </si>
  <si>
    <t>2013/09/01</t>
  </si>
  <si>
    <t>2011/01/14</t>
  </si>
  <si>
    <t>減価償却費</t>
  </si>
  <si>
    <t>のれん償却額</t>
  </si>
  <si>
    <t>投資有価証券売却損益（△は益）</t>
  </si>
  <si>
    <t>投資有価証券評価損益（△は益）</t>
  </si>
  <si>
    <t>固定資産売却損益（△は益）</t>
  </si>
  <si>
    <t>貸倒引当金の増減額（△は減少）</t>
  </si>
  <si>
    <t>事業再編損失引当金の増加額（△は減少）</t>
  </si>
  <si>
    <t>ポイント引当金の増減額（△は減少）</t>
  </si>
  <si>
    <t>役員賞与引当金の増減額（△は減少）</t>
  </si>
  <si>
    <t>賞与引当金の増減額（△は減少）</t>
  </si>
  <si>
    <t>受取利息及び受取配当金</t>
  </si>
  <si>
    <t>為替差損益（△は益）</t>
  </si>
  <si>
    <t>持分法による投資損益（△は益）</t>
  </si>
  <si>
    <t>持分変動損益（△は益）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</si>
  <si>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</si>
  <si>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</si>
  <si>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</si>
  <si>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</si>
  <si>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未払費用の増減額（△は減少）</t>
  </si>
  <si>
    <t>未払又は未収消費税等の増減額</t>
  </si>
  <si>
    <t>前受金の増減額（△は減少）</t>
  </si>
  <si>
    <t>小計</t>
  </si>
  <si>
    <t>利息及び配当金の受取額</t>
  </si>
  <si>
    <t>保険金の受取額</t>
  </si>
  <si>
    <t>利息の支払額</t>
  </si>
  <si>
    <t>課徴金の支払額</t>
  </si>
  <si>
    <t>法人税等の還付額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</si>
  <si>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</si>
  <si>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</si>
  <si>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</si>
  <si>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</si>
  <si>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</si>
  <si>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</si>
  <si>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</si>
  <si>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</si>
  <si>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</si>
  <si>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差入保証金の差入による支出</t>
  </si>
  <si>
    <t>事業譲受による支出</t>
  </si>
  <si>
    <t>投資活動によるキャッシュ・フロー</t>
  </si>
  <si>
    <t>短期借入金の純増減額（△は減少）</t>
  </si>
  <si>
    <t>長期借入金の返済による支出</t>
  </si>
  <si>
    <t>株式の発行による収入</t>
  </si>
  <si>
    <t>新株予約権の発行による収入</t>
  </si>
  <si>
    <t>新株予約権の買入消却による支出</t>
  </si>
  <si>
    <t>社債の発行による収入</t>
  </si>
  <si>
    <t>社債の償還による支出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</si>
  <si>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</si>
  <si>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</si>
  <si>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</si>
  <si>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</si>
  <si>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</si>
  <si>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連結除外に伴う現金及び現金同等物の減少額</t>
  </si>
  <si>
    <t>在外子会社の決算日変更による現金及び現金同等物の増減額（△は減少）</t>
  </si>
  <si>
    <t>連結・キャッシュフロー計算書</t>
  </si>
  <si>
    <t>持分法による投資利益</t>
  </si>
  <si>
    <t>持分法による投資損失</t>
  </si>
  <si>
    <t>持分変動利益</t>
  </si>
  <si>
    <t>退職給付引当金戻入額</t>
  </si>
  <si>
    <t>不適切取引損失</t>
  </si>
  <si>
    <t>事業再編損失引当金繰入額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</si>
  <si>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</si>
  <si>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</si>
  <si>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</si>
  <si>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</si>
  <si>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</si>
  <si>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</si>
  <si>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</si>
  <si>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</si>
  <si>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</si>
  <si>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</si>
  <si>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2013/11/27</t>
  </si>
  <si>
    <t>通期</t>
  </si>
  <si>
    <t>2013/08/31</t>
  </si>
  <si>
    <t>2012/08/31</t>
  </si>
  <si>
    <t>2012/11/27</t>
  </si>
  <si>
    <t>2011/08/31</t>
  </si>
  <si>
    <t>2011/11/30</t>
  </si>
  <si>
    <t>2010/08/31</t>
  </si>
  <si>
    <t>2011/04/14</t>
  </si>
  <si>
    <t>2009/08/31</t>
  </si>
  <si>
    <t>2010/09/06</t>
  </si>
  <si>
    <t>2008/03/31</t>
  </si>
  <si>
    <t>現金及び預金</t>
  </si>
  <si>
    <t>千円</t>
  </si>
  <si>
    <t>売掛金</t>
  </si>
  <si>
    <t>商品及び製品</t>
  </si>
  <si>
    <t>仕掛品</t>
  </si>
  <si>
    <t>仕掛品</t>
  </si>
  <si>
    <t>前払費用</t>
  </si>
  <si>
    <t>関係会社短期貸付金</t>
  </si>
  <si>
    <t>繰延税金資産</t>
  </si>
  <si>
    <t>未収入金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</si>
  <si>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</si>
  <si>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</si>
  <si>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</si>
  <si>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</si>
  <si>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</si>
  <si>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</si>
  <si>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</si>
  <si>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</si>
  <si>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</si>
  <si>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</si>
  <si>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</si>
  <si>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建設仮勘定</t>
  </si>
  <si>
    <t>有形固定資産</t>
  </si>
  <si>
    <t>有形固定資産</t>
  </si>
  <si>
    <t>のれん</t>
  </si>
  <si>
    <t>ソフトウエア</t>
  </si>
  <si>
    <t>ソフトウエア</t>
  </si>
  <si>
    <t>ソフトウエア仮勘定</t>
  </si>
  <si>
    <t>無形固定資産</t>
  </si>
  <si>
    <t>投資有価証券</t>
  </si>
  <si>
    <t>関係会社株式</t>
  </si>
  <si>
    <t>長期貸付金</t>
  </si>
  <si>
    <t>関係会社長期貸付金</t>
  </si>
  <si>
    <t>ゴルフ会員権</t>
  </si>
  <si>
    <t>差入保証金</t>
  </si>
  <si>
    <t>長期未収入金</t>
  </si>
  <si>
    <t>長期前払費用</t>
  </si>
  <si>
    <t>繰延税金資産</t>
  </si>
  <si>
    <t>投資その他の資産</t>
  </si>
  <si>
    <t>固定資産</t>
  </si>
  <si>
    <t>株式交付費</t>
  </si>
  <si>
    <t>社債発行費</t>
  </si>
  <si>
    <t>資産</t>
  </si>
  <si>
    <t>資産</t>
  </si>
  <si>
    <t>買掛金</t>
  </si>
  <si>
    <t>短期借入金</t>
  </si>
  <si>
    <t>1年内償還予定の社債</t>
  </si>
  <si>
    <t>未払金</t>
  </si>
  <si>
    <t>未払金</t>
  </si>
  <si>
    <t>未払費用</t>
  </si>
  <si>
    <t>未払法人税等</t>
  </si>
  <si>
    <t>未払消費税等</t>
  </si>
  <si>
    <t>前受金</t>
  </si>
  <si>
    <t>仮受金</t>
  </si>
  <si>
    <t>預り金</t>
  </si>
  <si>
    <t>その他</t>
  </si>
  <si>
    <t>流動負債</t>
  </si>
  <si>
    <t>社債</t>
  </si>
  <si>
    <t>長期借入金</t>
  </si>
  <si>
    <t>退職給付引当金</t>
  </si>
  <si>
    <t>固定負債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</si>
  <si>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</si>
  <si>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</si>
  <si>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</si>
  <si>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</si>
  <si>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</si>
  <si>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</si>
  <si>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</si>
  <si>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繰越利益剰余金</t>
  </si>
  <si>
    <t>利益剰余金</t>
  </si>
  <si>
    <t>株主資本</t>
  </si>
  <si>
    <t>株主資本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</si>
  <si>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</si>
  <si>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</si>
  <si>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</si>
  <si>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</si>
  <si>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</si>
  <si>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</si>
  <si>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</si>
  <si>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</si>
  <si>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株式会社アクロディア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</si>
  <si>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</si>
  <si>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</si>
  <si>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</si>
  <si>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2012/09/01</t>
  </si>
  <si>
    <t>2011/09/01</t>
  </si>
  <si>
    <t>2010/09/01</t>
  </si>
  <si>
    <t>2009/09/01</t>
  </si>
  <si>
    <t>2008/04/01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</si>
  <si>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</si>
  <si>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</si>
  <si>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</si>
  <si>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</si>
  <si>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</si>
  <si>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</si>
  <si>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</si>
  <si>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</si>
  <si>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受取保険金</t>
  </si>
  <si>
    <t>関係会社業務受託収入</t>
  </si>
  <si>
    <t>為替差益</t>
  </si>
  <si>
    <t>営業外収益</t>
  </si>
  <si>
    <t>支払利息</t>
  </si>
  <si>
    <t>社債利息</t>
  </si>
  <si>
    <t>為替差損</t>
  </si>
  <si>
    <t>延滞金</t>
  </si>
  <si>
    <t>貸倒引当金繰入額</t>
  </si>
  <si>
    <t>貸倒損失</t>
  </si>
  <si>
    <t>営業外費用</t>
  </si>
  <si>
    <t>経常利益</t>
  </si>
  <si>
    <t>投資有価証券売却益</t>
  </si>
  <si>
    <t>関係会社株式売却益</t>
  </si>
  <si>
    <t>固定資産売却益</t>
  </si>
  <si>
    <t>貸倒引当金戻入額</t>
  </si>
  <si>
    <t>事業譲渡益</t>
  </si>
  <si>
    <t>特別利益</t>
  </si>
  <si>
    <t>移転費用</t>
  </si>
  <si>
    <t>事務所移転費用</t>
  </si>
  <si>
    <t>固定資産除却損</t>
  </si>
  <si>
    <t>固定資産売却損</t>
  </si>
  <si>
    <t>投資有価証券評価損</t>
  </si>
  <si>
    <t>投資有価証券評価損</t>
  </si>
  <si>
    <t>関係会社株式評価損</t>
  </si>
  <si>
    <t>減損損失</t>
  </si>
  <si>
    <t>ソフトウエア償却費</t>
  </si>
  <si>
    <t>貸倒引当金繰入額</t>
  </si>
  <si>
    <t>課徴金</t>
  </si>
  <si>
    <t>事務所閉鎖損失</t>
  </si>
  <si>
    <t>関係会社整理損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</si>
  <si>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</si>
  <si>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</si>
  <si>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</si>
  <si>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</si>
  <si>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</si>
  <si>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</si>
  <si>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</si>
  <si>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</si>
  <si>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2014/07/15</t>
  </si>
  <si>
    <t>四半期</t>
  </si>
  <si>
    <t>2014/05/31</t>
  </si>
  <si>
    <t>2014/04/14</t>
  </si>
  <si>
    <t>2014/02/28</t>
  </si>
  <si>
    <t>2014/01/14</t>
  </si>
  <si>
    <t>2013/11/30</t>
  </si>
  <si>
    <t>2013/07/16</t>
  </si>
  <si>
    <t>2013/05/31</t>
  </si>
  <si>
    <t>2013/04/15</t>
  </si>
  <si>
    <t>2013/02/28</t>
  </si>
  <si>
    <t>2013/01/15</t>
  </si>
  <si>
    <t>2012/11/30</t>
  </si>
  <si>
    <t>2012/07/13</t>
  </si>
  <si>
    <t>2012/05/31</t>
  </si>
  <si>
    <t>2012/04/13</t>
  </si>
  <si>
    <t>2012/02/29</t>
  </si>
  <si>
    <t>2012/01/13</t>
  </si>
  <si>
    <t>2011/07/15</t>
  </si>
  <si>
    <t>2011/05/31</t>
  </si>
  <si>
    <t>2011/02/28</t>
  </si>
  <si>
    <t>2011/03/30</t>
  </si>
  <si>
    <t>2010/11/30</t>
  </si>
  <si>
    <t>2010/05/31</t>
  </si>
  <si>
    <t>2010/08/27</t>
  </si>
  <si>
    <t>2010/02/28</t>
  </si>
  <si>
    <t>2009/11/30</t>
  </si>
  <si>
    <t>2009/06/30</t>
  </si>
  <si>
    <t>2009/03/31</t>
  </si>
  <si>
    <t>2008/12/31</t>
  </si>
  <si>
    <t>2008/09/30</t>
  </si>
  <si>
    <t>2008/06/30</t>
  </si>
  <si>
    <t>現金及び預金</t>
  </si>
  <si>
    <t>受取手形及び営業未収入金</t>
  </si>
  <si>
    <t>営業未収入金</t>
  </si>
  <si>
    <t>商品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</si>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</sst>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AA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7" width="17.625" style="0" customWidth="1"/>
  </cols>
  <sheetData>
    <row r="1" ht="14.25" thickBot="1"/>
    <row r="2" spans="1:27" ht="14.25" thickTop="1">
      <c r="A2" s="10" t="s">
        <v>174</v>
      </c>
      <c r="B2" s="14">
        <v>3823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25" thickBot="1">
      <c r="A3" s="11" t="s">
        <v>175</v>
      </c>
      <c r="B3" s="1" t="s">
        <v>176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thickTop="1">
      <c r="A4" s="10" t="s">
        <v>77</v>
      </c>
      <c r="B4" s="15" t="str">
        <f>HYPERLINK("http://www.kabupro.jp/mark/20140715/S1002JFC.htm","四半期報告書")</f>
        <v>四半期報告書</v>
      </c>
      <c r="C4" s="15" t="str">
        <f>HYPERLINK("http://www.kabupro.jp/mark/20140414/S1001MXB.htm","四半期報告書")</f>
        <v>四半期報告書</v>
      </c>
      <c r="D4" s="15" t="str">
        <f>HYPERLINK("http://www.kabupro.jp/mark/20140114/S1000XAA.htm","四半期報告書")</f>
        <v>四半期報告書</v>
      </c>
      <c r="E4" s="15" t="str">
        <f>HYPERLINK("http://www.kabupro.jp/mark/20131127/S1000LRX.htm","有価証券報告書")</f>
        <v>有価証券報告書</v>
      </c>
      <c r="F4" s="15" t="str">
        <f>HYPERLINK("http://www.kabupro.jp/mark/20140715/S1002JFC.htm","四半期報告書")</f>
        <v>四半期報告書</v>
      </c>
      <c r="G4" s="15" t="str">
        <f>HYPERLINK("http://www.kabupro.jp/mark/20140414/S1001MXB.htm","四半期報告書")</f>
        <v>四半期報告書</v>
      </c>
      <c r="H4" s="15" t="str">
        <f>HYPERLINK("http://www.kabupro.jp/mark/20140114/S1000XAA.htm","四半期報告書")</f>
        <v>四半期報告書</v>
      </c>
      <c r="I4" s="15" t="str">
        <f>HYPERLINK("http://www.kabupro.jp/mark/20131127/S1000LRX.htm","有価証券報告書")</f>
        <v>有価証券報告書</v>
      </c>
      <c r="J4" s="15" t="str">
        <f>HYPERLINK("http://www.kabupro.jp/mark/20130716/S000E0OS.htm","四半期報告書")</f>
        <v>四半期報告書</v>
      </c>
      <c r="K4" s="15" t="str">
        <f>HYPERLINK("http://www.kabupro.jp/mark/20130415/S000D8V8.htm","四半期報告書")</f>
        <v>四半期報告書</v>
      </c>
      <c r="L4" s="15" t="str">
        <f>HYPERLINK("http://www.kabupro.jp/mark/20130115/S000CMMR.htm","四半期報告書")</f>
        <v>四半期報告書</v>
      </c>
      <c r="M4" s="15" t="str">
        <f>HYPERLINK("http://www.kabupro.jp/mark/20121127/S000CDQY.htm","有価証券報告書")</f>
        <v>有価証券報告書</v>
      </c>
      <c r="N4" s="15" t="str">
        <f>HYPERLINK("http://www.kabupro.jp/mark/20120713/S000BGSR.htm","四半期報告書")</f>
        <v>四半期報告書</v>
      </c>
      <c r="O4" s="15" t="str">
        <f>HYPERLINK("http://www.kabupro.jp/mark/20120413/S000APHI.htm","四半期報告書")</f>
        <v>四半期報告書</v>
      </c>
      <c r="P4" s="15" t="str">
        <f>HYPERLINK("http://www.kabupro.jp/mark/20120113/S000A2LP.htm","四半期報告書")</f>
        <v>四半期報告書</v>
      </c>
      <c r="Q4" s="15" t="str">
        <f>HYPERLINK("http://www.kabupro.jp/mark/20111130/S0009UPN.htm","有価証券報告書")</f>
        <v>有価証券報告書</v>
      </c>
      <c r="R4" s="15" t="str">
        <f>HYPERLINK("http://www.kabupro.jp/mark/20110715/S0008XCL.htm","四半期報告書")</f>
        <v>四半期報告書</v>
      </c>
      <c r="S4" s="15" t="str">
        <f>HYPERLINK("http://www.kabupro.jp/mark/20110414/S00085SJ.htm","四半期報告書")</f>
        <v>四半期報告書</v>
      </c>
      <c r="T4" s="15" t="str">
        <f>HYPERLINK("http://www.kabupro.jp/mark/20110114/S0007JZ6.htm","四半期報告書")</f>
        <v>四半期報告書</v>
      </c>
      <c r="U4" s="15" t="str">
        <f>HYPERLINK("http://www.kabupro.jp/mark/20110414/S00085SP.htm","訂正有価証券届出書（通常方式）")</f>
        <v>訂正有価証券届出書（通常方式）</v>
      </c>
      <c r="V4" s="15" t="str">
        <f>HYPERLINK("http://www.kabupro.jp/mark/20100827/S0006PS2.htm","訂正四半期報告書")</f>
        <v>訂正四半期報告書</v>
      </c>
      <c r="W4" s="15" t="str">
        <f>HYPERLINK("http://www.kabupro.jp/mark/20100827/S0006PRZ.htm","訂正四半期報告書")</f>
        <v>訂正四半期報告書</v>
      </c>
      <c r="X4" s="15" t="str">
        <f>HYPERLINK("http://www.kabupro.jp/mark/20100827/S0006PST.htm","訂正四半期報告書")</f>
        <v>訂正四半期報告書</v>
      </c>
      <c r="Y4" s="15" t="str">
        <f>HYPERLINK("http://www.kabupro.jp/mark/20100827/S0006PSP.htm","訂正四半期報告書")</f>
        <v>訂正四半期報告書</v>
      </c>
      <c r="Z4" s="15" t="str">
        <f>HYPERLINK("http://www.kabupro.jp/mark/20100827/S0006PSM.htm","訂正四半期報告書")</f>
        <v>訂正四半期報告書</v>
      </c>
      <c r="AA4" s="15" t="str">
        <f>HYPERLINK("http://www.kabupro.jp/mark/20100906/S0006R73.htm","有価証券届出書（通常方式）")</f>
        <v>有価証券届出書（通常方式）</v>
      </c>
    </row>
    <row r="5" spans="1:27" ht="14.25" thickBot="1">
      <c r="A5" s="11" t="s">
        <v>78</v>
      </c>
      <c r="B5" s="1" t="s">
        <v>232</v>
      </c>
      <c r="C5" s="1" t="s">
        <v>235</v>
      </c>
      <c r="D5" s="1" t="s">
        <v>237</v>
      </c>
      <c r="E5" s="1" t="s">
        <v>84</v>
      </c>
      <c r="F5" s="1" t="s">
        <v>232</v>
      </c>
      <c r="G5" s="1" t="s">
        <v>235</v>
      </c>
      <c r="H5" s="1" t="s">
        <v>237</v>
      </c>
      <c r="I5" s="1" t="s">
        <v>84</v>
      </c>
      <c r="J5" s="1" t="s">
        <v>239</v>
      </c>
      <c r="K5" s="1" t="s">
        <v>241</v>
      </c>
      <c r="L5" s="1" t="s">
        <v>243</v>
      </c>
      <c r="M5" s="1" t="s">
        <v>88</v>
      </c>
      <c r="N5" s="1" t="s">
        <v>245</v>
      </c>
      <c r="O5" s="1" t="s">
        <v>247</v>
      </c>
      <c r="P5" s="1" t="s">
        <v>249</v>
      </c>
      <c r="Q5" s="1" t="s">
        <v>90</v>
      </c>
      <c r="R5" s="1" t="s">
        <v>250</v>
      </c>
      <c r="S5" s="1" t="s">
        <v>92</v>
      </c>
      <c r="T5" s="1" t="s">
        <v>13</v>
      </c>
      <c r="U5" s="1" t="s">
        <v>92</v>
      </c>
      <c r="V5" s="1" t="s">
        <v>256</v>
      </c>
      <c r="W5" s="1" t="s">
        <v>256</v>
      </c>
      <c r="X5" s="1" t="s">
        <v>256</v>
      </c>
      <c r="Y5" s="1" t="s">
        <v>256</v>
      </c>
      <c r="Z5" s="1" t="s">
        <v>256</v>
      </c>
      <c r="AA5" s="1" t="s">
        <v>94</v>
      </c>
    </row>
    <row r="6" spans="1:27" ht="15" thickBot="1" thickTop="1">
      <c r="A6" s="10" t="s">
        <v>79</v>
      </c>
      <c r="B6" s="18" t="s">
        <v>76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thickTop="1">
      <c r="A7" s="12" t="s">
        <v>80</v>
      </c>
      <c r="B7" s="14" t="s">
        <v>11</v>
      </c>
      <c r="C7" s="14" t="s">
        <v>11</v>
      </c>
      <c r="D7" s="14" t="s">
        <v>11</v>
      </c>
      <c r="E7" s="16" t="s">
        <v>85</v>
      </c>
      <c r="F7" s="14" t="s">
        <v>11</v>
      </c>
      <c r="G7" s="14" t="s">
        <v>11</v>
      </c>
      <c r="H7" s="14" t="s">
        <v>11</v>
      </c>
      <c r="I7" s="16" t="s">
        <v>85</v>
      </c>
      <c r="J7" s="14" t="s">
        <v>11</v>
      </c>
      <c r="K7" s="14" t="s">
        <v>11</v>
      </c>
      <c r="L7" s="14" t="s">
        <v>11</v>
      </c>
      <c r="M7" s="16" t="s">
        <v>85</v>
      </c>
      <c r="N7" s="14" t="s">
        <v>11</v>
      </c>
      <c r="O7" s="14" t="s">
        <v>11</v>
      </c>
      <c r="P7" s="14" t="s">
        <v>11</v>
      </c>
      <c r="Q7" s="16" t="s">
        <v>85</v>
      </c>
      <c r="R7" s="14" t="s">
        <v>11</v>
      </c>
      <c r="S7" s="14" t="s">
        <v>11</v>
      </c>
      <c r="T7" s="14" t="s">
        <v>11</v>
      </c>
      <c r="U7" s="16" t="s">
        <v>85</v>
      </c>
      <c r="V7" s="14" t="s">
        <v>11</v>
      </c>
      <c r="W7" s="14" t="s">
        <v>11</v>
      </c>
      <c r="X7" s="14" t="s">
        <v>11</v>
      </c>
      <c r="Y7" s="14" t="s">
        <v>11</v>
      </c>
      <c r="Z7" s="14" t="s">
        <v>11</v>
      </c>
      <c r="AA7" s="16" t="s">
        <v>85</v>
      </c>
    </row>
    <row r="8" spans="1:27" ht="13.5">
      <c r="A8" s="13" t="s">
        <v>81</v>
      </c>
      <c r="B8" s="1" t="s">
        <v>12</v>
      </c>
      <c r="C8" s="1" t="s">
        <v>12</v>
      </c>
      <c r="D8" s="1" t="s">
        <v>12</v>
      </c>
      <c r="E8" s="17" t="s">
        <v>180</v>
      </c>
      <c r="F8" s="1" t="s">
        <v>180</v>
      </c>
      <c r="G8" s="1" t="s">
        <v>180</v>
      </c>
      <c r="H8" s="1" t="s">
        <v>180</v>
      </c>
      <c r="I8" s="17" t="s">
        <v>181</v>
      </c>
      <c r="J8" s="1" t="s">
        <v>181</v>
      </c>
      <c r="K8" s="1" t="s">
        <v>181</v>
      </c>
      <c r="L8" s="1" t="s">
        <v>181</v>
      </c>
      <c r="M8" s="17" t="s">
        <v>182</v>
      </c>
      <c r="N8" s="1" t="s">
        <v>182</v>
      </c>
      <c r="O8" s="1" t="s">
        <v>182</v>
      </c>
      <c r="P8" s="1" t="s">
        <v>182</v>
      </c>
      <c r="Q8" s="17" t="s">
        <v>183</v>
      </c>
      <c r="R8" s="1" t="s">
        <v>183</v>
      </c>
      <c r="S8" s="1" t="s">
        <v>183</v>
      </c>
      <c r="T8" s="1" t="s">
        <v>183</v>
      </c>
      <c r="U8" s="17" t="s">
        <v>184</v>
      </c>
      <c r="V8" s="1" t="s">
        <v>184</v>
      </c>
      <c r="W8" s="1" t="s">
        <v>184</v>
      </c>
      <c r="X8" s="1" t="s">
        <v>184</v>
      </c>
      <c r="Y8" s="1" t="s">
        <v>184</v>
      </c>
      <c r="Z8" s="1" t="s">
        <v>184</v>
      </c>
      <c r="AA8" s="17" t="s">
        <v>185</v>
      </c>
    </row>
    <row r="9" spans="1:27" ht="13.5">
      <c r="A9" s="13" t="s">
        <v>82</v>
      </c>
      <c r="B9" s="1" t="s">
        <v>234</v>
      </c>
      <c r="C9" s="1" t="s">
        <v>236</v>
      </c>
      <c r="D9" s="1" t="s">
        <v>238</v>
      </c>
      <c r="E9" s="17" t="s">
        <v>86</v>
      </c>
      <c r="F9" s="1" t="s">
        <v>240</v>
      </c>
      <c r="G9" s="1" t="s">
        <v>242</v>
      </c>
      <c r="H9" s="1" t="s">
        <v>244</v>
      </c>
      <c r="I9" s="17" t="s">
        <v>87</v>
      </c>
      <c r="J9" s="1" t="s">
        <v>246</v>
      </c>
      <c r="K9" s="1" t="s">
        <v>248</v>
      </c>
      <c r="L9" s="1" t="s">
        <v>90</v>
      </c>
      <c r="M9" s="17" t="s">
        <v>89</v>
      </c>
      <c r="N9" s="1" t="s">
        <v>251</v>
      </c>
      <c r="O9" s="1" t="s">
        <v>252</v>
      </c>
      <c r="P9" s="1" t="s">
        <v>254</v>
      </c>
      <c r="Q9" s="17" t="s">
        <v>91</v>
      </c>
      <c r="R9" s="1" t="s">
        <v>255</v>
      </c>
      <c r="S9" s="1" t="s">
        <v>257</v>
      </c>
      <c r="T9" s="1" t="s">
        <v>258</v>
      </c>
      <c r="U9" s="17" t="s">
        <v>93</v>
      </c>
      <c r="V9" s="1" t="s">
        <v>259</v>
      </c>
      <c r="W9" s="1" t="s">
        <v>260</v>
      </c>
      <c r="X9" s="1" t="s">
        <v>261</v>
      </c>
      <c r="Y9" s="1" t="s">
        <v>262</v>
      </c>
      <c r="Z9" s="1" t="s">
        <v>263</v>
      </c>
      <c r="AA9" s="17" t="s">
        <v>95</v>
      </c>
    </row>
    <row r="10" spans="1:27" ht="14.25" thickBot="1">
      <c r="A10" s="13" t="s">
        <v>83</v>
      </c>
      <c r="B10" s="1" t="s">
        <v>97</v>
      </c>
      <c r="C10" s="1" t="s">
        <v>97</v>
      </c>
      <c r="D10" s="1" t="s">
        <v>97</v>
      </c>
      <c r="E10" s="17" t="s">
        <v>97</v>
      </c>
      <c r="F10" s="1" t="s">
        <v>97</v>
      </c>
      <c r="G10" s="1" t="s">
        <v>97</v>
      </c>
      <c r="H10" s="1" t="s">
        <v>97</v>
      </c>
      <c r="I10" s="17" t="s">
        <v>97</v>
      </c>
      <c r="J10" s="1" t="s">
        <v>97</v>
      </c>
      <c r="K10" s="1" t="s">
        <v>97</v>
      </c>
      <c r="L10" s="1" t="s">
        <v>97</v>
      </c>
      <c r="M10" s="17" t="s">
        <v>97</v>
      </c>
      <c r="N10" s="1" t="s">
        <v>97</v>
      </c>
      <c r="O10" s="1" t="s">
        <v>97</v>
      </c>
      <c r="P10" s="1" t="s">
        <v>97</v>
      </c>
      <c r="Q10" s="17" t="s">
        <v>97</v>
      </c>
      <c r="R10" s="1" t="s">
        <v>97</v>
      </c>
      <c r="S10" s="1" t="s">
        <v>97</v>
      </c>
      <c r="T10" s="1" t="s">
        <v>97</v>
      </c>
      <c r="U10" s="17" t="s">
        <v>97</v>
      </c>
      <c r="V10" s="1" t="s">
        <v>97</v>
      </c>
      <c r="W10" s="1" t="s">
        <v>97</v>
      </c>
      <c r="X10" s="1" t="s">
        <v>97</v>
      </c>
      <c r="Y10" s="1" t="s">
        <v>97</v>
      </c>
      <c r="Z10" s="1" t="s">
        <v>97</v>
      </c>
      <c r="AA10" s="17" t="s">
        <v>97</v>
      </c>
    </row>
    <row r="11" spans="1:27" ht="14.25" thickTop="1">
      <c r="A11" s="26" t="s">
        <v>186</v>
      </c>
      <c r="B11" s="28">
        <v>2837936</v>
      </c>
      <c r="C11" s="28">
        <v>2303057</v>
      </c>
      <c r="D11" s="28">
        <v>1086823</v>
      </c>
      <c r="E11" s="21">
        <v>4312227</v>
      </c>
      <c r="F11" s="28">
        <v>3261436</v>
      </c>
      <c r="G11" s="28">
        <v>2139438</v>
      </c>
      <c r="H11" s="28">
        <v>896618</v>
      </c>
      <c r="I11" s="21">
        <v>2961446</v>
      </c>
      <c r="J11" s="28">
        <v>2261812</v>
      </c>
      <c r="K11" s="28">
        <v>1466886</v>
      </c>
      <c r="L11" s="28">
        <v>651968</v>
      </c>
      <c r="M11" s="21">
        <v>2166813</v>
      </c>
      <c r="N11" s="28">
        <v>1646287</v>
      </c>
      <c r="O11" s="28">
        <v>1049163</v>
      </c>
      <c r="P11" s="28">
        <v>506755</v>
      </c>
      <c r="Q11" s="21">
        <v>2931548</v>
      </c>
      <c r="R11" s="28">
        <v>2509811</v>
      </c>
      <c r="S11" s="28">
        <v>1952553</v>
      </c>
      <c r="T11" s="28">
        <v>1335966</v>
      </c>
      <c r="U11" s="21">
        <v>4501797</v>
      </c>
      <c r="V11" s="28">
        <v>3789688</v>
      </c>
      <c r="W11" s="28">
        <v>2950737</v>
      </c>
      <c r="X11" s="28">
        <v>1929648</v>
      </c>
      <c r="Y11" s="28">
        <v>1180771</v>
      </c>
      <c r="Z11" s="28">
        <v>536145</v>
      </c>
      <c r="AA11" s="21">
        <v>2813337</v>
      </c>
    </row>
    <row r="12" spans="1:27" ht="13.5">
      <c r="A12" s="7" t="s">
        <v>187</v>
      </c>
      <c r="B12" s="29">
        <v>1711597</v>
      </c>
      <c r="C12" s="29">
        <v>1463152</v>
      </c>
      <c r="D12" s="29">
        <v>686246</v>
      </c>
      <c r="E12" s="22">
        <v>2952272</v>
      </c>
      <c r="F12" s="29">
        <v>2240746</v>
      </c>
      <c r="G12" s="29">
        <v>1475925</v>
      </c>
      <c r="H12" s="29">
        <v>651384</v>
      </c>
      <c r="I12" s="22">
        <v>2528386</v>
      </c>
      <c r="J12" s="29">
        <v>1881140</v>
      </c>
      <c r="K12" s="29">
        <v>1234743</v>
      </c>
      <c r="L12" s="29">
        <v>557079</v>
      </c>
      <c r="M12" s="22">
        <v>1657808</v>
      </c>
      <c r="N12" s="29">
        <v>1176090</v>
      </c>
      <c r="O12" s="29">
        <v>706377</v>
      </c>
      <c r="P12" s="29">
        <v>308725</v>
      </c>
      <c r="Q12" s="22">
        <v>2044758</v>
      </c>
      <c r="R12" s="29">
        <v>1700510</v>
      </c>
      <c r="S12" s="29">
        <v>1188875</v>
      </c>
      <c r="T12" s="29">
        <v>747617</v>
      </c>
      <c r="U12" s="22">
        <v>2755729</v>
      </c>
      <c r="V12" s="29">
        <v>2338746</v>
      </c>
      <c r="W12" s="29">
        <v>1686999</v>
      </c>
      <c r="X12" s="29">
        <v>1072869</v>
      </c>
      <c r="Y12" s="29">
        <v>565751</v>
      </c>
      <c r="Z12" s="29">
        <v>322707</v>
      </c>
      <c r="AA12" s="22">
        <v>946631</v>
      </c>
    </row>
    <row r="13" spans="1:27" ht="13.5">
      <c r="A13" s="7" t="s">
        <v>188</v>
      </c>
      <c r="B13" s="29">
        <v>1126338</v>
      </c>
      <c r="C13" s="29">
        <v>839905</v>
      </c>
      <c r="D13" s="29">
        <v>400576</v>
      </c>
      <c r="E13" s="22">
        <v>1359955</v>
      </c>
      <c r="F13" s="29">
        <v>1020689</v>
      </c>
      <c r="G13" s="29">
        <v>663513</v>
      </c>
      <c r="H13" s="29">
        <v>245233</v>
      </c>
      <c r="I13" s="22">
        <v>433059</v>
      </c>
      <c r="J13" s="29">
        <v>380672</v>
      </c>
      <c r="K13" s="29">
        <v>232142</v>
      </c>
      <c r="L13" s="29">
        <v>94889</v>
      </c>
      <c r="M13" s="22">
        <v>509004</v>
      </c>
      <c r="N13" s="29">
        <v>470197</v>
      </c>
      <c r="O13" s="29">
        <v>342786</v>
      </c>
      <c r="P13" s="29">
        <v>198029</v>
      </c>
      <c r="Q13" s="22">
        <v>886789</v>
      </c>
      <c r="R13" s="29">
        <v>809301</v>
      </c>
      <c r="S13" s="29">
        <v>763677</v>
      </c>
      <c r="T13" s="29">
        <v>588349</v>
      </c>
      <c r="U13" s="22">
        <v>1746067</v>
      </c>
      <c r="V13" s="29">
        <v>1450941</v>
      </c>
      <c r="W13" s="29">
        <v>1263738</v>
      </c>
      <c r="X13" s="29">
        <v>856778</v>
      </c>
      <c r="Y13" s="29">
        <v>615020</v>
      </c>
      <c r="Z13" s="29">
        <v>213438</v>
      </c>
      <c r="AA13" s="22">
        <v>1866705</v>
      </c>
    </row>
    <row r="14" spans="1:27" ht="13.5">
      <c r="A14" s="7" t="s">
        <v>189</v>
      </c>
      <c r="B14" s="29">
        <v>1333403</v>
      </c>
      <c r="C14" s="29">
        <v>958070</v>
      </c>
      <c r="D14" s="29">
        <v>469046</v>
      </c>
      <c r="E14" s="22">
        <v>1440595</v>
      </c>
      <c r="F14" s="29">
        <v>1050673</v>
      </c>
      <c r="G14" s="29">
        <v>670376</v>
      </c>
      <c r="H14" s="29">
        <v>307391</v>
      </c>
      <c r="I14" s="22">
        <v>1009203</v>
      </c>
      <c r="J14" s="29">
        <v>728724</v>
      </c>
      <c r="K14" s="29">
        <v>455482</v>
      </c>
      <c r="L14" s="29">
        <v>220231</v>
      </c>
      <c r="M14" s="22">
        <v>1127765</v>
      </c>
      <c r="N14" s="29">
        <v>912177</v>
      </c>
      <c r="O14" s="29">
        <v>657725</v>
      </c>
      <c r="P14" s="29">
        <v>360617</v>
      </c>
      <c r="Q14" s="22">
        <v>1736914</v>
      </c>
      <c r="R14" s="29">
        <v>1276010</v>
      </c>
      <c r="S14" s="29">
        <v>884979</v>
      </c>
      <c r="T14" s="29">
        <v>449788</v>
      </c>
      <c r="U14" s="22">
        <v>2635017</v>
      </c>
      <c r="V14" s="29">
        <v>2301156</v>
      </c>
      <c r="W14" s="29">
        <v>1963305</v>
      </c>
      <c r="X14" s="29">
        <v>1403878</v>
      </c>
      <c r="Y14" s="29">
        <v>909091</v>
      </c>
      <c r="Z14" s="29">
        <v>378512</v>
      </c>
      <c r="AA14" s="22">
        <v>1550828</v>
      </c>
    </row>
    <row r="15" spans="1:27" ht="14.25" thickBot="1">
      <c r="A15" s="25" t="s">
        <v>190</v>
      </c>
      <c r="B15" s="30">
        <v>-207064</v>
      </c>
      <c r="C15" s="30">
        <v>-118165</v>
      </c>
      <c r="D15" s="30">
        <v>-68469</v>
      </c>
      <c r="E15" s="23">
        <v>-80639</v>
      </c>
      <c r="F15" s="30">
        <v>-29984</v>
      </c>
      <c r="G15" s="30">
        <v>-6863</v>
      </c>
      <c r="H15" s="30">
        <v>-62158</v>
      </c>
      <c r="I15" s="23">
        <v>-576143</v>
      </c>
      <c r="J15" s="30">
        <v>-348052</v>
      </c>
      <c r="K15" s="30">
        <v>-223339</v>
      </c>
      <c r="L15" s="30">
        <v>-125342</v>
      </c>
      <c r="M15" s="23">
        <v>-618760</v>
      </c>
      <c r="N15" s="30">
        <v>-441980</v>
      </c>
      <c r="O15" s="30">
        <v>-314939</v>
      </c>
      <c r="P15" s="30">
        <v>-162588</v>
      </c>
      <c r="Q15" s="23">
        <v>-850125</v>
      </c>
      <c r="R15" s="30">
        <v>-466709</v>
      </c>
      <c r="S15" s="30">
        <v>-121302</v>
      </c>
      <c r="T15" s="30">
        <v>138561</v>
      </c>
      <c r="U15" s="23">
        <v>-888949</v>
      </c>
      <c r="V15" s="30">
        <v>-850214</v>
      </c>
      <c r="W15" s="30">
        <v>-699567</v>
      </c>
      <c r="X15" s="30">
        <v>-547100</v>
      </c>
      <c r="Y15" s="30">
        <v>-294071</v>
      </c>
      <c r="Z15" s="30">
        <v>-165074</v>
      </c>
      <c r="AA15" s="23">
        <v>315877</v>
      </c>
    </row>
    <row r="16" spans="1:27" ht="14.25" thickTop="1">
      <c r="A16" s="6" t="s">
        <v>191</v>
      </c>
      <c r="B16" s="29">
        <v>269</v>
      </c>
      <c r="C16" s="29">
        <v>248</v>
      </c>
      <c r="D16" s="29">
        <v>23</v>
      </c>
      <c r="E16" s="22">
        <v>216</v>
      </c>
      <c r="F16" s="29">
        <v>116</v>
      </c>
      <c r="G16" s="29">
        <v>348</v>
      </c>
      <c r="H16" s="29">
        <v>255</v>
      </c>
      <c r="I16" s="22">
        <v>1764</v>
      </c>
      <c r="J16" s="29">
        <v>1677</v>
      </c>
      <c r="K16" s="29">
        <v>1336</v>
      </c>
      <c r="L16" s="29">
        <v>109</v>
      </c>
      <c r="M16" s="22">
        <v>4113</v>
      </c>
      <c r="N16" s="29">
        <v>5187</v>
      </c>
      <c r="O16" s="29">
        <v>3476</v>
      </c>
      <c r="P16" s="29">
        <v>1754</v>
      </c>
      <c r="Q16" s="22">
        <v>4365</v>
      </c>
      <c r="R16" s="29">
        <v>2430</v>
      </c>
      <c r="S16" s="29">
        <v>1163</v>
      </c>
      <c r="T16" s="29">
        <v>306</v>
      </c>
      <c r="U16" s="22">
        <v>4593</v>
      </c>
      <c r="V16" s="29">
        <v>4026</v>
      </c>
      <c r="W16" s="29">
        <v>3919</v>
      </c>
      <c r="X16" s="29">
        <v>3099</v>
      </c>
      <c r="Y16" s="29">
        <v>2092</v>
      </c>
      <c r="Z16" s="29">
        <v>517</v>
      </c>
      <c r="AA16" s="22">
        <v>2182</v>
      </c>
    </row>
    <row r="17" spans="1:27" ht="13.5">
      <c r="A17" s="6" t="s">
        <v>192</v>
      </c>
      <c r="B17" s="29"/>
      <c r="C17" s="29"/>
      <c r="D17" s="29"/>
      <c r="E17" s="22"/>
      <c r="F17" s="29"/>
      <c r="G17" s="29"/>
      <c r="H17" s="29"/>
      <c r="I17" s="22"/>
      <c r="J17" s="29"/>
      <c r="K17" s="29"/>
      <c r="L17" s="29"/>
      <c r="M17" s="22"/>
      <c r="N17" s="29"/>
      <c r="O17" s="29"/>
      <c r="P17" s="29"/>
      <c r="Q17" s="22">
        <v>742</v>
      </c>
      <c r="R17" s="29">
        <v>371</v>
      </c>
      <c r="S17" s="29">
        <v>371</v>
      </c>
      <c r="T17" s="29"/>
      <c r="U17" s="22">
        <v>1039</v>
      </c>
      <c r="V17" s="29">
        <v>1039</v>
      </c>
      <c r="W17" s="29">
        <v>668</v>
      </c>
      <c r="X17" s="29">
        <v>668</v>
      </c>
      <c r="Y17" s="29">
        <v>297</v>
      </c>
      <c r="Z17" s="29">
        <v>297</v>
      </c>
      <c r="AA17" s="22">
        <v>522</v>
      </c>
    </row>
    <row r="18" spans="1:27" ht="13.5">
      <c r="A18" s="6" t="s">
        <v>193</v>
      </c>
      <c r="B18" s="29"/>
      <c r="C18" s="29"/>
      <c r="D18" s="29"/>
      <c r="E18" s="22"/>
      <c r="F18" s="29"/>
      <c r="G18" s="29"/>
      <c r="H18" s="29"/>
      <c r="I18" s="22">
        <v>15000</v>
      </c>
      <c r="J18" s="29">
        <v>15000</v>
      </c>
      <c r="K18" s="29">
        <v>15000</v>
      </c>
      <c r="L18" s="29">
        <v>15000</v>
      </c>
      <c r="M18" s="22"/>
      <c r="N18" s="29"/>
      <c r="O18" s="29"/>
      <c r="P18" s="29"/>
      <c r="Q18" s="22"/>
      <c r="R18" s="29"/>
      <c r="S18" s="29"/>
      <c r="T18" s="29"/>
      <c r="U18" s="22"/>
      <c r="V18" s="29"/>
      <c r="W18" s="29"/>
      <c r="X18" s="29"/>
      <c r="Y18" s="29"/>
      <c r="Z18" s="29"/>
      <c r="AA18" s="22"/>
    </row>
    <row r="19" spans="1:27" ht="13.5">
      <c r="A19" s="6" t="s">
        <v>195</v>
      </c>
      <c r="B19" s="29">
        <v>9337</v>
      </c>
      <c r="C19" s="29"/>
      <c r="D19" s="29">
        <v>2993</v>
      </c>
      <c r="E19" s="22">
        <v>12982</v>
      </c>
      <c r="F19" s="29">
        <v>16198</v>
      </c>
      <c r="G19" s="29"/>
      <c r="H19" s="29">
        <v>5338</v>
      </c>
      <c r="I19" s="22"/>
      <c r="J19" s="29"/>
      <c r="K19" s="29"/>
      <c r="L19" s="29"/>
      <c r="M19" s="22"/>
      <c r="N19" s="29">
        <v>194</v>
      </c>
      <c r="O19" s="29"/>
      <c r="P19" s="29"/>
      <c r="Q19" s="22"/>
      <c r="R19" s="29"/>
      <c r="S19" s="29"/>
      <c r="T19" s="29"/>
      <c r="U19" s="22"/>
      <c r="V19" s="29">
        <v>10178</v>
      </c>
      <c r="W19" s="29">
        <v>2521</v>
      </c>
      <c r="X19" s="29"/>
      <c r="Y19" s="29"/>
      <c r="Z19" s="29"/>
      <c r="AA19" s="22"/>
    </row>
    <row r="20" spans="1:27" ht="13.5">
      <c r="A20" s="6" t="s">
        <v>68</v>
      </c>
      <c r="B20" s="29">
        <v>1182</v>
      </c>
      <c r="C20" s="29"/>
      <c r="D20" s="29"/>
      <c r="E20" s="22"/>
      <c r="F20" s="29"/>
      <c r="G20" s="29"/>
      <c r="H20" s="29"/>
      <c r="I20" s="22"/>
      <c r="J20" s="29"/>
      <c r="K20" s="29"/>
      <c r="L20" s="29"/>
      <c r="M20" s="22"/>
      <c r="N20" s="29"/>
      <c r="O20" s="29"/>
      <c r="P20" s="29"/>
      <c r="Q20" s="22"/>
      <c r="R20" s="29"/>
      <c r="S20" s="29"/>
      <c r="T20" s="29"/>
      <c r="U20" s="22"/>
      <c r="V20" s="29"/>
      <c r="W20" s="29"/>
      <c r="X20" s="29"/>
      <c r="Y20" s="29"/>
      <c r="Z20" s="29"/>
      <c r="AA20" s="22"/>
    </row>
    <row r="21" spans="1:27" ht="13.5">
      <c r="A21" s="6" t="s">
        <v>106</v>
      </c>
      <c r="B21" s="29">
        <v>1140</v>
      </c>
      <c r="C21" s="29">
        <v>129</v>
      </c>
      <c r="D21" s="29">
        <v>30</v>
      </c>
      <c r="E21" s="22">
        <v>127</v>
      </c>
      <c r="F21" s="29">
        <v>111</v>
      </c>
      <c r="G21" s="29">
        <v>108</v>
      </c>
      <c r="H21" s="29">
        <v>62</v>
      </c>
      <c r="I21" s="22">
        <v>529</v>
      </c>
      <c r="J21" s="29">
        <v>485</v>
      </c>
      <c r="K21" s="29">
        <v>493</v>
      </c>
      <c r="L21" s="29">
        <v>167</v>
      </c>
      <c r="M21" s="22">
        <v>1395</v>
      </c>
      <c r="N21" s="29">
        <v>1266</v>
      </c>
      <c r="O21" s="29">
        <v>800</v>
      </c>
      <c r="P21" s="29">
        <v>89</v>
      </c>
      <c r="Q21" s="22">
        <v>3618</v>
      </c>
      <c r="R21" s="29">
        <v>3029</v>
      </c>
      <c r="S21" s="29">
        <v>2863</v>
      </c>
      <c r="T21" s="29">
        <v>118</v>
      </c>
      <c r="U21" s="22">
        <v>2282</v>
      </c>
      <c r="V21" s="29">
        <v>2276</v>
      </c>
      <c r="W21" s="29">
        <v>2058</v>
      </c>
      <c r="X21" s="29">
        <v>1986</v>
      </c>
      <c r="Y21" s="29">
        <v>617</v>
      </c>
      <c r="Z21" s="29"/>
      <c r="AA21" s="22">
        <v>101</v>
      </c>
    </row>
    <row r="22" spans="1:27" ht="13.5">
      <c r="A22" s="6" t="s">
        <v>196</v>
      </c>
      <c r="B22" s="29">
        <v>11929</v>
      </c>
      <c r="C22" s="29">
        <v>2340</v>
      </c>
      <c r="D22" s="29">
        <v>3047</v>
      </c>
      <c r="E22" s="22">
        <v>13327</v>
      </c>
      <c r="F22" s="29">
        <v>16426</v>
      </c>
      <c r="G22" s="29">
        <v>14213</v>
      </c>
      <c r="H22" s="29">
        <v>5655</v>
      </c>
      <c r="I22" s="22">
        <v>17294</v>
      </c>
      <c r="J22" s="29">
        <v>17162</v>
      </c>
      <c r="K22" s="29">
        <v>16830</v>
      </c>
      <c r="L22" s="29">
        <v>15276</v>
      </c>
      <c r="M22" s="22">
        <v>5509</v>
      </c>
      <c r="N22" s="29">
        <v>6648</v>
      </c>
      <c r="O22" s="29">
        <v>4876</v>
      </c>
      <c r="P22" s="29">
        <v>1844</v>
      </c>
      <c r="Q22" s="22">
        <v>15965</v>
      </c>
      <c r="R22" s="29">
        <v>13070</v>
      </c>
      <c r="S22" s="29">
        <v>4398</v>
      </c>
      <c r="T22" s="29">
        <v>425</v>
      </c>
      <c r="U22" s="22">
        <v>7915</v>
      </c>
      <c r="V22" s="29">
        <v>17520</v>
      </c>
      <c r="W22" s="29">
        <v>9167</v>
      </c>
      <c r="X22" s="29">
        <v>5754</v>
      </c>
      <c r="Y22" s="29">
        <v>3006</v>
      </c>
      <c r="Z22" s="29">
        <v>814</v>
      </c>
      <c r="AA22" s="22">
        <v>2806</v>
      </c>
    </row>
    <row r="23" spans="1:27" ht="13.5">
      <c r="A23" s="6" t="s">
        <v>197</v>
      </c>
      <c r="B23" s="29">
        <v>8783</v>
      </c>
      <c r="C23" s="29">
        <v>6298</v>
      </c>
      <c r="D23" s="29">
        <v>3189</v>
      </c>
      <c r="E23" s="22">
        <v>12539</v>
      </c>
      <c r="F23" s="29">
        <v>9293</v>
      </c>
      <c r="G23" s="29">
        <v>6478</v>
      </c>
      <c r="H23" s="29">
        <v>3342</v>
      </c>
      <c r="I23" s="22">
        <v>12199</v>
      </c>
      <c r="J23" s="29">
        <v>9736</v>
      </c>
      <c r="K23" s="29">
        <v>7346</v>
      </c>
      <c r="L23" s="29">
        <v>3499</v>
      </c>
      <c r="M23" s="22">
        <v>15714</v>
      </c>
      <c r="N23" s="29">
        <v>11869</v>
      </c>
      <c r="O23" s="29">
        <v>7950</v>
      </c>
      <c r="P23" s="29">
        <v>3969</v>
      </c>
      <c r="Q23" s="22">
        <v>13969</v>
      </c>
      <c r="R23" s="29">
        <v>10425</v>
      </c>
      <c r="S23" s="29">
        <v>7039</v>
      </c>
      <c r="T23" s="29">
        <v>3571</v>
      </c>
      <c r="U23" s="22">
        <v>20561</v>
      </c>
      <c r="V23" s="29">
        <v>16955</v>
      </c>
      <c r="W23" s="29">
        <v>9237</v>
      </c>
      <c r="X23" s="29">
        <v>5139</v>
      </c>
      <c r="Y23" s="29">
        <v>2404</v>
      </c>
      <c r="Z23" s="29">
        <v>1107</v>
      </c>
      <c r="AA23" s="22">
        <v>531</v>
      </c>
    </row>
    <row r="24" spans="1:27" ht="13.5">
      <c r="A24" s="6" t="s">
        <v>199</v>
      </c>
      <c r="B24" s="29"/>
      <c r="C24" s="29"/>
      <c r="D24" s="29"/>
      <c r="E24" s="22"/>
      <c r="F24" s="29"/>
      <c r="G24" s="29"/>
      <c r="H24" s="29"/>
      <c r="I24" s="22">
        <v>7029</v>
      </c>
      <c r="J24" s="29">
        <v>6835</v>
      </c>
      <c r="K24" s="29">
        <v>1374</v>
      </c>
      <c r="L24" s="29">
        <v>3317</v>
      </c>
      <c r="M24" s="22">
        <v>2398</v>
      </c>
      <c r="N24" s="29"/>
      <c r="O24" s="29"/>
      <c r="P24" s="29">
        <v>498</v>
      </c>
      <c r="Q24" s="22">
        <v>7914</v>
      </c>
      <c r="R24" s="29">
        <v>5506</v>
      </c>
      <c r="S24" s="29">
        <v>6049</v>
      </c>
      <c r="T24" s="29">
        <v>4976</v>
      </c>
      <c r="U24" s="22">
        <v>2671</v>
      </c>
      <c r="V24" s="29"/>
      <c r="W24" s="29"/>
      <c r="X24" s="29">
        <v>53895</v>
      </c>
      <c r="Y24" s="29">
        <v>11587</v>
      </c>
      <c r="Z24" s="29">
        <v>553</v>
      </c>
      <c r="AA24" s="22">
        <v>36875</v>
      </c>
    </row>
    <row r="25" spans="1:27" ht="13.5">
      <c r="A25" s="6" t="s">
        <v>136</v>
      </c>
      <c r="B25" s="29">
        <v>1304</v>
      </c>
      <c r="C25" s="29">
        <v>1284</v>
      </c>
      <c r="D25" s="29">
        <v>70</v>
      </c>
      <c r="E25" s="22">
        <v>274</v>
      </c>
      <c r="F25" s="29">
        <v>204</v>
      </c>
      <c r="G25" s="29">
        <v>144</v>
      </c>
      <c r="H25" s="29">
        <v>60</v>
      </c>
      <c r="I25" s="22">
        <v>3868</v>
      </c>
      <c r="J25" s="29">
        <v>3808</v>
      </c>
      <c r="K25" s="29">
        <v>3748</v>
      </c>
      <c r="L25" s="29">
        <v>64</v>
      </c>
      <c r="M25" s="22">
        <v>3132</v>
      </c>
      <c r="N25" s="29">
        <v>2851</v>
      </c>
      <c r="O25" s="29">
        <v>2623</v>
      </c>
      <c r="P25" s="29">
        <v>2532</v>
      </c>
      <c r="Q25" s="22">
        <v>297</v>
      </c>
      <c r="R25" s="29"/>
      <c r="S25" s="29"/>
      <c r="T25" s="29"/>
      <c r="U25" s="22">
        <v>8905</v>
      </c>
      <c r="V25" s="29"/>
      <c r="W25" s="29"/>
      <c r="X25" s="29"/>
      <c r="Y25" s="29"/>
      <c r="Z25" s="29"/>
      <c r="AA25" s="22">
        <v>11351</v>
      </c>
    </row>
    <row r="26" spans="1:27" ht="13.5">
      <c r="A26" s="6" t="s">
        <v>69</v>
      </c>
      <c r="B26" s="29"/>
      <c r="C26" s="29"/>
      <c r="D26" s="29"/>
      <c r="E26" s="22">
        <v>103513</v>
      </c>
      <c r="F26" s="29">
        <v>103513</v>
      </c>
      <c r="G26" s="29">
        <v>103513</v>
      </c>
      <c r="H26" s="29">
        <v>103513</v>
      </c>
      <c r="I26" s="22">
        <v>569398</v>
      </c>
      <c r="J26" s="29">
        <v>402449</v>
      </c>
      <c r="K26" s="29">
        <v>240074</v>
      </c>
      <c r="L26" s="29">
        <v>99469</v>
      </c>
      <c r="M26" s="22">
        <v>43730</v>
      </c>
      <c r="N26" s="29"/>
      <c r="O26" s="29"/>
      <c r="P26" s="29"/>
      <c r="Q26" s="22">
        <v>57535</v>
      </c>
      <c r="R26" s="29">
        <v>52538</v>
      </c>
      <c r="S26" s="29">
        <v>21586</v>
      </c>
      <c r="T26" s="29">
        <v>7082</v>
      </c>
      <c r="U26" s="22"/>
      <c r="V26" s="29"/>
      <c r="W26" s="29"/>
      <c r="X26" s="29"/>
      <c r="Y26" s="29"/>
      <c r="Z26" s="29"/>
      <c r="AA26" s="22"/>
    </row>
    <row r="27" spans="1:27" ht="13.5">
      <c r="A27" s="6" t="s">
        <v>201</v>
      </c>
      <c r="B27" s="29">
        <v>377</v>
      </c>
      <c r="C27" s="29">
        <v>410</v>
      </c>
      <c r="D27" s="29">
        <v>465</v>
      </c>
      <c r="E27" s="22">
        <v>1547</v>
      </c>
      <c r="F27" s="29">
        <v>2591</v>
      </c>
      <c r="G27" s="29">
        <v>1596</v>
      </c>
      <c r="H27" s="29">
        <v>404</v>
      </c>
      <c r="I27" s="22"/>
      <c r="J27" s="29"/>
      <c r="K27" s="29"/>
      <c r="L27" s="29"/>
      <c r="M27" s="22">
        <v>720</v>
      </c>
      <c r="N27" s="29">
        <v>720</v>
      </c>
      <c r="O27" s="29">
        <v>660</v>
      </c>
      <c r="P27" s="29">
        <v>720</v>
      </c>
      <c r="Q27" s="22"/>
      <c r="R27" s="29"/>
      <c r="S27" s="29"/>
      <c r="T27" s="29"/>
      <c r="U27" s="22"/>
      <c r="V27" s="29"/>
      <c r="W27" s="29"/>
      <c r="X27" s="29"/>
      <c r="Y27" s="29"/>
      <c r="Z27" s="29"/>
      <c r="AA27" s="22"/>
    </row>
    <row r="28" spans="1:27" ht="13.5">
      <c r="A28" s="6" t="s">
        <v>106</v>
      </c>
      <c r="B28" s="29">
        <v>183</v>
      </c>
      <c r="C28" s="29">
        <v>183</v>
      </c>
      <c r="D28" s="29">
        <v>178</v>
      </c>
      <c r="E28" s="22">
        <v>4050</v>
      </c>
      <c r="F28" s="29">
        <v>3540</v>
      </c>
      <c r="G28" s="29">
        <v>2698</v>
      </c>
      <c r="H28" s="29">
        <v>1513</v>
      </c>
      <c r="I28" s="22">
        <v>15208</v>
      </c>
      <c r="J28" s="29">
        <v>13355</v>
      </c>
      <c r="K28" s="29">
        <v>10962</v>
      </c>
      <c r="L28" s="29">
        <v>3390</v>
      </c>
      <c r="M28" s="22">
        <v>5487</v>
      </c>
      <c r="N28" s="29">
        <v>2791</v>
      </c>
      <c r="O28" s="29">
        <v>654</v>
      </c>
      <c r="P28" s="29"/>
      <c r="Q28" s="22">
        <v>156</v>
      </c>
      <c r="R28" s="29">
        <v>394</v>
      </c>
      <c r="S28" s="29">
        <v>334</v>
      </c>
      <c r="T28" s="29">
        <v>214</v>
      </c>
      <c r="U28" s="22">
        <v>769</v>
      </c>
      <c r="V28" s="29">
        <v>1168</v>
      </c>
      <c r="W28" s="29">
        <v>1053</v>
      </c>
      <c r="X28" s="29">
        <v>1238</v>
      </c>
      <c r="Y28" s="29">
        <v>892</v>
      </c>
      <c r="Z28" s="29">
        <v>362</v>
      </c>
      <c r="AA28" s="22">
        <v>2467</v>
      </c>
    </row>
    <row r="29" spans="1:27" ht="13.5">
      <c r="A29" s="6" t="s">
        <v>203</v>
      </c>
      <c r="B29" s="29">
        <v>10649</v>
      </c>
      <c r="C29" s="29">
        <v>8177</v>
      </c>
      <c r="D29" s="29">
        <v>3904</v>
      </c>
      <c r="E29" s="22">
        <v>121925</v>
      </c>
      <c r="F29" s="29">
        <v>119142</v>
      </c>
      <c r="G29" s="29">
        <v>114430</v>
      </c>
      <c r="H29" s="29">
        <v>108834</v>
      </c>
      <c r="I29" s="22">
        <v>607703</v>
      </c>
      <c r="J29" s="29">
        <v>436184</v>
      </c>
      <c r="K29" s="29">
        <v>263506</v>
      </c>
      <c r="L29" s="29">
        <v>109741</v>
      </c>
      <c r="M29" s="22">
        <v>71183</v>
      </c>
      <c r="N29" s="29">
        <v>18232</v>
      </c>
      <c r="O29" s="29">
        <v>11888</v>
      </c>
      <c r="P29" s="29">
        <v>7720</v>
      </c>
      <c r="Q29" s="22">
        <v>79873</v>
      </c>
      <c r="R29" s="29">
        <v>68865</v>
      </c>
      <c r="S29" s="29">
        <v>35009</v>
      </c>
      <c r="T29" s="29">
        <v>15844</v>
      </c>
      <c r="U29" s="22">
        <v>32908</v>
      </c>
      <c r="V29" s="29">
        <v>18124</v>
      </c>
      <c r="W29" s="29">
        <v>10290</v>
      </c>
      <c r="X29" s="29">
        <v>60273</v>
      </c>
      <c r="Y29" s="29">
        <v>14884</v>
      </c>
      <c r="Z29" s="29">
        <v>2023</v>
      </c>
      <c r="AA29" s="22">
        <v>51227</v>
      </c>
    </row>
    <row r="30" spans="1:27" ht="14.25" thickBot="1">
      <c r="A30" s="25" t="s">
        <v>204</v>
      </c>
      <c r="B30" s="30">
        <v>-205784</v>
      </c>
      <c r="C30" s="30">
        <v>-124002</v>
      </c>
      <c r="D30" s="30">
        <v>-69327</v>
      </c>
      <c r="E30" s="23">
        <v>-189238</v>
      </c>
      <c r="F30" s="30">
        <v>-132700</v>
      </c>
      <c r="G30" s="30">
        <v>-107080</v>
      </c>
      <c r="H30" s="30">
        <v>-165336</v>
      </c>
      <c r="I30" s="23">
        <v>-1166553</v>
      </c>
      <c r="J30" s="30">
        <v>-767074</v>
      </c>
      <c r="K30" s="30">
        <v>-470015</v>
      </c>
      <c r="L30" s="30">
        <v>-219807</v>
      </c>
      <c r="M30" s="23">
        <v>-684434</v>
      </c>
      <c r="N30" s="30">
        <v>-453563</v>
      </c>
      <c r="O30" s="30">
        <v>-321951</v>
      </c>
      <c r="P30" s="30">
        <v>-168464</v>
      </c>
      <c r="Q30" s="23">
        <v>-914034</v>
      </c>
      <c r="R30" s="30">
        <v>-522504</v>
      </c>
      <c r="S30" s="30">
        <v>-151913</v>
      </c>
      <c r="T30" s="30">
        <v>123141</v>
      </c>
      <c r="U30" s="23">
        <v>-913942</v>
      </c>
      <c r="V30" s="30">
        <v>-850817</v>
      </c>
      <c r="W30" s="30">
        <v>-700690</v>
      </c>
      <c r="X30" s="30">
        <v>-601619</v>
      </c>
      <c r="Y30" s="30">
        <v>-305948</v>
      </c>
      <c r="Z30" s="30">
        <v>-166283</v>
      </c>
      <c r="AA30" s="23">
        <v>267457</v>
      </c>
    </row>
    <row r="31" spans="1:27" ht="14.25" thickTop="1">
      <c r="A31" s="6" t="s">
        <v>70</v>
      </c>
      <c r="B31" s="29">
        <v>33400</v>
      </c>
      <c r="C31" s="29">
        <v>33400</v>
      </c>
      <c r="D31" s="29"/>
      <c r="E31" s="22">
        <v>86218</v>
      </c>
      <c r="F31" s="29">
        <v>86218</v>
      </c>
      <c r="G31" s="29">
        <v>86218</v>
      </c>
      <c r="H31" s="29">
        <v>86218</v>
      </c>
      <c r="I31" s="22">
        <v>523375</v>
      </c>
      <c r="J31" s="29">
        <v>234325</v>
      </c>
      <c r="K31" s="29">
        <v>234325</v>
      </c>
      <c r="L31" s="29"/>
      <c r="M31" s="22">
        <v>60385</v>
      </c>
      <c r="N31" s="29"/>
      <c r="O31" s="29"/>
      <c r="P31" s="29"/>
      <c r="Q31" s="22">
        <v>19956</v>
      </c>
      <c r="R31" s="29">
        <v>19956</v>
      </c>
      <c r="S31" s="29"/>
      <c r="T31" s="29"/>
      <c r="U31" s="22"/>
      <c r="V31" s="29"/>
      <c r="W31" s="29"/>
      <c r="X31" s="29"/>
      <c r="Y31" s="29"/>
      <c r="Z31" s="29"/>
      <c r="AA31" s="22"/>
    </row>
    <row r="32" spans="1:27" ht="13.5">
      <c r="A32" s="6" t="s">
        <v>207</v>
      </c>
      <c r="B32" s="29"/>
      <c r="C32" s="29"/>
      <c r="D32" s="29"/>
      <c r="E32" s="22"/>
      <c r="F32" s="29"/>
      <c r="G32" s="29"/>
      <c r="H32" s="29"/>
      <c r="I32" s="22"/>
      <c r="J32" s="29"/>
      <c r="K32" s="29"/>
      <c r="L32" s="29"/>
      <c r="M32" s="22">
        <v>228</v>
      </c>
      <c r="N32" s="29">
        <v>10</v>
      </c>
      <c r="O32" s="29">
        <v>10</v>
      </c>
      <c r="P32" s="29"/>
      <c r="Q32" s="22">
        <v>194</v>
      </c>
      <c r="R32" s="29">
        <v>192</v>
      </c>
      <c r="S32" s="29">
        <v>192</v>
      </c>
      <c r="T32" s="29">
        <v>192</v>
      </c>
      <c r="U32" s="22"/>
      <c r="V32" s="29"/>
      <c r="W32" s="29"/>
      <c r="X32" s="29"/>
      <c r="Y32" s="29"/>
      <c r="Z32" s="29"/>
      <c r="AA32" s="22"/>
    </row>
    <row r="33" spans="1:27" ht="13.5">
      <c r="A33" s="6" t="s">
        <v>205</v>
      </c>
      <c r="B33" s="29">
        <v>69289</v>
      </c>
      <c r="C33" s="29">
        <v>25173</v>
      </c>
      <c r="D33" s="29"/>
      <c r="E33" s="22"/>
      <c r="F33" s="29"/>
      <c r="G33" s="29"/>
      <c r="H33" s="29"/>
      <c r="I33" s="22">
        <v>38673</v>
      </c>
      <c r="J33" s="29">
        <v>38673</v>
      </c>
      <c r="K33" s="29">
        <v>38673</v>
      </c>
      <c r="L33" s="29">
        <v>38673</v>
      </c>
      <c r="M33" s="22"/>
      <c r="N33" s="29"/>
      <c r="O33" s="29"/>
      <c r="P33" s="29"/>
      <c r="Q33" s="22">
        <v>39516</v>
      </c>
      <c r="R33" s="29">
        <v>39516</v>
      </c>
      <c r="S33" s="29">
        <v>37649</v>
      </c>
      <c r="T33" s="29">
        <v>37649</v>
      </c>
      <c r="U33" s="22"/>
      <c r="V33" s="29"/>
      <c r="W33" s="29"/>
      <c r="X33" s="29"/>
      <c r="Y33" s="29"/>
      <c r="Z33" s="29"/>
      <c r="AA33" s="22">
        <v>6891</v>
      </c>
    </row>
    <row r="34" spans="1:27" ht="13.5">
      <c r="A34" s="6" t="s">
        <v>71</v>
      </c>
      <c r="B34" s="29">
        <v>20012</v>
      </c>
      <c r="C34" s="29"/>
      <c r="D34" s="29"/>
      <c r="E34" s="22"/>
      <c r="F34" s="29"/>
      <c r="G34" s="29"/>
      <c r="H34" s="29"/>
      <c r="I34" s="22"/>
      <c r="J34" s="29"/>
      <c r="K34" s="29"/>
      <c r="L34" s="29"/>
      <c r="M34" s="22"/>
      <c r="N34" s="29"/>
      <c r="O34" s="29"/>
      <c r="P34" s="29"/>
      <c r="Q34" s="22"/>
      <c r="R34" s="29"/>
      <c r="S34" s="29"/>
      <c r="T34" s="29"/>
      <c r="U34" s="22"/>
      <c r="V34" s="29"/>
      <c r="W34" s="29"/>
      <c r="X34" s="29"/>
      <c r="Y34" s="29"/>
      <c r="Z34" s="29"/>
      <c r="AA34" s="22"/>
    </row>
    <row r="35" spans="1:27" ht="13.5">
      <c r="A35" s="6" t="s">
        <v>107</v>
      </c>
      <c r="B35" s="29"/>
      <c r="C35" s="29"/>
      <c r="D35" s="29"/>
      <c r="E35" s="22"/>
      <c r="F35" s="29"/>
      <c r="G35" s="29"/>
      <c r="H35" s="29"/>
      <c r="I35" s="22"/>
      <c r="J35" s="29">
        <v>2507</v>
      </c>
      <c r="K35" s="29">
        <v>2863</v>
      </c>
      <c r="L35" s="29">
        <v>2863</v>
      </c>
      <c r="M35" s="22"/>
      <c r="N35" s="29">
        <v>9537</v>
      </c>
      <c r="O35" s="29"/>
      <c r="P35" s="29"/>
      <c r="Q35" s="22"/>
      <c r="R35" s="29"/>
      <c r="S35" s="29"/>
      <c r="T35" s="29"/>
      <c r="U35" s="22"/>
      <c r="V35" s="29"/>
      <c r="W35" s="29"/>
      <c r="X35" s="29"/>
      <c r="Y35" s="29"/>
      <c r="Z35" s="29"/>
      <c r="AA35" s="22"/>
    </row>
    <row r="36" spans="1:27" ht="13.5">
      <c r="A36" s="6" t="s">
        <v>210</v>
      </c>
      <c r="B36" s="29">
        <v>122702</v>
      </c>
      <c r="C36" s="29">
        <v>58574</v>
      </c>
      <c r="D36" s="29"/>
      <c r="E36" s="22">
        <v>86218</v>
      </c>
      <c r="F36" s="29">
        <v>86218</v>
      </c>
      <c r="G36" s="29">
        <v>86218</v>
      </c>
      <c r="H36" s="29">
        <v>86218</v>
      </c>
      <c r="I36" s="22">
        <v>564556</v>
      </c>
      <c r="J36" s="29">
        <v>275506</v>
      </c>
      <c r="K36" s="29">
        <v>275861</v>
      </c>
      <c r="L36" s="29">
        <v>41536</v>
      </c>
      <c r="M36" s="22">
        <v>63997</v>
      </c>
      <c r="N36" s="29">
        <v>9547</v>
      </c>
      <c r="O36" s="29">
        <v>9548</v>
      </c>
      <c r="P36" s="29"/>
      <c r="Q36" s="22">
        <v>59667</v>
      </c>
      <c r="R36" s="29">
        <v>59665</v>
      </c>
      <c r="S36" s="29">
        <v>37842</v>
      </c>
      <c r="T36" s="29">
        <v>37842</v>
      </c>
      <c r="U36" s="22"/>
      <c r="V36" s="29"/>
      <c r="W36" s="29"/>
      <c r="X36" s="29"/>
      <c r="Y36" s="29"/>
      <c r="Z36" s="29"/>
      <c r="AA36" s="22">
        <v>6891</v>
      </c>
    </row>
    <row r="37" spans="1:27" ht="13.5">
      <c r="A37" s="6" t="s">
        <v>214</v>
      </c>
      <c r="B37" s="29"/>
      <c r="C37" s="29"/>
      <c r="D37" s="29"/>
      <c r="E37" s="22">
        <v>666</v>
      </c>
      <c r="F37" s="29">
        <v>653</v>
      </c>
      <c r="G37" s="29">
        <v>621</v>
      </c>
      <c r="H37" s="29">
        <v>581</v>
      </c>
      <c r="I37" s="22"/>
      <c r="J37" s="29"/>
      <c r="K37" s="29"/>
      <c r="L37" s="29"/>
      <c r="M37" s="22"/>
      <c r="N37" s="29"/>
      <c r="O37" s="29"/>
      <c r="P37" s="29"/>
      <c r="Q37" s="22">
        <v>480</v>
      </c>
      <c r="R37" s="29"/>
      <c r="S37" s="29">
        <v>480</v>
      </c>
      <c r="T37" s="29">
        <v>480</v>
      </c>
      <c r="U37" s="22"/>
      <c r="V37" s="29"/>
      <c r="W37" s="29"/>
      <c r="X37" s="29"/>
      <c r="Y37" s="29"/>
      <c r="Z37" s="29"/>
      <c r="AA37" s="22"/>
    </row>
    <row r="38" spans="1:27" ht="13.5">
      <c r="A38" s="6" t="s">
        <v>213</v>
      </c>
      <c r="B38" s="29"/>
      <c r="C38" s="29"/>
      <c r="D38" s="29"/>
      <c r="E38" s="22">
        <v>3683</v>
      </c>
      <c r="F38" s="29">
        <v>3608</v>
      </c>
      <c r="G38" s="29">
        <v>3434</v>
      </c>
      <c r="H38" s="29"/>
      <c r="I38" s="22">
        <v>72</v>
      </c>
      <c r="J38" s="29">
        <v>72</v>
      </c>
      <c r="K38" s="29">
        <v>40</v>
      </c>
      <c r="L38" s="29"/>
      <c r="M38" s="22">
        <v>7382</v>
      </c>
      <c r="N38" s="29">
        <v>7726</v>
      </c>
      <c r="O38" s="29"/>
      <c r="P38" s="29"/>
      <c r="Q38" s="22"/>
      <c r="R38" s="29"/>
      <c r="S38" s="29"/>
      <c r="T38" s="29"/>
      <c r="U38" s="22">
        <v>941</v>
      </c>
      <c r="V38" s="29"/>
      <c r="W38" s="29"/>
      <c r="X38" s="29"/>
      <c r="Y38" s="29">
        <v>907</v>
      </c>
      <c r="Z38" s="29">
        <v>789</v>
      </c>
      <c r="AA38" s="22">
        <v>37</v>
      </c>
    </row>
    <row r="39" spans="1:27" ht="13.5">
      <c r="A39" s="6" t="s">
        <v>215</v>
      </c>
      <c r="B39" s="29">
        <v>177969</v>
      </c>
      <c r="C39" s="29">
        <v>177969</v>
      </c>
      <c r="D39" s="29">
        <v>177969</v>
      </c>
      <c r="E39" s="22"/>
      <c r="F39" s="29"/>
      <c r="G39" s="29"/>
      <c r="H39" s="29"/>
      <c r="I39" s="22">
        <v>13757</v>
      </c>
      <c r="J39" s="29">
        <v>13757</v>
      </c>
      <c r="K39" s="29">
        <v>13757</v>
      </c>
      <c r="L39" s="29">
        <v>13757</v>
      </c>
      <c r="M39" s="22">
        <v>38766</v>
      </c>
      <c r="N39" s="29">
        <v>22742</v>
      </c>
      <c r="O39" s="29">
        <v>21468</v>
      </c>
      <c r="P39" s="29">
        <v>2742</v>
      </c>
      <c r="Q39" s="22"/>
      <c r="R39" s="29">
        <v>10935</v>
      </c>
      <c r="S39" s="29">
        <v>10935</v>
      </c>
      <c r="T39" s="29">
        <v>5999</v>
      </c>
      <c r="U39" s="22">
        <v>343513</v>
      </c>
      <c r="V39" s="29">
        <v>265863</v>
      </c>
      <c r="W39" s="29">
        <v>265863</v>
      </c>
      <c r="X39" s="29">
        <v>144575</v>
      </c>
      <c r="Y39" s="29">
        <v>15218</v>
      </c>
      <c r="Z39" s="29"/>
      <c r="AA39" s="22"/>
    </row>
    <row r="40" spans="1:27" ht="13.5">
      <c r="A40" s="6" t="s">
        <v>72</v>
      </c>
      <c r="B40" s="29"/>
      <c r="C40" s="29"/>
      <c r="D40" s="29"/>
      <c r="E40" s="22"/>
      <c r="F40" s="29"/>
      <c r="G40" s="29"/>
      <c r="H40" s="29"/>
      <c r="I40" s="22"/>
      <c r="J40" s="29"/>
      <c r="K40" s="29"/>
      <c r="L40" s="29"/>
      <c r="M40" s="22"/>
      <c r="N40" s="29"/>
      <c r="O40" s="29"/>
      <c r="P40" s="29"/>
      <c r="Q40" s="22"/>
      <c r="R40" s="29"/>
      <c r="S40" s="29"/>
      <c r="T40" s="29"/>
      <c r="U40" s="22">
        <v>174280</v>
      </c>
      <c r="V40" s="29">
        <v>174280</v>
      </c>
      <c r="W40" s="29">
        <v>174280</v>
      </c>
      <c r="X40" s="29">
        <v>174280</v>
      </c>
      <c r="Y40" s="29">
        <v>25000</v>
      </c>
      <c r="Z40" s="29">
        <v>25000</v>
      </c>
      <c r="AA40" s="22">
        <v>130000</v>
      </c>
    </row>
    <row r="41" spans="1:27" ht="13.5">
      <c r="A41" s="6" t="s">
        <v>221</v>
      </c>
      <c r="B41" s="29"/>
      <c r="C41" s="29"/>
      <c r="D41" s="29"/>
      <c r="E41" s="22"/>
      <c r="F41" s="29"/>
      <c r="G41" s="29"/>
      <c r="H41" s="29"/>
      <c r="I41" s="22"/>
      <c r="J41" s="29"/>
      <c r="K41" s="29"/>
      <c r="L41" s="29"/>
      <c r="M41" s="22">
        <v>78149</v>
      </c>
      <c r="N41" s="29">
        <v>78149</v>
      </c>
      <c r="O41" s="29">
        <v>78149</v>
      </c>
      <c r="P41" s="29">
        <v>78149</v>
      </c>
      <c r="Q41" s="22"/>
      <c r="R41" s="29"/>
      <c r="S41" s="29"/>
      <c r="T41" s="29"/>
      <c r="U41" s="22"/>
      <c r="V41" s="29"/>
      <c r="W41" s="29"/>
      <c r="X41" s="29"/>
      <c r="Y41" s="29"/>
      <c r="Z41" s="29"/>
      <c r="AA41" s="22"/>
    </row>
    <row r="42" spans="1:27" ht="13.5">
      <c r="A42" s="6" t="s">
        <v>73</v>
      </c>
      <c r="B42" s="29"/>
      <c r="C42" s="29"/>
      <c r="D42" s="29"/>
      <c r="E42" s="22"/>
      <c r="F42" s="29"/>
      <c r="G42" s="29"/>
      <c r="H42" s="29"/>
      <c r="I42" s="22"/>
      <c r="J42" s="29"/>
      <c r="K42" s="29"/>
      <c r="L42" s="29"/>
      <c r="M42" s="22">
        <v>43416</v>
      </c>
      <c r="N42" s="29"/>
      <c r="O42" s="29"/>
      <c r="P42" s="29"/>
      <c r="Q42" s="22"/>
      <c r="R42" s="29"/>
      <c r="S42" s="29"/>
      <c r="T42" s="29"/>
      <c r="U42" s="22"/>
      <c r="V42" s="29"/>
      <c r="W42" s="29"/>
      <c r="X42" s="29"/>
      <c r="Y42" s="29"/>
      <c r="Z42" s="29"/>
      <c r="AA42" s="22"/>
    </row>
    <row r="43" spans="1:27" ht="13.5">
      <c r="A43" s="6" t="s">
        <v>106</v>
      </c>
      <c r="B43" s="29">
        <v>2497</v>
      </c>
      <c r="C43" s="29"/>
      <c r="D43" s="29"/>
      <c r="E43" s="22"/>
      <c r="F43" s="29"/>
      <c r="G43" s="29"/>
      <c r="H43" s="29"/>
      <c r="I43" s="22"/>
      <c r="J43" s="29"/>
      <c r="K43" s="29"/>
      <c r="L43" s="29"/>
      <c r="M43" s="22">
        <v>707</v>
      </c>
      <c r="N43" s="29">
        <v>700</v>
      </c>
      <c r="O43" s="29">
        <v>700</v>
      </c>
      <c r="P43" s="29">
        <v>700</v>
      </c>
      <c r="Q43" s="22">
        <v>38649</v>
      </c>
      <c r="R43" s="29">
        <v>28194</v>
      </c>
      <c r="S43" s="29"/>
      <c r="T43" s="29"/>
      <c r="U43" s="22">
        <v>15303</v>
      </c>
      <c r="V43" s="29">
        <v>16244</v>
      </c>
      <c r="W43" s="29">
        <v>15913</v>
      </c>
      <c r="X43" s="29">
        <v>4241</v>
      </c>
      <c r="Y43" s="29"/>
      <c r="Z43" s="29"/>
      <c r="AA43" s="22"/>
    </row>
    <row r="44" spans="1:27" ht="13.5">
      <c r="A44" s="6" t="s">
        <v>224</v>
      </c>
      <c r="B44" s="29">
        <v>180467</v>
      </c>
      <c r="C44" s="29">
        <v>177969</v>
      </c>
      <c r="D44" s="29">
        <v>177969</v>
      </c>
      <c r="E44" s="22">
        <v>4350</v>
      </c>
      <c r="F44" s="29">
        <v>4261</v>
      </c>
      <c r="G44" s="29">
        <v>4055</v>
      </c>
      <c r="H44" s="29">
        <v>581</v>
      </c>
      <c r="I44" s="22">
        <v>83812</v>
      </c>
      <c r="J44" s="29">
        <v>44790</v>
      </c>
      <c r="K44" s="29">
        <v>13797</v>
      </c>
      <c r="L44" s="29">
        <v>13757</v>
      </c>
      <c r="M44" s="22">
        <v>197035</v>
      </c>
      <c r="N44" s="29">
        <v>113019</v>
      </c>
      <c r="O44" s="29">
        <v>104018</v>
      </c>
      <c r="P44" s="29">
        <v>85292</v>
      </c>
      <c r="Q44" s="22">
        <v>1345062</v>
      </c>
      <c r="R44" s="29">
        <v>1365684</v>
      </c>
      <c r="S44" s="29">
        <v>11416</v>
      </c>
      <c r="T44" s="29">
        <v>6480</v>
      </c>
      <c r="U44" s="22">
        <v>604914</v>
      </c>
      <c r="V44" s="29">
        <v>527264</v>
      </c>
      <c r="W44" s="29">
        <v>526933</v>
      </c>
      <c r="X44" s="29">
        <v>323097</v>
      </c>
      <c r="Y44" s="29">
        <v>41126</v>
      </c>
      <c r="Z44" s="29">
        <v>25789</v>
      </c>
      <c r="AA44" s="22">
        <v>160379</v>
      </c>
    </row>
    <row r="45" spans="1:27" ht="13.5">
      <c r="A45" s="7" t="s">
        <v>225</v>
      </c>
      <c r="B45" s="29">
        <v>-263549</v>
      </c>
      <c r="C45" s="29">
        <v>-243397</v>
      </c>
      <c r="D45" s="29">
        <v>-247296</v>
      </c>
      <c r="E45" s="22">
        <v>-107370</v>
      </c>
      <c r="F45" s="29">
        <v>-50743</v>
      </c>
      <c r="G45" s="29">
        <v>-24917</v>
      </c>
      <c r="H45" s="29">
        <v>-79698</v>
      </c>
      <c r="I45" s="22">
        <v>-685810</v>
      </c>
      <c r="J45" s="29">
        <v>-536358</v>
      </c>
      <c r="K45" s="29">
        <v>-207951</v>
      </c>
      <c r="L45" s="29">
        <v>-192028</v>
      </c>
      <c r="M45" s="22">
        <v>-817472</v>
      </c>
      <c r="N45" s="29">
        <v>-557034</v>
      </c>
      <c r="O45" s="29">
        <v>-416421</v>
      </c>
      <c r="P45" s="29">
        <v>-253756</v>
      </c>
      <c r="Q45" s="22">
        <v>-2199429</v>
      </c>
      <c r="R45" s="29">
        <v>-1828523</v>
      </c>
      <c r="S45" s="29">
        <v>-125486</v>
      </c>
      <c r="T45" s="29">
        <v>154504</v>
      </c>
      <c r="U45" s="22">
        <v>-1518857</v>
      </c>
      <c r="V45" s="29">
        <v>-1378082</v>
      </c>
      <c r="W45" s="29">
        <v>-1227624</v>
      </c>
      <c r="X45" s="29">
        <v>-924716</v>
      </c>
      <c r="Y45" s="29">
        <v>-347075</v>
      </c>
      <c r="Z45" s="29">
        <v>-192073</v>
      </c>
      <c r="AA45" s="22">
        <v>113968</v>
      </c>
    </row>
    <row r="46" spans="1:27" ht="13.5">
      <c r="A46" s="7" t="s">
        <v>226</v>
      </c>
      <c r="B46" s="29">
        <v>4001</v>
      </c>
      <c r="C46" s="29">
        <v>2985</v>
      </c>
      <c r="D46" s="29">
        <v>845</v>
      </c>
      <c r="E46" s="22">
        <v>5494</v>
      </c>
      <c r="F46" s="29">
        <v>2575</v>
      </c>
      <c r="G46" s="29">
        <v>4569</v>
      </c>
      <c r="H46" s="29">
        <v>1550</v>
      </c>
      <c r="I46" s="22">
        <v>6772</v>
      </c>
      <c r="J46" s="29">
        <v>5241</v>
      </c>
      <c r="K46" s="29">
        <v>3714</v>
      </c>
      <c r="L46" s="29">
        <v>1646</v>
      </c>
      <c r="M46" s="22">
        <v>6927</v>
      </c>
      <c r="N46" s="29">
        <v>4685</v>
      </c>
      <c r="O46" s="29">
        <v>1731</v>
      </c>
      <c r="P46" s="29">
        <v>1031</v>
      </c>
      <c r="Q46" s="22">
        <v>1781</v>
      </c>
      <c r="R46" s="29">
        <v>12339</v>
      </c>
      <c r="S46" s="29">
        <v>8637</v>
      </c>
      <c r="T46" s="29">
        <v>6499</v>
      </c>
      <c r="U46" s="22">
        <v>92826</v>
      </c>
      <c r="V46" s="29">
        <v>86255</v>
      </c>
      <c r="W46" s="29">
        <v>73895</v>
      </c>
      <c r="X46" s="29">
        <v>57236</v>
      </c>
      <c r="Y46" s="29">
        <v>57289</v>
      </c>
      <c r="Z46" s="29">
        <v>18200</v>
      </c>
      <c r="AA46" s="22">
        <v>301902</v>
      </c>
    </row>
    <row r="47" spans="1:27" ht="13.5">
      <c r="A47" s="7" t="s">
        <v>228</v>
      </c>
      <c r="B47" s="29"/>
      <c r="C47" s="29"/>
      <c r="D47" s="29"/>
      <c r="E47" s="22"/>
      <c r="F47" s="29"/>
      <c r="G47" s="29"/>
      <c r="H47" s="29"/>
      <c r="I47" s="22"/>
      <c r="J47" s="29"/>
      <c r="K47" s="29"/>
      <c r="L47" s="29"/>
      <c r="M47" s="22"/>
      <c r="N47" s="29"/>
      <c r="O47" s="29"/>
      <c r="P47" s="29"/>
      <c r="Q47" s="22">
        <v>2169</v>
      </c>
      <c r="R47" s="29">
        <v>303</v>
      </c>
      <c r="S47" s="29">
        <v>5</v>
      </c>
      <c r="T47" s="29">
        <v>2966</v>
      </c>
      <c r="U47" s="22">
        <v>47152</v>
      </c>
      <c r="V47" s="29">
        <v>46565</v>
      </c>
      <c r="W47" s="29">
        <v>49671</v>
      </c>
      <c r="X47" s="29">
        <v>-153339</v>
      </c>
      <c r="Y47" s="29">
        <v>-72410</v>
      </c>
      <c r="Z47" s="29">
        <v>-84257</v>
      </c>
      <c r="AA47" s="22">
        <v>1873</v>
      </c>
    </row>
    <row r="48" spans="1:27" ht="13.5">
      <c r="A48" s="7" t="s">
        <v>227</v>
      </c>
      <c r="B48" s="29"/>
      <c r="C48" s="29"/>
      <c r="D48" s="29"/>
      <c r="E48" s="22">
        <v>-2043</v>
      </c>
      <c r="F48" s="29">
        <v>-2043</v>
      </c>
      <c r="G48" s="29">
        <v>-2043</v>
      </c>
      <c r="H48" s="29"/>
      <c r="I48" s="22">
        <v>-20929</v>
      </c>
      <c r="J48" s="29">
        <v>-20929</v>
      </c>
      <c r="K48" s="29"/>
      <c r="L48" s="29"/>
      <c r="M48" s="22"/>
      <c r="N48" s="29"/>
      <c r="O48" s="29"/>
      <c r="P48" s="29"/>
      <c r="Q48" s="22"/>
      <c r="R48" s="29"/>
      <c r="S48" s="29"/>
      <c r="T48" s="29"/>
      <c r="U48" s="22">
        <v>-16492</v>
      </c>
      <c r="V48" s="29"/>
      <c r="W48" s="29"/>
      <c r="X48" s="29"/>
      <c r="Y48" s="29"/>
      <c r="Z48" s="29"/>
      <c r="AA48" s="22">
        <v>-19509</v>
      </c>
    </row>
    <row r="49" spans="1:27" ht="13.5">
      <c r="A49" s="7" t="s">
        <v>229</v>
      </c>
      <c r="B49" s="29">
        <v>4001</v>
      </c>
      <c r="C49" s="29">
        <v>2985</v>
      </c>
      <c r="D49" s="29">
        <v>845</v>
      </c>
      <c r="E49" s="22">
        <v>3451</v>
      </c>
      <c r="F49" s="29">
        <v>531</v>
      </c>
      <c r="G49" s="29">
        <v>2526</v>
      </c>
      <c r="H49" s="29">
        <v>1550</v>
      </c>
      <c r="I49" s="22">
        <v>-14156</v>
      </c>
      <c r="J49" s="29">
        <v>-15687</v>
      </c>
      <c r="K49" s="29">
        <v>3714</v>
      </c>
      <c r="L49" s="29">
        <v>1646</v>
      </c>
      <c r="M49" s="22">
        <v>6927</v>
      </c>
      <c r="N49" s="29">
        <v>4685</v>
      </c>
      <c r="O49" s="29">
        <v>1731</v>
      </c>
      <c r="P49" s="29">
        <v>1031</v>
      </c>
      <c r="Q49" s="22">
        <v>3951</v>
      </c>
      <c r="R49" s="29">
        <v>12642</v>
      </c>
      <c r="S49" s="29">
        <v>8643</v>
      </c>
      <c r="T49" s="29">
        <v>9466</v>
      </c>
      <c r="U49" s="22">
        <v>123486</v>
      </c>
      <c r="V49" s="29">
        <v>132820</v>
      </c>
      <c r="W49" s="29">
        <v>123566</v>
      </c>
      <c r="X49" s="29">
        <v>-96102</v>
      </c>
      <c r="Y49" s="29">
        <v>-15121</v>
      </c>
      <c r="Z49" s="29">
        <v>-66056</v>
      </c>
      <c r="AA49" s="22">
        <v>284266</v>
      </c>
    </row>
    <row r="50" spans="1:27" ht="13.5">
      <c r="A50" s="7" t="s">
        <v>74</v>
      </c>
      <c r="B50" s="29">
        <v>-267550</v>
      </c>
      <c r="C50" s="29">
        <v>-246383</v>
      </c>
      <c r="D50" s="29">
        <v>-248142</v>
      </c>
      <c r="E50" s="22">
        <v>-110821</v>
      </c>
      <c r="F50" s="29">
        <v>-51275</v>
      </c>
      <c r="G50" s="29">
        <v>-27443</v>
      </c>
      <c r="H50" s="29">
        <v>-81249</v>
      </c>
      <c r="I50" s="22">
        <v>-671653</v>
      </c>
      <c r="J50" s="29">
        <v>-520671</v>
      </c>
      <c r="K50" s="29">
        <v>-211666</v>
      </c>
      <c r="L50" s="29">
        <v>-193675</v>
      </c>
      <c r="M50" s="22">
        <v>-824400</v>
      </c>
      <c r="N50" s="29">
        <v>-561720</v>
      </c>
      <c r="O50" s="29">
        <v>-418153</v>
      </c>
      <c r="P50" s="29">
        <v>-254788</v>
      </c>
      <c r="Q50" s="22"/>
      <c r="R50" s="29"/>
      <c r="S50" s="29"/>
      <c r="T50" s="29"/>
      <c r="U50" s="22"/>
      <c r="V50" s="29"/>
      <c r="W50" s="29"/>
      <c r="X50" s="29"/>
      <c r="Y50" s="29"/>
      <c r="Z50" s="29"/>
      <c r="AA50" s="22"/>
    </row>
    <row r="51" spans="1:27" ht="13.5">
      <c r="A51" s="7" t="s">
        <v>75</v>
      </c>
      <c r="B51" s="29">
        <v>48034</v>
      </c>
      <c r="C51" s="29">
        <v>46715</v>
      </c>
      <c r="D51" s="29">
        <v>17827</v>
      </c>
      <c r="E51" s="22">
        <v>-27798</v>
      </c>
      <c r="F51" s="29">
        <v>-10717</v>
      </c>
      <c r="G51" s="29">
        <v>-16235</v>
      </c>
      <c r="H51" s="29">
        <v>-7526</v>
      </c>
      <c r="I51" s="22">
        <v>-104761</v>
      </c>
      <c r="J51" s="29">
        <v>-45571</v>
      </c>
      <c r="K51" s="29">
        <v>-16580</v>
      </c>
      <c r="L51" s="29">
        <v>-7038</v>
      </c>
      <c r="M51" s="22">
        <v>-19905</v>
      </c>
      <c r="N51" s="29">
        <v>-12825</v>
      </c>
      <c r="O51" s="29">
        <v>-10259</v>
      </c>
      <c r="P51" s="29">
        <v>-10012</v>
      </c>
      <c r="Q51" s="22">
        <v>-11318</v>
      </c>
      <c r="R51" s="29">
        <v>-10104</v>
      </c>
      <c r="S51" s="29">
        <v>-4587</v>
      </c>
      <c r="T51" s="29">
        <v>2375</v>
      </c>
      <c r="U51" s="22">
        <v>2137</v>
      </c>
      <c r="V51" s="29">
        <v>-453</v>
      </c>
      <c r="W51" s="29">
        <v>-3421</v>
      </c>
      <c r="X51" s="29">
        <v>-11194</v>
      </c>
      <c r="Y51" s="29">
        <v>-9128</v>
      </c>
      <c r="Z51" s="29"/>
      <c r="AA51" s="22"/>
    </row>
    <row r="52" spans="1:27" ht="14.25" thickBot="1">
      <c r="A52" s="7" t="s">
        <v>230</v>
      </c>
      <c r="B52" s="29">
        <v>-315585</v>
      </c>
      <c r="C52" s="29">
        <v>-293098</v>
      </c>
      <c r="D52" s="29">
        <v>-265969</v>
      </c>
      <c r="E52" s="22">
        <v>-83023</v>
      </c>
      <c r="F52" s="29">
        <v>-40557</v>
      </c>
      <c r="G52" s="29">
        <v>-11207</v>
      </c>
      <c r="H52" s="29">
        <v>-73722</v>
      </c>
      <c r="I52" s="22">
        <v>-566892</v>
      </c>
      <c r="J52" s="29">
        <v>-475099</v>
      </c>
      <c r="K52" s="29">
        <v>-195085</v>
      </c>
      <c r="L52" s="29">
        <v>-186636</v>
      </c>
      <c r="M52" s="22">
        <v>-804495</v>
      </c>
      <c r="N52" s="29">
        <v>-548895</v>
      </c>
      <c r="O52" s="29">
        <v>-407894</v>
      </c>
      <c r="P52" s="29">
        <v>-244775</v>
      </c>
      <c r="Q52" s="22">
        <v>-2192062</v>
      </c>
      <c r="R52" s="29">
        <v>-1831061</v>
      </c>
      <c r="S52" s="29">
        <v>-129542</v>
      </c>
      <c r="T52" s="29">
        <v>142662</v>
      </c>
      <c r="U52" s="22">
        <v>-1644480</v>
      </c>
      <c r="V52" s="29">
        <v>-1510449</v>
      </c>
      <c r="W52" s="29">
        <v>-1347769</v>
      </c>
      <c r="X52" s="29">
        <v>-817419</v>
      </c>
      <c r="Y52" s="29">
        <v>-322825</v>
      </c>
      <c r="Z52" s="29">
        <v>-126017</v>
      </c>
      <c r="AA52" s="22">
        <v>-170298</v>
      </c>
    </row>
    <row r="53" spans="1:27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5" ht="13.5">
      <c r="A55" s="20" t="s">
        <v>178</v>
      </c>
    </row>
    <row r="56" ht="13.5">
      <c r="A56" s="20" t="s">
        <v>179</v>
      </c>
    </row>
  </sheetData>
  <mergeCells count="1">
    <mergeCell ref="B6:AA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U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174</v>
      </c>
      <c r="B2" s="14">
        <v>3823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175</v>
      </c>
      <c r="B3" s="1" t="s">
        <v>176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77</v>
      </c>
      <c r="B4" s="15" t="str">
        <f>HYPERLINK("http://www.kabupro.jp/mark/20140414/S1001MXB.htm","四半期報告書")</f>
        <v>四半期報告書</v>
      </c>
      <c r="C4" s="15" t="str">
        <f>HYPERLINK("http://www.kabupro.jp/mark/20131127/S1000LRX.htm","有価証券報告書")</f>
        <v>有価証券報告書</v>
      </c>
      <c r="D4" s="15" t="str">
        <f>HYPERLINK("http://www.kabupro.jp/mark/20140414/S1001MXB.htm","四半期報告書")</f>
        <v>四半期報告書</v>
      </c>
      <c r="E4" s="15" t="str">
        <f>HYPERLINK("http://www.kabupro.jp/mark/20131127/S1000LRX.htm","有価証券報告書")</f>
        <v>有価証券報告書</v>
      </c>
      <c r="F4" s="15" t="str">
        <f>HYPERLINK("http://www.kabupro.jp/mark/20130415/S000D8V8.htm","四半期報告書")</f>
        <v>四半期報告書</v>
      </c>
      <c r="G4" s="15" t="str">
        <f>HYPERLINK("http://www.kabupro.jp/mark/20121127/S000CDQY.htm","有価証券報告書")</f>
        <v>有価証券報告書</v>
      </c>
      <c r="H4" s="15" t="str">
        <f>HYPERLINK("http://www.kabupro.jp/mark/20110715/S0008XCL.htm","四半期報告書")</f>
        <v>四半期報告書</v>
      </c>
      <c r="I4" s="15" t="str">
        <f>HYPERLINK("http://www.kabupro.jp/mark/20120413/S000APHI.htm","四半期報告書")</f>
        <v>四半期報告書</v>
      </c>
      <c r="J4" s="15" t="str">
        <f>HYPERLINK("http://www.kabupro.jp/mark/20110330/S00082VD.htm","有価証券届出書（通常方式）")</f>
        <v>有価証券届出書（通常方式）</v>
      </c>
      <c r="K4" s="15" t="str">
        <f>HYPERLINK("http://www.kabupro.jp/mark/20111130/S0009UPN.htm","有価証券報告書")</f>
        <v>有価証券報告書</v>
      </c>
      <c r="L4" s="15" t="str">
        <f>HYPERLINK("http://www.kabupro.jp/mark/20110715/S0008XCL.htm","四半期報告書")</f>
        <v>四半期報告書</v>
      </c>
      <c r="M4" s="15" t="str">
        <f>HYPERLINK("http://www.kabupro.jp/mark/20110414/S00085SJ.htm","四半期報告書")</f>
        <v>四半期報告書</v>
      </c>
      <c r="N4" s="15" t="str">
        <f>HYPERLINK("http://www.kabupro.jp/mark/20110114/S0007JZ6.htm","四半期報告書")</f>
        <v>四半期報告書</v>
      </c>
      <c r="O4" s="15" t="str">
        <f>HYPERLINK("http://www.kabupro.jp/mark/20110414/S00085SP.htm","訂正有価証券届出書（通常方式）")</f>
        <v>訂正有価証券届出書（通常方式）</v>
      </c>
      <c r="P4" s="15" t="str">
        <f>HYPERLINK("http://www.kabupro.jp/mark/20100827/S0006PS2.htm","訂正四半期報告書")</f>
        <v>訂正四半期報告書</v>
      </c>
      <c r="Q4" s="15" t="str">
        <f>HYPERLINK("http://www.kabupro.jp/mark/20100827/S0006PRZ.htm","訂正四半期報告書")</f>
        <v>訂正四半期報告書</v>
      </c>
      <c r="R4" s="15" t="str">
        <f>HYPERLINK("http://www.kabupro.jp/mark/20100827/S0006PST.htm","訂正四半期報告書")</f>
        <v>訂正四半期報告書</v>
      </c>
      <c r="S4" s="15" t="str">
        <f>HYPERLINK("http://www.kabupro.jp/mark/20100827/S0006PSP.htm","訂正四半期報告書")</f>
        <v>訂正四半期報告書</v>
      </c>
      <c r="T4" s="15" t="str">
        <f>HYPERLINK("http://www.kabupro.jp/mark/20100827/S0006PSM.htm","訂正四半期報告書")</f>
        <v>訂正四半期報告書</v>
      </c>
      <c r="U4" s="15" t="str">
        <f>HYPERLINK("http://www.kabupro.jp/mark/20100906/S0006R73.htm","有価証券届出書（通常方式）")</f>
        <v>有価証券届出書（通常方式）</v>
      </c>
    </row>
    <row r="5" spans="1:21" ht="14.25" thickBot="1">
      <c r="A5" s="11" t="s">
        <v>78</v>
      </c>
      <c r="B5" s="1" t="s">
        <v>235</v>
      </c>
      <c r="C5" s="1" t="s">
        <v>84</v>
      </c>
      <c r="D5" s="1" t="s">
        <v>235</v>
      </c>
      <c r="E5" s="1" t="s">
        <v>84</v>
      </c>
      <c r="F5" s="1" t="s">
        <v>241</v>
      </c>
      <c r="G5" s="1" t="s">
        <v>88</v>
      </c>
      <c r="H5" s="1" t="s">
        <v>250</v>
      </c>
      <c r="I5" s="1" t="s">
        <v>247</v>
      </c>
      <c r="J5" s="1" t="s">
        <v>253</v>
      </c>
      <c r="K5" s="1" t="s">
        <v>90</v>
      </c>
      <c r="L5" s="1" t="s">
        <v>250</v>
      </c>
      <c r="M5" s="1" t="s">
        <v>92</v>
      </c>
      <c r="N5" s="1" t="s">
        <v>13</v>
      </c>
      <c r="O5" s="1" t="s">
        <v>92</v>
      </c>
      <c r="P5" s="1" t="s">
        <v>256</v>
      </c>
      <c r="Q5" s="1" t="s">
        <v>256</v>
      </c>
      <c r="R5" s="1" t="s">
        <v>256</v>
      </c>
      <c r="S5" s="1" t="s">
        <v>256</v>
      </c>
      <c r="T5" s="1" t="s">
        <v>256</v>
      </c>
      <c r="U5" s="1" t="s">
        <v>94</v>
      </c>
    </row>
    <row r="6" spans="1:21" ht="15" thickBot="1" thickTop="1">
      <c r="A6" s="10" t="s">
        <v>79</v>
      </c>
      <c r="B6" s="18" t="s">
        <v>67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80</v>
      </c>
      <c r="B7" s="14" t="s">
        <v>11</v>
      </c>
      <c r="C7" s="16" t="s">
        <v>85</v>
      </c>
      <c r="D7" s="14" t="s">
        <v>11</v>
      </c>
      <c r="E7" s="16" t="s">
        <v>85</v>
      </c>
      <c r="F7" s="14" t="s">
        <v>11</v>
      </c>
      <c r="G7" s="16" t="s">
        <v>85</v>
      </c>
      <c r="H7" s="14" t="s">
        <v>11</v>
      </c>
      <c r="I7" s="14" t="s">
        <v>11</v>
      </c>
      <c r="J7" s="14" t="s">
        <v>11</v>
      </c>
      <c r="K7" s="16" t="s">
        <v>85</v>
      </c>
      <c r="L7" s="14" t="s">
        <v>11</v>
      </c>
      <c r="M7" s="14" t="s">
        <v>11</v>
      </c>
      <c r="N7" s="14" t="s">
        <v>11</v>
      </c>
      <c r="O7" s="16" t="s">
        <v>85</v>
      </c>
      <c r="P7" s="14" t="s">
        <v>11</v>
      </c>
      <c r="Q7" s="14" t="s">
        <v>11</v>
      </c>
      <c r="R7" s="14" t="s">
        <v>11</v>
      </c>
      <c r="S7" s="14" t="s">
        <v>11</v>
      </c>
      <c r="T7" s="14" t="s">
        <v>11</v>
      </c>
      <c r="U7" s="16" t="s">
        <v>85</v>
      </c>
    </row>
    <row r="8" spans="1:21" ht="13.5">
      <c r="A8" s="13" t="s">
        <v>81</v>
      </c>
      <c r="B8" s="1" t="s">
        <v>12</v>
      </c>
      <c r="C8" s="17" t="s">
        <v>180</v>
      </c>
      <c r="D8" s="1" t="s">
        <v>180</v>
      </c>
      <c r="E8" s="17" t="s">
        <v>181</v>
      </c>
      <c r="F8" s="1" t="s">
        <v>181</v>
      </c>
      <c r="G8" s="17" t="s">
        <v>182</v>
      </c>
      <c r="H8" s="1" t="s">
        <v>182</v>
      </c>
      <c r="I8" s="1" t="s">
        <v>182</v>
      </c>
      <c r="J8" s="1" t="s">
        <v>182</v>
      </c>
      <c r="K8" s="17" t="s">
        <v>183</v>
      </c>
      <c r="L8" s="1" t="s">
        <v>183</v>
      </c>
      <c r="M8" s="1" t="s">
        <v>183</v>
      </c>
      <c r="N8" s="1" t="s">
        <v>183</v>
      </c>
      <c r="O8" s="17" t="s">
        <v>184</v>
      </c>
      <c r="P8" s="1" t="s">
        <v>184</v>
      </c>
      <c r="Q8" s="1" t="s">
        <v>184</v>
      </c>
      <c r="R8" s="1" t="s">
        <v>184</v>
      </c>
      <c r="S8" s="1" t="s">
        <v>184</v>
      </c>
      <c r="T8" s="1" t="s">
        <v>184</v>
      </c>
      <c r="U8" s="17" t="s">
        <v>185</v>
      </c>
    </row>
    <row r="9" spans="1:21" ht="13.5">
      <c r="A9" s="13" t="s">
        <v>82</v>
      </c>
      <c r="B9" s="1" t="s">
        <v>236</v>
      </c>
      <c r="C9" s="17" t="s">
        <v>86</v>
      </c>
      <c r="D9" s="1" t="s">
        <v>242</v>
      </c>
      <c r="E9" s="17" t="s">
        <v>87</v>
      </c>
      <c r="F9" s="1" t="s">
        <v>248</v>
      </c>
      <c r="G9" s="17" t="s">
        <v>89</v>
      </c>
      <c r="H9" s="1" t="s">
        <v>251</v>
      </c>
      <c r="I9" s="1" t="s">
        <v>252</v>
      </c>
      <c r="J9" s="1" t="s">
        <v>254</v>
      </c>
      <c r="K9" s="17" t="s">
        <v>91</v>
      </c>
      <c r="L9" s="1" t="s">
        <v>255</v>
      </c>
      <c r="M9" s="1" t="s">
        <v>257</v>
      </c>
      <c r="N9" s="1" t="s">
        <v>258</v>
      </c>
      <c r="O9" s="17" t="s">
        <v>93</v>
      </c>
      <c r="P9" s="1" t="s">
        <v>259</v>
      </c>
      <c r="Q9" s="1" t="s">
        <v>260</v>
      </c>
      <c r="R9" s="1" t="s">
        <v>261</v>
      </c>
      <c r="S9" s="1" t="s">
        <v>262</v>
      </c>
      <c r="T9" s="1" t="s">
        <v>263</v>
      </c>
      <c r="U9" s="17" t="s">
        <v>95</v>
      </c>
    </row>
    <row r="10" spans="1:21" ht="14.25" thickBot="1">
      <c r="A10" s="13" t="s">
        <v>83</v>
      </c>
      <c r="B10" s="1" t="s">
        <v>97</v>
      </c>
      <c r="C10" s="17" t="s">
        <v>97</v>
      </c>
      <c r="D10" s="1" t="s">
        <v>97</v>
      </c>
      <c r="E10" s="17" t="s">
        <v>97</v>
      </c>
      <c r="F10" s="1" t="s">
        <v>97</v>
      </c>
      <c r="G10" s="17" t="s">
        <v>97</v>
      </c>
      <c r="H10" s="1" t="s">
        <v>97</v>
      </c>
      <c r="I10" s="1" t="s">
        <v>97</v>
      </c>
      <c r="J10" s="1" t="s">
        <v>97</v>
      </c>
      <c r="K10" s="17" t="s">
        <v>97</v>
      </c>
      <c r="L10" s="1" t="s">
        <v>97</v>
      </c>
      <c r="M10" s="1" t="s">
        <v>97</v>
      </c>
      <c r="N10" s="1" t="s">
        <v>97</v>
      </c>
      <c r="O10" s="17" t="s">
        <v>97</v>
      </c>
      <c r="P10" s="1" t="s">
        <v>97</v>
      </c>
      <c r="Q10" s="1" t="s">
        <v>97</v>
      </c>
      <c r="R10" s="1" t="s">
        <v>97</v>
      </c>
      <c r="S10" s="1" t="s">
        <v>97</v>
      </c>
      <c r="T10" s="1" t="s">
        <v>97</v>
      </c>
      <c r="U10" s="17" t="s">
        <v>97</v>
      </c>
    </row>
    <row r="11" spans="1:21" ht="14.25" thickTop="1">
      <c r="A11" s="31" t="s">
        <v>225</v>
      </c>
      <c r="B11" s="28">
        <v>-243397</v>
      </c>
      <c r="C11" s="21">
        <v>-107370</v>
      </c>
      <c r="D11" s="28">
        <v>-24917</v>
      </c>
      <c r="E11" s="21">
        <v>-685810</v>
      </c>
      <c r="F11" s="28">
        <v>-207951</v>
      </c>
      <c r="G11" s="21">
        <v>-817472</v>
      </c>
      <c r="H11" s="28">
        <v>-557034</v>
      </c>
      <c r="I11" s="28">
        <v>-416421</v>
      </c>
      <c r="J11" s="28">
        <v>-253756</v>
      </c>
      <c r="K11" s="21">
        <v>-2199429</v>
      </c>
      <c r="L11" s="28">
        <v>-1828523</v>
      </c>
      <c r="M11" s="28">
        <v>-125486</v>
      </c>
      <c r="N11" s="28">
        <v>154504</v>
      </c>
      <c r="O11" s="21">
        <v>-1518857</v>
      </c>
      <c r="P11" s="28">
        <v>-1378082</v>
      </c>
      <c r="Q11" s="28">
        <v>-1227624</v>
      </c>
      <c r="R11" s="28">
        <v>-924716</v>
      </c>
      <c r="S11" s="28">
        <v>-347075</v>
      </c>
      <c r="T11" s="28">
        <v>-192073</v>
      </c>
      <c r="U11" s="21">
        <v>113968</v>
      </c>
    </row>
    <row r="12" spans="1:21" ht="13.5">
      <c r="A12" s="6" t="s">
        <v>14</v>
      </c>
      <c r="B12" s="29">
        <v>156117</v>
      </c>
      <c r="C12" s="22">
        <v>477445</v>
      </c>
      <c r="D12" s="29">
        <v>294364</v>
      </c>
      <c r="E12" s="22">
        <v>588135</v>
      </c>
      <c r="F12" s="29">
        <v>287906</v>
      </c>
      <c r="G12" s="22">
        <v>601905</v>
      </c>
      <c r="H12" s="29">
        <v>481413</v>
      </c>
      <c r="I12" s="29">
        <v>343065</v>
      </c>
      <c r="J12" s="29">
        <v>156902</v>
      </c>
      <c r="K12" s="22">
        <v>1125314</v>
      </c>
      <c r="L12" s="29">
        <v>952643</v>
      </c>
      <c r="M12" s="29">
        <v>713532</v>
      </c>
      <c r="N12" s="29">
        <v>475030</v>
      </c>
      <c r="O12" s="22">
        <v>1071366</v>
      </c>
      <c r="P12" s="29">
        <v>872771</v>
      </c>
      <c r="Q12" s="29">
        <v>617254</v>
      </c>
      <c r="R12" s="29">
        <v>387756</v>
      </c>
      <c r="S12" s="29">
        <v>234115</v>
      </c>
      <c r="T12" s="29">
        <v>113209</v>
      </c>
      <c r="U12" s="22">
        <v>189289</v>
      </c>
    </row>
    <row r="13" spans="1:21" ht="13.5">
      <c r="A13" s="6" t="s">
        <v>15</v>
      </c>
      <c r="B13" s="29">
        <v>19596</v>
      </c>
      <c r="C13" s="22"/>
      <c r="D13" s="29"/>
      <c r="E13" s="22"/>
      <c r="F13" s="29"/>
      <c r="G13" s="22">
        <v>2912</v>
      </c>
      <c r="H13" s="29">
        <v>2964</v>
      </c>
      <c r="I13" s="29">
        <v>3013</v>
      </c>
      <c r="J13" s="29">
        <v>2408</v>
      </c>
      <c r="K13" s="22">
        <v>11571</v>
      </c>
      <c r="L13" s="29">
        <v>9158</v>
      </c>
      <c r="M13" s="29">
        <v>5934</v>
      </c>
      <c r="N13" s="29">
        <v>2915</v>
      </c>
      <c r="O13" s="22">
        <v>14328</v>
      </c>
      <c r="P13" s="29">
        <v>12780</v>
      </c>
      <c r="Q13" s="29">
        <v>10165</v>
      </c>
      <c r="R13" s="29">
        <v>7656</v>
      </c>
      <c r="S13" s="29">
        <v>5104</v>
      </c>
      <c r="T13" s="29">
        <v>2552</v>
      </c>
      <c r="U13" s="22">
        <v>9374</v>
      </c>
    </row>
    <row r="14" spans="1:21" ht="13.5">
      <c r="A14" s="6" t="s">
        <v>16</v>
      </c>
      <c r="B14" s="29">
        <v>-25173</v>
      </c>
      <c r="C14" s="22"/>
      <c r="D14" s="29"/>
      <c r="E14" s="22">
        <v>-38673</v>
      </c>
      <c r="F14" s="29">
        <v>-38673</v>
      </c>
      <c r="G14" s="22"/>
      <c r="H14" s="29"/>
      <c r="I14" s="29"/>
      <c r="J14" s="29"/>
      <c r="K14" s="22">
        <v>-39516</v>
      </c>
      <c r="L14" s="29">
        <v>-39516</v>
      </c>
      <c r="M14" s="29">
        <v>-37649</v>
      </c>
      <c r="N14" s="29">
        <v>-37649</v>
      </c>
      <c r="O14" s="22"/>
      <c r="P14" s="29"/>
      <c r="Q14" s="29"/>
      <c r="R14" s="29"/>
      <c r="S14" s="29"/>
      <c r="T14" s="29"/>
      <c r="U14" s="22">
        <v>-6891</v>
      </c>
    </row>
    <row r="15" spans="1:21" ht="13.5">
      <c r="A15" s="6" t="s">
        <v>17</v>
      </c>
      <c r="B15" s="29">
        <v>177969</v>
      </c>
      <c r="C15" s="22"/>
      <c r="D15" s="29"/>
      <c r="E15" s="22">
        <v>13757</v>
      </c>
      <c r="F15" s="29">
        <v>13757</v>
      </c>
      <c r="G15" s="22">
        <v>38766</v>
      </c>
      <c r="H15" s="29">
        <v>22742</v>
      </c>
      <c r="I15" s="29">
        <v>21468</v>
      </c>
      <c r="J15" s="29">
        <v>2742</v>
      </c>
      <c r="K15" s="22">
        <v>10935</v>
      </c>
      <c r="L15" s="29">
        <v>10935</v>
      </c>
      <c r="M15" s="29">
        <v>10935</v>
      </c>
      <c r="N15" s="29">
        <v>5999</v>
      </c>
      <c r="O15" s="22">
        <v>343513</v>
      </c>
      <c r="P15" s="29">
        <v>265863</v>
      </c>
      <c r="Q15" s="29">
        <v>265863</v>
      </c>
      <c r="R15" s="29">
        <v>144575</v>
      </c>
      <c r="S15" s="29">
        <v>15218</v>
      </c>
      <c r="T15" s="29"/>
      <c r="U15" s="22"/>
    </row>
    <row r="16" spans="1:21" ht="13.5">
      <c r="A16" s="6" t="s">
        <v>18</v>
      </c>
      <c r="B16" s="29"/>
      <c r="C16" s="22">
        <v>666</v>
      </c>
      <c r="D16" s="29">
        <v>621</v>
      </c>
      <c r="E16" s="22"/>
      <c r="F16" s="29"/>
      <c r="G16" s="22"/>
      <c r="H16" s="29">
        <v>-10</v>
      </c>
      <c r="I16" s="29"/>
      <c r="J16" s="29"/>
      <c r="K16" s="22"/>
      <c r="L16" s="29">
        <v>288</v>
      </c>
      <c r="M16" s="29"/>
      <c r="N16" s="29"/>
      <c r="O16" s="22"/>
      <c r="P16" s="29"/>
      <c r="Q16" s="29"/>
      <c r="R16" s="29"/>
      <c r="S16" s="29"/>
      <c r="T16" s="29"/>
      <c r="U16" s="22"/>
    </row>
    <row r="17" spans="1:21" ht="13.5">
      <c r="A17" s="6" t="s">
        <v>213</v>
      </c>
      <c r="B17" s="29"/>
      <c r="C17" s="22">
        <v>3683</v>
      </c>
      <c r="D17" s="29">
        <v>3434</v>
      </c>
      <c r="E17" s="22">
        <v>72</v>
      </c>
      <c r="F17" s="29">
        <v>40</v>
      </c>
      <c r="G17" s="22">
        <v>7382</v>
      </c>
      <c r="H17" s="29">
        <v>7726</v>
      </c>
      <c r="I17" s="29"/>
      <c r="J17" s="29"/>
      <c r="K17" s="22"/>
      <c r="L17" s="29"/>
      <c r="M17" s="29"/>
      <c r="N17" s="29"/>
      <c r="O17" s="22"/>
      <c r="P17" s="29"/>
      <c r="Q17" s="29"/>
      <c r="R17" s="29"/>
      <c r="S17" s="29"/>
      <c r="T17" s="29"/>
      <c r="U17" s="22"/>
    </row>
    <row r="18" spans="1:21" ht="13.5">
      <c r="A18" s="6" t="s">
        <v>221</v>
      </c>
      <c r="B18" s="29"/>
      <c r="C18" s="22"/>
      <c r="D18" s="29"/>
      <c r="E18" s="22"/>
      <c r="F18" s="29"/>
      <c r="G18" s="22">
        <v>78149</v>
      </c>
      <c r="H18" s="29">
        <v>78149</v>
      </c>
      <c r="I18" s="29">
        <v>78149</v>
      </c>
      <c r="J18" s="29">
        <v>78149</v>
      </c>
      <c r="K18" s="22"/>
      <c r="L18" s="29"/>
      <c r="M18" s="29"/>
      <c r="N18" s="29"/>
      <c r="O18" s="22"/>
      <c r="P18" s="29"/>
      <c r="Q18" s="29"/>
      <c r="R18" s="29"/>
      <c r="S18" s="29"/>
      <c r="T18" s="29"/>
      <c r="U18" s="22"/>
    </row>
    <row r="19" spans="1:21" ht="13.5">
      <c r="A19" s="6" t="s">
        <v>19</v>
      </c>
      <c r="B19" s="29">
        <v>1031</v>
      </c>
      <c r="C19" s="22">
        <v>4251</v>
      </c>
      <c r="D19" s="29">
        <v>1354</v>
      </c>
      <c r="E19" s="22">
        <v>246</v>
      </c>
      <c r="F19" s="29">
        <v>3824</v>
      </c>
      <c r="G19" s="22">
        <v>5836</v>
      </c>
      <c r="H19" s="29">
        <v>-7917</v>
      </c>
      <c r="I19" s="29">
        <v>-5770</v>
      </c>
      <c r="J19" s="29">
        <v>1644</v>
      </c>
      <c r="K19" s="22">
        <v>383940</v>
      </c>
      <c r="L19" s="29">
        <v>364113</v>
      </c>
      <c r="M19" s="29">
        <v>25037</v>
      </c>
      <c r="N19" s="29">
        <v>30328</v>
      </c>
      <c r="O19" s="22">
        <v>33606</v>
      </c>
      <c r="P19" s="29">
        <v>11054</v>
      </c>
      <c r="Q19" s="29">
        <v>11054</v>
      </c>
      <c r="R19" s="29">
        <v>11658</v>
      </c>
      <c r="S19" s="29"/>
      <c r="T19" s="29"/>
      <c r="U19" s="22"/>
    </row>
    <row r="20" spans="1:21" ht="13.5">
      <c r="A20" s="6" t="s">
        <v>20</v>
      </c>
      <c r="B20" s="29"/>
      <c r="C20" s="22"/>
      <c r="D20" s="29"/>
      <c r="E20" s="22">
        <v>-2507</v>
      </c>
      <c r="F20" s="29"/>
      <c r="G20" s="22">
        <v>43416</v>
      </c>
      <c r="H20" s="29"/>
      <c r="I20" s="29"/>
      <c r="J20" s="29"/>
      <c r="K20" s="22"/>
      <c r="L20" s="29"/>
      <c r="M20" s="29"/>
      <c r="N20" s="29"/>
      <c r="O20" s="22"/>
      <c r="P20" s="29"/>
      <c r="Q20" s="29"/>
      <c r="R20" s="29"/>
      <c r="S20" s="29"/>
      <c r="T20" s="29"/>
      <c r="U20" s="22"/>
    </row>
    <row r="21" spans="1:21" ht="13.5">
      <c r="A21" s="6" t="s">
        <v>21</v>
      </c>
      <c r="B21" s="29">
        <v>-1130</v>
      </c>
      <c r="C21" s="22">
        <v>2704</v>
      </c>
      <c r="D21" s="29"/>
      <c r="E21" s="22">
        <v>81</v>
      </c>
      <c r="F21" s="29"/>
      <c r="G21" s="22"/>
      <c r="H21" s="29"/>
      <c r="I21" s="29"/>
      <c r="J21" s="29"/>
      <c r="K21" s="22"/>
      <c r="L21" s="29"/>
      <c r="M21" s="29"/>
      <c r="N21" s="29"/>
      <c r="O21" s="22"/>
      <c r="P21" s="29"/>
      <c r="Q21" s="29"/>
      <c r="R21" s="29"/>
      <c r="S21" s="29"/>
      <c r="T21" s="29"/>
      <c r="U21" s="22"/>
    </row>
    <row r="22" spans="1:21" ht="13.5">
      <c r="A22" s="6" t="s">
        <v>22</v>
      </c>
      <c r="B22" s="29"/>
      <c r="C22" s="22">
        <v>-10000</v>
      </c>
      <c r="D22" s="29">
        <v>-10000</v>
      </c>
      <c r="E22" s="22">
        <v>10000</v>
      </c>
      <c r="F22" s="29"/>
      <c r="G22" s="22"/>
      <c r="H22" s="29"/>
      <c r="I22" s="29"/>
      <c r="J22" s="29"/>
      <c r="K22" s="22"/>
      <c r="L22" s="29"/>
      <c r="M22" s="29"/>
      <c r="N22" s="29"/>
      <c r="O22" s="22"/>
      <c r="P22" s="29"/>
      <c r="Q22" s="29"/>
      <c r="R22" s="29"/>
      <c r="S22" s="29"/>
      <c r="T22" s="29"/>
      <c r="U22" s="22"/>
    </row>
    <row r="23" spans="1:21" ht="13.5">
      <c r="A23" s="6" t="s">
        <v>23</v>
      </c>
      <c r="B23" s="29"/>
      <c r="C23" s="22">
        <v>-10000</v>
      </c>
      <c r="D23" s="29">
        <v>-10000</v>
      </c>
      <c r="E23" s="22">
        <v>10000</v>
      </c>
      <c r="F23" s="29"/>
      <c r="G23" s="22"/>
      <c r="H23" s="29"/>
      <c r="I23" s="29"/>
      <c r="J23" s="29"/>
      <c r="K23" s="22"/>
      <c r="L23" s="29"/>
      <c r="M23" s="29"/>
      <c r="N23" s="29"/>
      <c r="O23" s="22"/>
      <c r="P23" s="29"/>
      <c r="Q23" s="29"/>
      <c r="R23" s="29"/>
      <c r="S23" s="29"/>
      <c r="T23" s="29"/>
      <c r="U23" s="22"/>
    </row>
    <row r="24" spans="1:21" ht="13.5">
      <c r="A24" s="6" t="s">
        <v>24</v>
      </c>
      <c r="B24" s="29">
        <v>-248</v>
      </c>
      <c r="C24" s="22">
        <v>-216</v>
      </c>
      <c r="D24" s="29">
        <v>-348</v>
      </c>
      <c r="E24" s="22">
        <v>-1764</v>
      </c>
      <c r="F24" s="29">
        <v>-1336</v>
      </c>
      <c r="G24" s="22">
        <v>-4113</v>
      </c>
      <c r="H24" s="29">
        <v>-5187</v>
      </c>
      <c r="I24" s="29">
        <v>-3476</v>
      </c>
      <c r="J24" s="29">
        <v>-1754</v>
      </c>
      <c r="K24" s="22">
        <v>-5107</v>
      </c>
      <c r="L24" s="29">
        <v>-2802</v>
      </c>
      <c r="M24" s="29">
        <v>-1534</v>
      </c>
      <c r="N24" s="29">
        <v>-306</v>
      </c>
      <c r="O24" s="22">
        <v>-5633</v>
      </c>
      <c r="P24" s="29">
        <v>-5066</v>
      </c>
      <c r="Q24" s="29">
        <v>-4587</v>
      </c>
      <c r="R24" s="29">
        <v>-3768</v>
      </c>
      <c r="S24" s="29">
        <v>-2389</v>
      </c>
      <c r="T24" s="29">
        <v>-814</v>
      </c>
      <c r="U24" s="22">
        <v>-2704</v>
      </c>
    </row>
    <row r="25" spans="1:21" ht="13.5">
      <c r="A25" s="6" t="s">
        <v>193</v>
      </c>
      <c r="B25" s="29"/>
      <c r="C25" s="22"/>
      <c r="D25" s="29"/>
      <c r="E25" s="22">
        <v>-15000</v>
      </c>
      <c r="F25" s="29">
        <v>-15000</v>
      </c>
      <c r="G25" s="22"/>
      <c r="H25" s="29"/>
      <c r="I25" s="29"/>
      <c r="J25" s="29"/>
      <c r="K25" s="22"/>
      <c r="L25" s="29"/>
      <c r="M25" s="29"/>
      <c r="N25" s="29"/>
      <c r="O25" s="22"/>
      <c r="P25" s="29"/>
      <c r="Q25" s="29"/>
      <c r="R25" s="29"/>
      <c r="S25" s="29"/>
      <c r="T25" s="29"/>
      <c r="U25" s="22"/>
    </row>
    <row r="26" spans="1:21" ht="13.5">
      <c r="A26" s="6" t="s">
        <v>197</v>
      </c>
      <c r="B26" s="29">
        <v>6298</v>
      </c>
      <c r="C26" s="22">
        <v>12539</v>
      </c>
      <c r="D26" s="29">
        <v>6478</v>
      </c>
      <c r="E26" s="22">
        <v>12199</v>
      </c>
      <c r="F26" s="29">
        <v>7346</v>
      </c>
      <c r="G26" s="22">
        <v>15714</v>
      </c>
      <c r="H26" s="29">
        <v>11869</v>
      </c>
      <c r="I26" s="29">
        <v>7950</v>
      </c>
      <c r="J26" s="29">
        <v>3969</v>
      </c>
      <c r="K26" s="22">
        <v>13969</v>
      </c>
      <c r="L26" s="29">
        <v>10425</v>
      </c>
      <c r="M26" s="29">
        <v>7039</v>
      </c>
      <c r="N26" s="29">
        <v>3571</v>
      </c>
      <c r="O26" s="22">
        <v>20561</v>
      </c>
      <c r="P26" s="29">
        <v>16955</v>
      </c>
      <c r="Q26" s="29">
        <v>9237</v>
      </c>
      <c r="R26" s="29">
        <v>5475</v>
      </c>
      <c r="S26" s="29">
        <v>2646</v>
      </c>
      <c r="T26" s="29">
        <v>1107</v>
      </c>
      <c r="U26" s="22">
        <v>531</v>
      </c>
    </row>
    <row r="27" spans="1:21" ht="13.5">
      <c r="A27" s="6" t="s">
        <v>25</v>
      </c>
      <c r="B27" s="29">
        <v>-2</v>
      </c>
      <c r="C27" s="22">
        <v>-14</v>
      </c>
      <c r="D27" s="29">
        <v>-10</v>
      </c>
      <c r="E27" s="22">
        <v>32</v>
      </c>
      <c r="F27" s="29">
        <v>-256</v>
      </c>
      <c r="G27" s="22">
        <v>-2313</v>
      </c>
      <c r="H27" s="29">
        <v>-791</v>
      </c>
      <c r="I27" s="29">
        <v>-2283</v>
      </c>
      <c r="J27" s="29">
        <v>-374</v>
      </c>
      <c r="K27" s="22">
        <v>1770</v>
      </c>
      <c r="L27" s="29">
        <v>993</v>
      </c>
      <c r="M27" s="29">
        <v>1045</v>
      </c>
      <c r="N27" s="29">
        <v>-85</v>
      </c>
      <c r="O27" s="22">
        <v>22706</v>
      </c>
      <c r="P27" s="29">
        <v>23046</v>
      </c>
      <c r="Q27" s="29">
        <v>23905</v>
      </c>
      <c r="R27" s="29">
        <v>28818</v>
      </c>
      <c r="S27" s="29">
        <v>8666</v>
      </c>
      <c r="T27" s="29">
        <v>9319</v>
      </c>
      <c r="U27" s="22">
        <v>3037</v>
      </c>
    </row>
    <row r="28" spans="1:21" ht="13.5">
      <c r="A28" s="6" t="s">
        <v>136</v>
      </c>
      <c r="B28" s="29">
        <v>1284</v>
      </c>
      <c r="C28" s="22">
        <v>24</v>
      </c>
      <c r="D28" s="29">
        <v>24</v>
      </c>
      <c r="E28" s="22">
        <v>3868</v>
      </c>
      <c r="F28" s="29">
        <v>3748</v>
      </c>
      <c r="G28" s="22">
        <v>3132</v>
      </c>
      <c r="H28" s="29">
        <v>2851</v>
      </c>
      <c r="I28" s="29">
        <v>2623</v>
      </c>
      <c r="J28" s="29">
        <v>2532</v>
      </c>
      <c r="K28" s="22">
        <v>297</v>
      </c>
      <c r="L28" s="29">
        <v>237</v>
      </c>
      <c r="M28" s="29">
        <v>177</v>
      </c>
      <c r="N28" s="29"/>
      <c r="O28" s="22">
        <v>8905</v>
      </c>
      <c r="P28" s="29">
        <v>1167</v>
      </c>
      <c r="Q28" s="29">
        <v>1053</v>
      </c>
      <c r="R28" s="29">
        <v>902</v>
      </c>
      <c r="S28" s="29">
        <v>650</v>
      </c>
      <c r="T28" s="29">
        <v>362</v>
      </c>
      <c r="U28" s="22">
        <v>11351</v>
      </c>
    </row>
    <row r="29" spans="1:21" ht="13.5">
      <c r="A29" s="6" t="s">
        <v>26</v>
      </c>
      <c r="B29" s="29"/>
      <c r="C29" s="22">
        <v>103513</v>
      </c>
      <c r="D29" s="29">
        <v>103513</v>
      </c>
      <c r="E29" s="22">
        <v>569398</v>
      </c>
      <c r="F29" s="29">
        <v>240074</v>
      </c>
      <c r="G29" s="22">
        <v>43730</v>
      </c>
      <c r="H29" s="29"/>
      <c r="I29" s="29"/>
      <c r="J29" s="29"/>
      <c r="K29" s="22">
        <v>57535</v>
      </c>
      <c r="L29" s="29">
        <v>52538</v>
      </c>
      <c r="M29" s="29">
        <v>21586</v>
      </c>
      <c r="N29" s="29">
        <v>7082</v>
      </c>
      <c r="O29" s="22"/>
      <c r="P29" s="29"/>
      <c r="Q29" s="29"/>
      <c r="R29" s="29"/>
      <c r="S29" s="29"/>
      <c r="T29" s="29"/>
      <c r="U29" s="22"/>
    </row>
    <row r="30" spans="1:21" ht="13.5">
      <c r="A30" s="6" t="s">
        <v>27</v>
      </c>
      <c r="B30" s="29">
        <v>-33400</v>
      </c>
      <c r="C30" s="22">
        <v>-86218</v>
      </c>
      <c r="D30" s="29">
        <v>-86218</v>
      </c>
      <c r="E30" s="22">
        <v>-523375</v>
      </c>
      <c r="F30" s="29">
        <v>-234325</v>
      </c>
      <c r="G30" s="22">
        <v>-60385</v>
      </c>
      <c r="H30" s="29"/>
      <c r="I30" s="29"/>
      <c r="J30" s="29"/>
      <c r="K30" s="22">
        <v>-19956</v>
      </c>
      <c r="L30" s="29">
        <v>-19956</v>
      </c>
      <c r="M30" s="29"/>
      <c r="N30" s="29"/>
      <c r="O30" s="22"/>
      <c r="P30" s="29"/>
      <c r="Q30" s="29"/>
      <c r="R30" s="29"/>
      <c r="S30" s="29"/>
      <c r="T30" s="29"/>
      <c r="U30" s="22"/>
    </row>
    <row r="31" spans="1:21" ht="13.5">
      <c r="A31" s="6" t="s">
        <v>28</v>
      </c>
      <c r="B31" s="29"/>
      <c r="C31" s="22"/>
      <c r="D31" s="29"/>
      <c r="E31" s="22"/>
      <c r="F31" s="29"/>
      <c r="G31" s="22">
        <v>-228</v>
      </c>
      <c r="H31" s="29"/>
      <c r="I31" s="29">
        <v>-10</v>
      </c>
      <c r="J31" s="29"/>
      <c r="K31" s="22">
        <v>285</v>
      </c>
      <c r="L31" s="29"/>
      <c r="M31" s="29">
        <v>287</v>
      </c>
      <c r="N31" s="29">
        <v>287</v>
      </c>
      <c r="O31" s="22"/>
      <c r="P31" s="29"/>
      <c r="Q31" s="29"/>
      <c r="R31" s="29"/>
      <c r="S31" s="29"/>
      <c r="T31" s="29"/>
      <c r="U31" s="22"/>
    </row>
    <row r="32" spans="1:21" ht="13.5">
      <c r="A32" s="6" t="s">
        <v>29</v>
      </c>
      <c r="B32" s="29">
        <v>52081</v>
      </c>
      <c r="C32" s="22">
        <v>-195511</v>
      </c>
      <c r="D32" s="29">
        <v>-302099</v>
      </c>
      <c r="E32" s="22">
        <v>-24566</v>
      </c>
      <c r="F32" s="29">
        <v>-89314</v>
      </c>
      <c r="G32" s="22">
        <v>-57746</v>
      </c>
      <c r="H32" s="29">
        <v>-163572</v>
      </c>
      <c r="I32" s="29">
        <v>-200779</v>
      </c>
      <c r="J32" s="29">
        <v>-36915</v>
      </c>
      <c r="K32" s="22">
        <v>287206</v>
      </c>
      <c r="L32" s="29">
        <v>124503</v>
      </c>
      <c r="M32" s="29">
        <v>-20476</v>
      </c>
      <c r="N32" s="29">
        <v>-358040</v>
      </c>
      <c r="O32" s="22">
        <v>533758</v>
      </c>
      <c r="P32" s="29">
        <v>543048</v>
      </c>
      <c r="Q32" s="29">
        <v>128738</v>
      </c>
      <c r="R32" s="29">
        <v>639395</v>
      </c>
      <c r="S32" s="29">
        <v>469568</v>
      </c>
      <c r="T32" s="29">
        <v>399356</v>
      </c>
      <c r="U32" s="22">
        <v>-14916</v>
      </c>
    </row>
    <row r="33" spans="1:21" ht="13.5">
      <c r="A33" s="6" t="s">
        <v>30</v>
      </c>
      <c r="B33" s="29">
        <v>1179</v>
      </c>
      <c r="C33" s="22">
        <v>36820</v>
      </c>
      <c r="D33" s="29">
        <v>26352</v>
      </c>
      <c r="E33" s="22">
        <v>-35990</v>
      </c>
      <c r="F33" s="29">
        <v>-17539</v>
      </c>
      <c r="G33" s="22">
        <v>30988</v>
      </c>
      <c r="H33" s="29">
        <v>15931</v>
      </c>
      <c r="I33" s="29">
        <v>-7149</v>
      </c>
      <c r="J33" s="29">
        <v>-5531</v>
      </c>
      <c r="K33" s="22">
        <v>21928</v>
      </c>
      <c r="L33" s="29">
        <v>16912</v>
      </c>
      <c r="M33" s="29">
        <v>-73908</v>
      </c>
      <c r="N33" s="29">
        <v>-27892</v>
      </c>
      <c r="O33" s="22">
        <v>34238</v>
      </c>
      <c r="P33" s="29">
        <v>29509</v>
      </c>
      <c r="Q33" s="29">
        <v>-92643</v>
      </c>
      <c r="R33" s="29">
        <v>21422</v>
      </c>
      <c r="S33" s="29">
        <v>-142281</v>
      </c>
      <c r="T33" s="29">
        <v>5814</v>
      </c>
      <c r="U33" s="22">
        <v>-49737</v>
      </c>
    </row>
    <row r="34" spans="1:21" ht="13.5">
      <c r="A34" s="6" t="s">
        <v>31</v>
      </c>
      <c r="B34" s="29">
        <v>11150</v>
      </c>
      <c r="C34" s="22">
        <v>24349</v>
      </c>
      <c r="D34" s="29">
        <v>-5382</v>
      </c>
      <c r="E34" s="22">
        <v>-5495</v>
      </c>
      <c r="F34" s="29">
        <v>9176</v>
      </c>
      <c r="G34" s="22">
        <v>34328</v>
      </c>
      <c r="H34" s="29">
        <v>3526</v>
      </c>
      <c r="I34" s="29">
        <v>2009</v>
      </c>
      <c r="J34" s="29">
        <v>-10913</v>
      </c>
      <c r="K34" s="22">
        <v>11152</v>
      </c>
      <c r="L34" s="29">
        <v>8893</v>
      </c>
      <c r="M34" s="29">
        <v>5364</v>
      </c>
      <c r="N34" s="29">
        <v>14575</v>
      </c>
      <c r="O34" s="22">
        <v>-84644</v>
      </c>
      <c r="P34" s="29">
        <v>-51242</v>
      </c>
      <c r="Q34" s="29">
        <v>16216</v>
      </c>
      <c r="R34" s="29">
        <v>42438</v>
      </c>
      <c r="S34" s="29">
        <v>-11246</v>
      </c>
      <c r="T34" s="29">
        <v>-25197</v>
      </c>
      <c r="U34" s="22">
        <v>46469</v>
      </c>
    </row>
    <row r="35" spans="1:21" ht="13.5">
      <c r="A35" s="6" t="s">
        <v>32</v>
      </c>
      <c r="B35" s="29"/>
      <c r="C35" s="22"/>
      <c r="D35" s="29"/>
      <c r="E35" s="22"/>
      <c r="F35" s="29"/>
      <c r="G35" s="22"/>
      <c r="H35" s="29"/>
      <c r="I35" s="29"/>
      <c r="J35" s="29"/>
      <c r="K35" s="22"/>
      <c r="L35" s="29">
        <v>-32335</v>
      </c>
      <c r="M35" s="29">
        <v>77510</v>
      </c>
      <c r="N35" s="29">
        <v>7198</v>
      </c>
      <c r="O35" s="22"/>
      <c r="P35" s="29">
        <v>-106655</v>
      </c>
      <c r="Q35" s="29">
        <v>19287</v>
      </c>
      <c r="R35" s="29">
        <v>-110502</v>
      </c>
      <c r="S35" s="29">
        <v>-29257</v>
      </c>
      <c r="T35" s="29">
        <v>-42832</v>
      </c>
      <c r="U35" s="22">
        <v>28237</v>
      </c>
    </row>
    <row r="36" spans="1:21" ht="13.5">
      <c r="A36" s="6" t="s">
        <v>33</v>
      </c>
      <c r="B36" s="29">
        <v>-34183</v>
      </c>
      <c r="C36" s="22">
        <v>21336</v>
      </c>
      <c r="D36" s="29">
        <v>17156</v>
      </c>
      <c r="E36" s="22">
        <v>8860</v>
      </c>
      <c r="F36" s="29">
        <v>3721</v>
      </c>
      <c r="G36" s="22">
        <v>-25585</v>
      </c>
      <c r="H36" s="29">
        <v>-22874</v>
      </c>
      <c r="I36" s="29">
        <v>-20471</v>
      </c>
      <c r="J36" s="29">
        <v>-22978</v>
      </c>
      <c r="K36" s="22">
        <v>54479</v>
      </c>
      <c r="L36" s="29">
        <v>60384</v>
      </c>
      <c r="M36" s="29">
        <v>36171</v>
      </c>
      <c r="N36" s="29">
        <v>53694</v>
      </c>
      <c r="O36" s="22">
        <v>27449</v>
      </c>
      <c r="P36" s="29">
        <v>7935</v>
      </c>
      <c r="Q36" s="29">
        <v>-2538</v>
      </c>
      <c r="R36" s="29">
        <v>-4345</v>
      </c>
      <c r="S36" s="29">
        <v>5993</v>
      </c>
      <c r="T36" s="29">
        <v>-8968</v>
      </c>
      <c r="U36" s="22">
        <v>-68171</v>
      </c>
    </row>
    <row r="37" spans="1:21" ht="13.5">
      <c r="A37" s="6" t="s">
        <v>34</v>
      </c>
      <c r="B37" s="29"/>
      <c r="C37" s="22"/>
      <c r="D37" s="29"/>
      <c r="E37" s="22"/>
      <c r="F37" s="29"/>
      <c r="G37" s="22"/>
      <c r="H37" s="29"/>
      <c r="I37" s="29"/>
      <c r="J37" s="29"/>
      <c r="K37" s="22"/>
      <c r="L37" s="29">
        <v>-1659</v>
      </c>
      <c r="M37" s="29">
        <v>9007</v>
      </c>
      <c r="N37" s="29">
        <v>61930</v>
      </c>
      <c r="O37" s="22"/>
      <c r="P37" s="29">
        <v>99148</v>
      </c>
      <c r="Q37" s="29">
        <v>156612</v>
      </c>
      <c r="R37" s="29">
        <v>19658</v>
      </c>
      <c r="S37" s="29">
        <v>32091</v>
      </c>
      <c r="T37" s="29">
        <v>45725</v>
      </c>
      <c r="U37" s="22">
        <v>-93315</v>
      </c>
    </row>
    <row r="38" spans="1:21" ht="13.5">
      <c r="A38" s="6" t="s">
        <v>106</v>
      </c>
      <c r="B38" s="29">
        <v>-32873</v>
      </c>
      <c r="C38" s="22">
        <v>52247</v>
      </c>
      <c r="D38" s="29">
        <v>30129</v>
      </c>
      <c r="E38" s="22">
        <v>-29149</v>
      </c>
      <c r="F38" s="29">
        <v>-33645</v>
      </c>
      <c r="G38" s="22">
        <v>22044</v>
      </c>
      <c r="H38" s="29">
        <v>28948</v>
      </c>
      <c r="I38" s="29">
        <v>-53058</v>
      </c>
      <c r="J38" s="29">
        <v>-163202</v>
      </c>
      <c r="K38" s="22">
        <v>31407</v>
      </c>
      <c r="L38" s="29">
        <v>-22295</v>
      </c>
      <c r="M38" s="29">
        <v>-105665</v>
      </c>
      <c r="N38" s="29">
        <v>-254318</v>
      </c>
      <c r="O38" s="22">
        <v>33236</v>
      </c>
      <c r="P38" s="29">
        <v>188910</v>
      </c>
      <c r="Q38" s="29">
        <v>110750</v>
      </c>
      <c r="R38" s="29">
        <v>113539</v>
      </c>
      <c r="S38" s="29">
        <v>50704</v>
      </c>
      <c r="T38" s="29">
        <v>-14915</v>
      </c>
      <c r="U38" s="22">
        <v>58622</v>
      </c>
    </row>
    <row r="39" spans="1:21" ht="13.5">
      <c r="A39" s="6" t="s">
        <v>35</v>
      </c>
      <c r="B39" s="29">
        <v>56299</v>
      </c>
      <c r="C39" s="22">
        <v>330251</v>
      </c>
      <c r="D39" s="29">
        <v>44450</v>
      </c>
      <c r="E39" s="22">
        <v>-95479</v>
      </c>
      <c r="F39" s="29">
        <v>-68447</v>
      </c>
      <c r="G39" s="22">
        <v>-22452</v>
      </c>
      <c r="H39" s="29">
        <v>-97565</v>
      </c>
      <c r="I39" s="29">
        <v>-247439</v>
      </c>
      <c r="J39" s="29">
        <v>-243378</v>
      </c>
      <c r="K39" s="22">
        <v>716295</v>
      </c>
      <c r="L39" s="29">
        <v>649074</v>
      </c>
      <c r="M39" s="29">
        <v>548910</v>
      </c>
      <c r="N39" s="29">
        <v>138825</v>
      </c>
      <c r="O39" s="22">
        <v>605413</v>
      </c>
      <c r="P39" s="29">
        <v>602021</v>
      </c>
      <c r="Q39" s="29">
        <v>113621</v>
      </c>
      <c r="R39" s="29">
        <v>379965</v>
      </c>
      <c r="S39" s="29">
        <v>292509</v>
      </c>
      <c r="T39" s="29">
        <v>292645</v>
      </c>
      <c r="U39" s="22">
        <v>225147</v>
      </c>
    </row>
    <row r="40" spans="1:21" ht="13.5">
      <c r="A40" s="6" t="s">
        <v>36</v>
      </c>
      <c r="B40" s="29">
        <v>248</v>
      </c>
      <c r="C40" s="22">
        <v>216</v>
      </c>
      <c r="D40" s="29">
        <v>348</v>
      </c>
      <c r="E40" s="22">
        <v>1764</v>
      </c>
      <c r="F40" s="29">
        <v>1336</v>
      </c>
      <c r="G40" s="22">
        <v>5254</v>
      </c>
      <c r="H40" s="29">
        <v>5206</v>
      </c>
      <c r="I40" s="29">
        <v>3531</v>
      </c>
      <c r="J40" s="29">
        <v>1773</v>
      </c>
      <c r="K40" s="22">
        <v>3966</v>
      </c>
      <c r="L40" s="29">
        <v>1878</v>
      </c>
      <c r="M40" s="29">
        <v>1534</v>
      </c>
      <c r="N40" s="29">
        <v>306</v>
      </c>
      <c r="O40" s="22">
        <v>5633</v>
      </c>
      <c r="P40" s="29">
        <v>4970</v>
      </c>
      <c r="Q40" s="29">
        <v>4491</v>
      </c>
      <c r="R40" s="29">
        <v>3768</v>
      </c>
      <c r="S40" s="29">
        <v>2389</v>
      </c>
      <c r="T40" s="29">
        <v>814</v>
      </c>
      <c r="U40" s="22">
        <v>2704</v>
      </c>
    </row>
    <row r="41" spans="1:21" ht="13.5">
      <c r="A41" s="6" t="s">
        <v>37</v>
      </c>
      <c r="B41" s="29"/>
      <c r="C41" s="22"/>
      <c r="D41" s="29"/>
      <c r="E41" s="22">
        <v>15000</v>
      </c>
      <c r="F41" s="29">
        <v>15000</v>
      </c>
      <c r="G41" s="22"/>
      <c r="H41" s="29"/>
      <c r="I41" s="29"/>
      <c r="J41" s="29"/>
      <c r="K41" s="22"/>
      <c r="L41" s="29"/>
      <c r="M41" s="29"/>
      <c r="N41" s="29"/>
      <c r="O41" s="22"/>
      <c r="P41" s="29"/>
      <c r="Q41" s="29"/>
      <c r="R41" s="29"/>
      <c r="S41" s="29"/>
      <c r="T41" s="29"/>
      <c r="U41" s="22"/>
    </row>
    <row r="42" spans="1:21" ht="13.5">
      <c r="A42" s="6" t="s">
        <v>38</v>
      </c>
      <c r="B42" s="29">
        <v>-6665</v>
      </c>
      <c r="C42" s="22">
        <v>-12157</v>
      </c>
      <c r="D42" s="29">
        <v>-1703</v>
      </c>
      <c r="E42" s="22">
        <v>-15232</v>
      </c>
      <c r="F42" s="29">
        <v>-3911</v>
      </c>
      <c r="G42" s="22">
        <v>-10796</v>
      </c>
      <c r="H42" s="29">
        <v>-9178</v>
      </c>
      <c r="I42" s="29">
        <v>-6864</v>
      </c>
      <c r="J42" s="29">
        <v>-2736</v>
      </c>
      <c r="K42" s="22">
        <v>-14973</v>
      </c>
      <c r="L42" s="29">
        <v>-11304</v>
      </c>
      <c r="M42" s="29">
        <v>-7227</v>
      </c>
      <c r="N42" s="29">
        <v>-4611</v>
      </c>
      <c r="O42" s="22">
        <v>-21198</v>
      </c>
      <c r="P42" s="29">
        <v>-15669</v>
      </c>
      <c r="Q42" s="29">
        <v>-10415</v>
      </c>
      <c r="R42" s="29">
        <v>-5564</v>
      </c>
      <c r="S42" s="29">
        <v>-2646</v>
      </c>
      <c r="T42" s="29">
        <v>-1464</v>
      </c>
      <c r="U42" s="22">
        <v>-530</v>
      </c>
    </row>
    <row r="43" spans="1:21" ht="13.5">
      <c r="A43" s="6" t="s">
        <v>39</v>
      </c>
      <c r="B43" s="29">
        <v>-8309</v>
      </c>
      <c r="C43" s="22">
        <v>-36000</v>
      </c>
      <c r="D43" s="29">
        <v>-18000</v>
      </c>
      <c r="E43" s="22">
        <v>-27000</v>
      </c>
      <c r="F43" s="29">
        <v>-9000</v>
      </c>
      <c r="G43" s="22">
        <v>-7200</v>
      </c>
      <c r="H43" s="29">
        <v>-2000</v>
      </c>
      <c r="I43" s="29"/>
      <c r="J43" s="29"/>
      <c r="K43" s="22"/>
      <c r="L43" s="29"/>
      <c r="M43" s="29"/>
      <c r="N43" s="29"/>
      <c r="O43" s="22"/>
      <c r="P43" s="29"/>
      <c r="Q43" s="29"/>
      <c r="R43" s="29"/>
      <c r="S43" s="29"/>
      <c r="T43" s="29"/>
      <c r="U43" s="22"/>
    </row>
    <row r="44" spans="1:21" ht="13.5">
      <c r="A44" s="6" t="s">
        <v>40</v>
      </c>
      <c r="B44" s="29"/>
      <c r="C44" s="22">
        <v>2043</v>
      </c>
      <c r="D44" s="29"/>
      <c r="E44" s="22">
        <v>20929</v>
      </c>
      <c r="F44" s="29">
        <v>9</v>
      </c>
      <c r="G44" s="22">
        <v>11569</v>
      </c>
      <c r="H44" s="29">
        <v>11569</v>
      </c>
      <c r="I44" s="29">
        <v>11568</v>
      </c>
      <c r="J44" s="29">
        <v>10516</v>
      </c>
      <c r="K44" s="22"/>
      <c r="L44" s="29"/>
      <c r="M44" s="29"/>
      <c r="N44" s="29"/>
      <c r="O44" s="22">
        <v>16492</v>
      </c>
      <c r="P44" s="29"/>
      <c r="Q44" s="29"/>
      <c r="R44" s="29"/>
      <c r="S44" s="29"/>
      <c r="T44" s="29"/>
      <c r="U44" s="22">
        <v>19509</v>
      </c>
    </row>
    <row r="45" spans="1:21" ht="13.5">
      <c r="A45" s="6" t="s">
        <v>41</v>
      </c>
      <c r="B45" s="29">
        <v>-3282</v>
      </c>
      <c r="C45" s="22">
        <v>-7892</v>
      </c>
      <c r="D45" s="29">
        <v>-6849</v>
      </c>
      <c r="E45" s="22">
        <v>-6749</v>
      </c>
      <c r="F45" s="29">
        <v>-6381</v>
      </c>
      <c r="G45" s="22">
        <v>-5445</v>
      </c>
      <c r="H45" s="29">
        <v>-5356</v>
      </c>
      <c r="I45" s="29">
        <v>-3046</v>
      </c>
      <c r="J45" s="29">
        <v>-3058</v>
      </c>
      <c r="K45" s="22">
        <v>-28154</v>
      </c>
      <c r="L45" s="29">
        <v>-26934</v>
      </c>
      <c r="M45" s="29">
        <v>-23659</v>
      </c>
      <c r="N45" s="29">
        <v>-11280</v>
      </c>
      <c r="O45" s="22">
        <v>-323490</v>
      </c>
      <c r="P45" s="29">
        <v>-323539</v>
      </c>
      <c r="Q45" s="29">
        <v>-319962</v>
      </c>
      <c r="R45" s="29">
        <v>-304304</v>
      </c>
      <c r="S45" s="29">
        <v>-296333</v>
      </c>
      <c r="T45" s="29">
        <v>-265454</v>
      </c>
      <c r="U45" s="22">
        <v>-203749</v>
      </c>
    </row>
    <row r="46" spans="1:21" ht="14.25" thickBot="1">
      <c r="A46" s="5" t="s">
        <v>42</v>
      </c>
      <c r="B46" s="30">
        <v>38289</v>
      </c>
      <c r="C46" s="23">
        <v>276461</v>
      </c>
      <c r="D46" s="30">
        <v>18245</v>
      </c>
      <c r="E46" s="23">
        <v>-106767</v>
      </c>
      <c r="F46" s="30">
        <v>-71394</v>
      </c>
      <c r="G46" s="23">
        <v>-29069</v>
      </c>
      <c r="H46" s="30">
        <v>-97325</v>
      </c>
      <c r="I46" s="30">
        <v>-242249</v>
      </c>
      <c r="J46" s="30">
        <v>-236882</v>
      </c>
      <c r="K46" s="23">
        <v>677134</v>
      </c>
      <c r="L46" s="30">
        <v>612715</v>
      </c>
      <c r="M46" s="30">
        <v>519557</v>
      </c>
      <c r="N46" s="30">
        <v>123239</v>
      </c>
      <c r="O46" s="23">
        <v>282850</v>
      </c>
      <c r="P46" s="30">
        <v>267783</v>
      </c>
      <c r="Q46" s="30">
        <v>-212265</v>
      </c>
      <c r="R46" s="30">
        <v>73864</v>
      </c>
      <c r="S46" s="30">
        <v>-4081</v>
      </c>
      <c r="T46" s="30">
        <v>26542</v>
      </c>
      <c r="U46" s="23">
        <v>43081</v>
      </c>
    </row>
    <row r="47" spans="1:21" ht="14.25" thickTop="1">
      <c r="A47" s="6" t="s">
        <v>43</v>
      </c>
      <c r="B47" s="29"/>
      <c r="C47" s="22"/>
      <c r="D47" s="29"/>
      <c r="E47" s="22">
        <v>-50034</v>
      </c>
      <c r="F47" s="29">
        <v>-47810</v>
      </c>
      <c r="G47" s="22">
        <v>-83795</v>
      </c>
      <c r="H47" s="29">
        <v>-2175</v>
      </c>
      <c r="I47" s="29">
        <v>-2199</v>
      </c>
      <c r="J47" s="29"/>
      <c r="K47" s="22">
        <v>-697</v>
      </c>
      <c r="L47" s="29">
        <v>-704</v>
      </c>
      <c r="M47" s="29"/>
      <c r="N47" s="29">
        <v>-25</v>
      </c>
      <c r="O47" s="22">
        <v>-10540</v>
      </c>
      <c r="P47" s="29">
        <v>-10706</v>
      </c>
      <c r="Q47" s="29">
        <v>-5514</v>
      </c>
      <c r="R47" s="29">
        <v>-4084</v>
      </c>
      <c r="S47" s="29">
        <v>-4112</v>
      </c>
      <c r="T47" s="29"/>
      <c r="U47" s="22"/>
    </row>
    <row r="48" spans="1:21" ht="13.5">
      <c r="A48" s="6" t="s">
        <v>44</v>
      </c>
      <c r="B48" s="29"/>
      <c r="C48" s="22">
        <v>1817</v>
      </c>
      <c r="D48" s="29"/>
      <c r="E48" s="22">
        <v>124740</v>
      </c>
      <c r="F48" s="29">
        <v>68983</v>
      </c>
      <c r="G48" s="22">
        <v>5057</v>
      </c>
      <c r="H48" s="29">
        <v>5057</v>
      </c>
      <c r="I48" s="29">
        <v>5057</v>
      </c>
      <c r="J48" s="29"/>
      <c r="K48" s="22">
        <v>5082</v>
      </c>
      <c r="L48" s="29">
        <v>5074</v>
      </c>
      <c r="M48" s="29">
        <v>3937</v>
      </c>
      <c r="N48" s="29"/>
      <c r="O48" s="22"/>
      <c r="P48" s="29"/>
      <c r="Q48" s="29"/>
      <c r="R48" s="29"/>
      <c r="S48" s="29"/>
      <c r="T48" s="29"/>
      <c r="U48" s="22"/>
    </row>
    <row r="49" spans="1:21" ht="13.5">
      <c r="A49" s="6" t="s">
        <v>45</v>
      </c>
      <c r="B49" s="29">
        <v>-5628</v>
      </c>
      <c r="C49" s="22">
        <v>-17126</v>
      </c>
      <c r="D49" s="29">
        <v>-11676</v>
      </c>
      <c r="E49" s="22">
        <v>-81750</v>
      </c>
      <c r="F49" s="29">
        <v>-8602</v>
      </c>
      <c r="G49" s="22">
        <v>-19595</v>
      </c>
      <c r="H49" s="29">
        <v>-15918</v>
      </c>
      <c r="I49" s="29">
        <v>-3539</v>
      </c>
      <c r="J49" s="29">
        <v>-1630</v>
      </c>
      <c r="K49" s="22">
        <v>-22071</v>
      </c>
      <c r="L49" s="29">
        <v>-22170</v>
      </c>
      <c r="M49" s="29">
        <v>-11343</v>
      </c>
      <c r="N49" s="29">
        <v>-5053</v>
      </c>
      <c r="O49" s="22">
        <v>-61216</v>
      </c>
      <c r="P49" s="29">
        <v>-58872</v>
      </c>
      <c r="Q49" s="29">
        <v>-58110</v>
      </c>
      <c r="R49" s="29">
        <v>-51413</v>
      </c>
      <c r="S49" s="29">
        <v>-25902</v>
      </c>
      <c r="T49" s="29">
        <v>-5102</v>
      </c>
      <c r="U49" s="22">
        <v>-104672</v>
      </c>
    </row>
    <row r="50" spans="1:21" ht="13.5">
      <c r="A50" s="6" t="s">
        <v>46</v>
      </c>
      <c r="B50" s="29">
        <v>-173739</v>
      </c>
      <c r="C50" s="22">
        <v>-290219</v>
      </c>
      <c r="D50" s="29">
        <v>-132980</v>
      </c>
      <c r="E50" s="22">
        <v>-335930</v>
      </c>
      <c r="F50" s="29">
        <v>-189601</v>
      </c>
      <c r="G50" s="22">
        <v>-669187</v>
      </c>
      <c r="H50" s="29">
        <v>-519111</v>
      </c>
      <c r="I50" s="29">
        <v>-346788</v>
      </c>
      <c r="J50" s="29">
        <v>-169593</v>
      </c>
      <c r="K50" s="22">
        <v>-770767</v>
      </c>
      <c r="L50" s="29">
        <v>-617270</v>
      </c>
      <c r="M50" s="29">
        <v>-411317</v>
      </c>
      <c r="N50" s="29">
        <v>-215964</v>
      </c>
      <c r="O50" s="22">
        <v>-2324056</v>
      </c>
      <c r="P50" s="29">
        <v>-2168058</v>
      </c>
      <c r="Q50" s="29">
        <v>-1878877</v>
      </c>
      <c r="R50" s="29">
        <v>-1490343</v>
      </c>
      <c r="S50" s="29">
        <v>-874960</v>
      </c>
      <c r="T50" s="29">
        <v>-284727</v>
      </c>
      <c r="U50" s="22">
        <v>-938514</v>
      </c>
    </row>
    <row r="51" spans="1:21" ht="13.5">
      <c r="A51" s="6" t="s">
        <v>47</v>
      </c>
      <c r="B51" s="29"/>
      <c r="C51" s="22"/>
      <c r="D51" s="29"/>
      <c r="E51" s="22"/>
      <c r="F51" s="29"/>
      <c r="G51" s="22"/>
      <c r="H51" s="29"/>
      <c r="I51" s="29"/>
      <c r="J51" s="29"/>
      <c r="K51" s="22">
        <v>-20000</v>
      </c>
      <c r="L51" s="29">
        <v>-20000</v>
      </c>
      <c r="M51" s="29">
        <v>-20000</v>
      </c>
      <c r="N51" s="29"/>
      <c r="O51" s="22">
        <v>-156009</v>
      </c>
      <c r="P51" s="29">
        <v>-156000</v>
      </c>
      <c r="Q51" s="29">
        <v>-156000</v>
      </c>
      <c r="R51" s="29">
        <v>-156000</v>
      </c>
      <c r="S51" s="29">
        <v>-156000</v>
      </c>
      <c r="T51" s="29">
        <v>-150000</v>
      </c>
      <c r="U51" s="22">
        <v>-388768</v>
      </c>
    </row>
    <row r="52" spans="1:21" ht="13.5">
      <c r="A52" s="6" t="s">
        <v>48</v>
      </c>
      <c r="B52" s="29">
        <v>117654</v>
      </c>
      <c r="C52" s="22"/>
      <c r="D52" s="29"/>
      <c r="E52" s="22">
        <v>188789</v>
      </c>
      <c r="F52" s="29">
        <v>188789</v>
      </c>
      <c r="G52" s="22"/>
      <c r="H52" s="29"/>
      <c r="I52" s="29"/>
      <c r="J52" s="29"/>
      <c r="K52" s="22">
        <v>111468</v>
      </c>
      <c r="L52" s="29">
        <v>111468</v>
      </c>
      <c r="M52" s="29">
        <v>90000</v>
      </c>
      <c r="N52" s="29">
        <v>90000</v>
      </c>
      <c r="O52" s="22"/>
      <c r="P52" s="29"/>
      <c r="Q52" s="29"/>
      <c r="R52" s="29"/>
      <c r="S52" s="29"/>
      <c r="T52" s="29"/>
      <c r="U52" s="22">
        <v>60300</v>
      </c>
    </row>
    <row r="53" spans="1:21" ht="13.5">
      <c r="A53" s="6" t="s">
        <v>49</v>
      </c>
      <c r="B53" s="29"/>
      <c r="C53" s="22"/>
      <c r="D53" s="29"/>
      <c r="E53" s="22"/>
      <c r="F53" s="29"/>
      <c r="G53" s="22"/>
      <c r="H53" s="29"/>
      <c r="I53" s="29"/>
      <c r="J53" s="29"/>
      <c r="K53" s="22">
        <v>-375000</v>
      </c>
      <c r="L53" s="29">
        <v>-375000</v>
      </c>
      <c r="M53" s="29">
        <v>-195000</v>
      </c>
      <c r="N53" s="29">
        <v>-105000</v>
      </c>
      <c r="O53" s="22"/>
      <c r="P53" s="29"/>
      <c r="Q53" s="29"/>
      <c r="R53" s="29"/>
      <c r="S53" s="29"/>
      <c r="T53" s="29"/>
      <c r="U53" s="22"/>
    </row>
    <row r="54" spans="1:21" ht="13.5">
      <c r="A54" s="6" t="s">
        <v>50</v>
      </c>
      <c r="B54" s="29"/>
      <c r="C54" s="22"/>
      <c r="D54" s="29"/>
      <c r="E54" s="22"/>
      <c r="F54" s="29"/>
      <c r="G54" s="22"/>
      <c r="H54" s="29"/>
      <c r="I54" s="29"/>
      <c r="J54" s="29"/>
      <c r="K54" s="22"/>
      <c r="L54" s="29">
        <v>-6755</v>
      </c>
      <c r="M54" s="29">
        <v>-6172</v>
      </c>
      <c r="N54" s="29">
        <v>-126</v>
      </c>
      <c r="O54" s="22"/>
      <c r="P54" s="29">
        <v>-12817</v>
      </c>
      <c r="Q54" s="29">
        <v>-12682</v>
      </c>
      <c r="R54" s="29">
        <v>-8076</v>
      </c>
      <c r="S54" s="29">
        <v>-8446</v>
      </c>
      <c r="T54" s="29">
        <v>-360</v>
      </c>
      <c r="U54" s="22"/>
    </row>
    <row r="55" spans="1:21" ht="13.5">
      <c r="A55" s="6" t="s">
        <v>51</v>
      </c>
      <c r="B55" s="29">
        <v>-333893</v>
      </c>
      <c r="C55" s="22"/>
      <c r="D55" s="29"/>
      <c r="E55" s="22"/>
      <c r="F55" s="29"/>
      <c r="G55" s="22"/>
      <c r="H55" s="29"/>
      <c r="I55" s="29"/>
      <c r="J55" s="29"/>
      <c r="K55" s="22"/>
      <c r="L55" s="29"/>
      <c r="M55" s="29"/>
      <c r="N55" s="29"/>
      <c r="O55" s="22"/>
      <c r="P55" s="29"/>
      <c r="Q55" s="29"/>
      <c r="R55" s="29"/>
      <c r="S55" s="29"/>
      <c r="T55" s="29"/>
      <c r="U55" s="22"/>
    </row>
    <row r="56" spans="1:21" ht="13.5">
      <c r="A56" s="6" t="s">
        <v>106</v>
      </c>
      <c r="B56" s="29"/>
      <c r="C56" s="22">
        <v>6945</v>
      </c>
      <c r="D56" s="29">
        <v>6474</v>
      </c>
      <c r="E56" s="22">
        <v>23045</v>
      </c>
      <c r="F56" s="29">
        <v>297</v>
      </c>
      <c r="G56" s="22">
        <v>-15373</v>
      </c>
      <c r="H56" s="29">
        <v>-19386</v>
      </c>
      <c r="I56" s="29">
        <v>3551</v>
      </c>
      <c r="J56" s="29"/>
      <c r="K56" s="22">
        <v>26176</v>
      </c>
      <c r="L56" s="29">
        <v>-7329</v>
      </c>
      <c r="M56" s="29">
        <v>14760</v>
      </c>
      <c r="N56" s="29"/>
      <c r="O56" s="22">
        <v>-49952</v>
      </c>
      <c r="P56" s="29">
        <v>921</v>
      </c>
      <c r="Q56" s="29">
        <v>-110</v>
      </c>
      <c r="R56" s="29">
        <v>-5902</v>
      </c>
      <c r="S56" s="29">
        <v>75</v>
      </c>
      <c r="T56" s="29"/>
      <c r="U56" s="22">
        <v>-788</v>
      </c>
    </row>
    <row r="57" spans="1:21" ht="14.25" thickBot="1">
      <c r="A57" s="5" t="s">
        <v>52</v>
      </c>
      <c r="B57" s="30">
        <v>-395606</v>
      </c>
      <c r="C57" s="23">
        <v>-298583</v>
      </c>
      <c r="D57" s="30">
        <v>-138182</v>
      </c>
      <c r="E57" s="23">
        <v>-131141</v>
      </c>
      <c r="F57" s="30">
        <v>12055</v>
      </c>
      <c r="G57" s="23">
        <v>-782894</v>
      </c>
      <c r="H57" s="30">
        <v>-551534</v>
      </c>
      <c r="I57" s="30">
        <v>-343918</v>
      </c>
      <c r="J57" s="30">
        <v>-170262</v>
      </c>
      <c r="K57" s="23">
        <v>-1045808</v>
      </c>
      <c r="L57" s="30">
        <v>-932687</v>
      </c>
      <c r="M57" s="30">
        <v>-535134</v>
      </c>
      <c r="N57" s="30">
        <v>-221729</v>
      </c>
      <c r="O57" s="23">
        <v>-2615808</v>
      </c>
      <c r="P57" s="30">
        <v>-2456653</v>
      </c>
      <c r="Q57" s="30">
        <v>-2162414</v>
      </c>
      <c r="R57" s="30">
        <v>-1766939</v>
      </c>
      <c r="S57" s="30">
        <v>-1069345</v>
      </c>
      <c r="T57" s="30">
        <v>-440190</v>
      </c>
      <c r="U57" s="23">
        <v>-1313018</v>
      </c>
    </row>
    <row r="58" spans="1:21" ht="14.25" thickTop="1">
      <c r="A58" s="6" t="s">
        <v>53</v>
      </c>
      <c r="B58" s="29">
        <v>-9000</v>
      </c>
      <c r="C58" s="22">
        <v>-14500</v>
      </c>
      <c r="D58" s="29">
        <v>-6000</v>
      </c>
      <c r="E58" s="22">
        <v>169945</v>
      </c>
      <c r="F58" s="29">
        <v>193945</v>
      </c>
      <c r="G58" s="22">
        <v>-115863</v>
      </c>
      <c r="H58" s="29"/>
      <c r="I58" s="29">
        <v>-18427</v>
      </c>
      <c r="J58" s="29"/>
      <c r="K58" s="22">
        <v>89082</v>
      </c>
      <c r="L58" s="29"/>
      <c r="M58" s="29">
        <v>-2293</v>
      </c>
      <c r="N58" s="29">
        <v>-1171</v>
      </c>
      <c r="O58" s="22">
        <v>602501</v>
      </c>
      <c r="P58" s="29">
        <v>1203776</v>
      </c>
      <c r="Q58" s="29">
        <v>1505146</v>
      </c>
      <c r="R58" s="29"/>
      <c r="S58" s="29"/>
      <c r="T58" s="29"/>
      <c r="U58" s="22"/>
    </row>
    <row r="59" spans="1:21" ht="13.5">
      <c r="A59" s="6" t="s">
        <v>54</v>
      </c>
      <c r="B59" s="29"/>
      <c r="C59" s="22"/>
      <c r="D59" s="29"/>
      <c r="E59" s="22"/>
      <c r="F59" s="29"/>
      <c r="G59" s="22">
        <v>-12500</v>
      </c>
      <c r="H59" s="29">
        <v>-12500</v>
      </c>
      <c r="I59" s="29">
        <v>-12500</v>
      </c>
      <c r="J59" s="29">
        <v>-12500</v>
      </c>
      <c r="K59" s="22">
        <v>-225000</v>
      </c>
      <c r="L59" s="29">
        <v>-56250</v>
      </c>
      <c r="M59" s="29">
        <v>-31250</v>
      </c>
      <c r="N59" s="29">
        <v>-18750</v>
      </c>
      <c r="O59" s="22">
        <v>-62500</v>
      </c>
      <c r="P59" s="29">
        <v>-50000</v>
      </c>
      <c r="Q59" s="29">
        <v>-31250</v>
      </c>
      <c r="R59" s="29">
        <v>-6250</v>
      </c>
      <c r="S59" s="29"/>
      <c r="T59" s="29"/>
      <c r="U59" s="22"/>
    </row>
    <row r="60" spans="1:21" ht="13.5">
      <c r="A60" s="6" t="s">
        <v>55</v>
      </c>
      <c r="B60" s="29">
        <v>44035</v>
      </c>
      <c r="C60" s="22">
        <v>7500</v>
      </c>
      <c r="D60" s="29"/>
      <c r="E60" s="22">
        <v>26785</v>
      </c>
      <c r="F60" s="29">
        <v>25894</v>
      </c>
      <c r="G60" s="22">
        <v>816075</v>
      </c>
      <c r="H60" s="29">
        <v>708916</v>
      </c>
      <c r="I60" s="29">
        <v>631056</v>
      </c>
      <c r="J60" s="29">
        <v>628647</v>
      </c>
      <c r="K60" s="22">
        <v>10572</v>
      </c>
      <c r="L60" s="29">
        <v>10572</v>
      </c>
      <c r="M60" s="29">
        <v>10572</v>
      </c>
      <c r="N60" s="29"/>
      <c r="O60" s="22">
        <v>498519</v>
      </c>
      <c r="P60" s="29">
        <v>63657</v>
      </c>
      <c r="Q60" s="29">
        <v>61771</v>
      </c>
      <c r="R60" s="29">
        <v>59422</v>
      </c>
      <c r="S60" s="29">
        <v>34424</v>
      </c>
      <c r="T60" s="29">
        <v>32637</v>
      </c>
      <c r="U60" s="22">
        <v>1959638</v>
      </c>
    </row>
    <row r="61" spans="1:21" ht="13.5">
      <c r="A61" s="6" t="s">
        <v>56</v>
      </c>
      <c r="B61" s="29">
        <v>3003</v>
      </c>
      <c r="C61" s="22">
        <v>1306</v>
      </c>
      <c r="D61" s="29">
        <v>1306</v>
      </c>
      <c r="E61" s="22"/>
      <c r="F61" s="29"/>
      <c r="G61" s="22">
        <v>23850</v>
      </c>
      <c r="H61" s="29"/>
      <c r="I61" s="29"/>
      <c r="J61" s="29"/>
      <c r="K61" s="22"/>
      <c r="L61" s="29"/>
      <c r="M61" s="29"/>
      <c r="N61" s="29"/>
      <c r="O61" s="22">
        <v>12800</v>
      </c>
      <c r="P61" s="29"/>
      <c r="Q61" s="29"/>
      <c r="R61" s="29"/>
      <c r="S61" s="29"/>
      <c r="T61" s="29"/>
      <c r="U61" s="22"/>
    </row>
    <row r="62" spans="1:21" ht="13.5">
      <c r="A62" s="6" t="s">
        <v>57</v>
      </c>
      <c r="B62" s="29"/>
      <c r="C62" s="22">
        <v>-16146</v>
      </c>
      <c r="D62" s="29"/>
      <c r="E62" s="22"/>
      <c r="F62" s="29"/>
      <c r="G62" s="22">
        <v>-8000</v>
      </c>
      <c r="H62" s="29">
        <v>-8000</v>
      </c>
      <c r="I62" s="29">
        <v>-8000</v>
      </c>
      <c r="J62" s="29">
        <v>-8000</v>
      </c>
      <c r="K62" s="22"/>
      <c r="L62" s="29"/>
      <c r="M62" s="29"/>
      <c r="N62" s="29"/>
      <c r="O62" s="22"/>
      <c r="P62" s="29"/>
      <c r="Q62" s="29"/>
      <c r="R62" s="29"/>
      <c r="S62" s="29"/>
      <c r="T62" s="29"/>
      <c r="U62" s="22"/>
    </row>
    <row r="63" spans="1:21" ht="13.5">
      <c r="A63" s="6" t="s">
        <v>58</v>
      </c>
      <c r="B63" s="29">
        <v>400000</v>
      </c>
      <c r="C63" s="22"/>
      <c r="D63" s="29"/>
      <c r="E63" s="22">
        <v>149994</v>
      </c>
      <c r="F63" s="29"/>
      <c r="G63" s="22"/>
      <c r="H63" s="29"/>
      <c r="I63" s="29"/>
      <c r="J63" s="29"/>
      <c r="K63" s="22"/>
      <c r="L63" s="29"/>
      <c r="M63" s="29"/>
      <c r="N63" s="29"/>
      <c r="O63" s="22"/>
      <c r="P63" s="29"/>
      <c r="Q63" s="29"/>
      <c r="R63" s="29"/>
      <c r="S63" s="29"/>
      <c r="T63" s="29"/>
      <c r="U63" s="22">
        <v>48342</v>
      </c>
    </row>
    <row r="64" spans="1:21" ht="13.5">
      <c r="A64" s="6" t="s">
        <v>59</v>
      </c>
      <c r="B64" s="29"/>
      <c r="C64" s="22"/>
      <c r="D64" s="29"/>
      <c r="E64" s="22"/>
      <c r="F64" s="29"/>
      <c r="G64" s="22">
        <v>-5000</v>
      </c>
      <c r="H64" s="29">
        <v>-5000</v>
      </c>
      <c r="I64" s="29">
        <v>-5000</v>
      </c>
      <c r="J64" s="29">
        <v>-5000</v>
      </c>
      <c r="K64" s="22">
        <v>-18000</v>
      </c>
      <c r="L64" s="29">
        <v>-18000</v>
      </c>
      <c r="M64" s="29">
        <v>-9000</v>
      </c>
      <c r="N64" s="29">
        <v>-9000</v>
      </c>
      <c r="O64" s="22">
        <v>-18000</v>
      </c>
      <c r="P64" s="29">
        <v>-18000</v>
      </c>
      <c r="Q64" s="29">
        <v>-18000</v>
      </c>
      <c r="R64" s="29">
        <v>-9000</v>
      </c>
      <c r="S64" s="29">
        <v>-9000</v>
      </c>
      <c r="T64" s="29"/>
      <c r="U64" s="22">
        <v>-9000</v>
      </c>
    </row>
    <row r="65" spans="1:21" ht="13.5">
      <c r="A65" s="6" t="s">
        <v>60</v>
      </c>
      <c r="B65" s="29"/>
      <c r="C65" s="22">
        <v>71728</v>
      </c>
      <c r="D65" s="29">
        <v>76709</v>
      </c>
      <c r="E65" s="22">
        <v>473</v>
      </c>
      <c r="F65" s="29"/>
      <c r="G65" s="22">
        <v>148090</v>
      </c>
      <c r="H65" s="29">
        <v>75000</v>
      </c>
      <c r="I65" s="29"/>
      <c r="J65" s="29"/>
      <c r="K65" s="22"/>
      <c r="L65" s="29"/>
      <c r="M65" s="29"/>
      <c r="N65" s="29"/>
      <c r="O65" s="22">
        <v>31299</v>
      </c>
      <c r="P65" s="29">
        <v>31299</v>
      </c>
      <c r="Q65" s="29">
        <v>31299</v>
      </c>
      <c r="R65" s="29">
        <v>31299</v>
      </c>
      <c r="S65" s="29">
        <v>31299</v>
      </c>
      <c r="T65" s="29"/>
      <c r="U65" s="22"/>
    </row>
    <row r="66" spans="1:21" ht="14.25" thickBot="1">
      <c r="A66" s="5" t="s">
        <v>61</v>
      </c>
      <c r="B66" s="30">
        <v>438038</v>
      </c>
      <c r="C66" s="23">
        <v>46757</v>
      </c>
      <c r="D66" s="30">
        <v>72015</v>
      </c>
      <c r="E66" s="23">
        <v>347199</v>
      </c>
      <c r="F66" s="30">
        <v>219839</v>
      </c>
      <c r="G66" s="23">
        <v>846653</v>
      </c>
      <c r="H66" s="30">
        <v>709000</v>
      </c>
      <c r="I66" s="30">
        <v>587129</v>
      </c>
      <c r="J66" s="30">
        <v>603147</v>
      </c>
      <c r="K66" s="23">
        <v>-143345</v>
      </c>
      <c r="L66" s="30">
        <v>-65962</v>
      </c>
      <c r="M66" s="30">
        <v>-31971</v>
      </c>
      <c r="N66" s="30">
        <v>-28921</v>
      </c>
      <c r="O66" s="23">
        <v>1364619</v>
      </c>
      <c r="P66" s="30">
        <v>1530733</v>
      </c>
      <c r="Q66" s="30">
        <v>1848967</v>
      </c>
      <c r="R66" s="30">
        <v>1075471</v>
      </c>
      <c r="S66" s="30">
        <v>356723</v>
      </c>
      <c r="T66" s="30">
        <v>332637</v>
      </c>
      <c r="U66" s="23">
        <v>1998980</v>
      </c>
    </row>
    <row r="67" spans="1:21" ht="14.25" thickTop="1">
      <c r="A67" s="7" t="s">
        <v>62</v>
      </c>
      <c r="B67" s="29">
        <v>1876</v>
      </c>
      <c r="C67" s="22">
        <v>15587</v>
      </c>
      <c r="D67" s="29">
        <v>-11338</v>
      </c>
      <c r="E67" s="22">
        <v>-391</v>
      </c>
      <c r="F67" s="29">
        <v>-538</v>
      </c>
      <c r="G67" s="22">
        <v>-6758</v>
      </c>
      <c r="H67" s="29">
        <v>-2943</v>
      </c>
      <c r="I67" s="29">
        <v>329</v>
      </c>
      <c r="J67" s="29">
        <v>185</v>
      </c>
      <c r="K67" s="22">
        <v>-3027</v>
      </c>
      <c r="L67" s="29">
        <v>786</v>
      </c>
      <c r="M67" s="29">
        <v>-1929</v>
      </c>
      <c r="N67" s="29">
        <v>-1786</v>
      </c>
      <c r="O67" s="22">
        <v>-62694</v>
      </c>
      <c r="P67" s="29">
        <v>-62689</v>
      </c>
      <c r="Q67" s="29">
        <v>-46062</v>
      </c>
      <c r="R67" s="29">
        <v>-19726</v>
      </c>
      <c r="S67" s="29">
        <v>-5831</v>
      </c>
      <c r="T67" s="29">
        <v>-1940</v>
      </c>
      <c r="U67" s="22">
        <v>-8714</v>
      </c>
    </row>
    <row r="68" spans="1:21" ht="13.5">
      <c r="A68" s="7" t="s">
        <v>63</v>
      </c>
      <c r="B68" s="29">
        <v>82598</v>
      </c>
      <c r="C68" s="22">
        <v>40223</v>
      </c>
      <c r="D68" s="29">
        <v>-59259</v>
      </c>
      <c r="E68" s="22">
        <v>108898</v>
      </c>
      <c r="F68" s="29">
        <v>159962</v>
      </c>
      <c r="G68" s="22">
        <v>27930</v>
      </c>
      <c r="H68" s="29">
        <v>57196</v>
      </c>
      <c r="I68" s="29">
        <v>1290</v>
      </c>
      <c r="J68" s="29">
        <v>196187</v>
      </c>
      <c r="K68" s="22">
        <v>-515045</v>
      </c>
      <c r="L68" s="29">
        <v>-385148</v>
      </c>
      <c r="M68" s="29">
        <v>-49477</v>
      </c>
      <c r="N68" s="29">
        <v>-129198</v>
      </c>
      <c r="O68" s="22">
        <v>-1031032</v>
      </c>
      <c r="P68" s="29">
        <v>-720826</v>
      </c>
      <c r="Q68" s="29">
        <v>-571774</v>
      </c>
      <c r="R68" s="29">
        <v>-637330</v>
      </c>
      <c r="S68" s="29">
        <v>-722535</v>
      </c>
      <c r="T68" s="29">
        <v>-82951</v>
      </c>
      <c r="U68" s="22">
        <v>720329</v>
      </c>
    </row>
    <row r="69" spans="1:21" ht="13.5">
      <c r="A69" s="7" t="s">
        <v>64</v>
      </c>
      <c r="B69" s="29">
        <v>283207</v>
      </c>
      <c r="C69" s="22">
        <v>242983</v>
      </c>
      <c r="D69" s="29">
        <v>242983</v>
      </c>
      <c r="E69" s="22">
        <v>134085</v>
      </c>
      <c r="F69" s="29">
        <v>134085</v>
      </c>
      <c r="G69" s="22">
        <v>104217</v>
      </c>
      <c r="H69" s="29">
        <v>104217</v>
      </c>
      <c r="I69" s="29">
        <v>104217</v>
      </c>
      <c r="J69" s="29">
        <v>104217</v>
      </c>
      <c r="K69" s="22">
        <v>619262</v>
      </c>
      <c r="L69" s="29">
        <v>619262</v>
      </c>
      <c r="M69" s="29">
        <v>619262</v>
      </c>
      <c r="N69" s="29">
        <v>619262</v>
      </c>
      <c r="O69" s="22">
        <v>1650295</v>
      </c>
      <c r="P69" s="29">
        <v>1650295</v>
      </c>
      <c r="Q69" s="29">
        <v>1650295</v>
      </c>
      <c r="R69" s="29">
        <v>1650295</v>
      </c>
      <c r="S69" s="29">
        <v>1650295</v>
      </c>
      <c r="T69" s="29">
        <v>1650295</v>
      </c>
      <c r="U69" s="22">
        <v>929965</v>
      </c>
    </row>
    <row r="70" spans="1:21" ht="13.5">
      <c r="A70" s="7" t="s">
        <v>65</v>
      </c>
      <c r="B70" s="29">
        <v>-315779</v>
      </c>
      <c r="C70" s="22"/>
      <c r="D70" s="29"/>
      <c r="E70" s="22"/>
      <c r="F70" s="29"/>
      <c r="G70" s="22"/>
      <c r="H70" s="29"/>
      <c r="I70" s="29"/>
      <c r="J70" s="29"/>
      <c r="K70" s="22"/>
      <c r="L70" s="29"/>
      <c r="M70" s="29"/>
      <c r="N70" s="29"/>
      <c r="O70" s="22"/>
      <c r="P70" s="29"/>
      <c r="Q70" s="29"/>
      <c r="R70" s="29"/>
      <c r="S70" s="29"/>
      <c r="T70" s="29"/>
      <c r="U70" s="22"/>
    </row>
    <row r="71" spans="1:21" ht="13.5">
      <c r="A71" s="7" t="s">
        <v>66</v>
      </c>
      <c r="B71" s="29"/>
      <c r="C71" s="22"/>
      <c r="D71" s="29"/>
      <c r="E71" s="22"/>
      <c r="F71" s="29"/>
      <c r="G71" s="22">
        <v>1937</v>
      </c>
      <c r="H71" s="29">
        <v>1937</v>
      </c>
      <c r="I71" s="29">
        <v>1937</v>
      </c>
      <c r="J71" s="29">
        <v>1937</v>
      </c>
      <c r="K71" s="22"/>
      <c r="L71" s="29"/>
      <c r="M71" s="29"/>
      <c r="N71" s="29"/>
      <c r="O71" s="22"/>
      <c r="P71" s="29"/>
      <c r="Q71" s="29"/>
      <c r="R71" s="29"/>
      <c r="S71" s="29"/>
      <c r="T71" s="29"/>
      <c r="U71" s="22"/>
    </row>
    <row r="72" spans="1:21" ht="14.25" thickBot="1">
      <c r="A72" s="7" t="s">
        <v>64</v>
      </c>
      <c r="B72" s="29">
        <v>50025</v>
      </c>
      <c r="C72" s="22">
        <v>283207</v>
      </c>
      <c r="D72" s="29">
        <v>183724</v>
      </c>
      <c r="E72" s="22">
        <v>242983</v>
      </c>
      <c r="F72" s="29">
        <v>294047</v>
      </c>
      <c r="G72" s="22">
        <v>134085</v>
      </c>
      <c r="H72" s="29">
        <v>163351</v>
      </c>
      <c r="I72" s="29">
        <v>107445</v>
      </c>
      <c r="J72" s="29">
        <v>302341</v>
      </c>
      <c r="K72" s="22">
        <v>104217</v>
      </c>
      <c r="L72" s="29">
        <v>234114</v>
      </c>
      <c r="M72" s="29">
        <v>569785</v>
      </c>
      <c r="N72" s="29">
        <v>490064</v>
      </c>
      <c r="O72" s="22">
        <v>619262</v>
      </c>
      <c r="P72" s="29">
        <v>929468</v>
      </c>
      <c r="Q72" s="29">
        <v>1078520</v>
      </c>
      <c r="R72" s="29">
        <v>1012965</v>
      </c>
      <c r="S72" s="29">
        <v>927759</v>
      </c>
      <c r="T72" s="29">
        <v>1567343</v>
      </c>
      <c r="U72" s="22">
        <v>1650295</v>
      </c>
    </row>
    <row r="73" spans="1:21" ht="14.25" thickTop="1">
      <c r="A73" s="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5" ht="13.5">
      <c r="A75" s="20" t="s">
        <v>178</v>
      </c>
    </row>
    <row r="76" ht="13.5">
      <c r="A76" s="20" t="s">
        <v>179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AA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7" width="17.625" style="0" customWidth="1"/>
  </cols>
  <sheetData>
    <row r="1" ht="14.25" thickBot="1"/>
    <row r="2" spans="1:27" ht="14.25" thickTop="1">
      <c r="A2" s="10" t="s">
        <v>174</v>
      </c>
      <c r="B2" s="14">
        <v>3823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25" thickBot="1">
      <c r="A3" s="11" t="s">
        <v>175</v>
      </c>
      <c r="B3" s="1" t="s">
        <v>176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thickTop="1">
      <c r="A4" s="10" t="s">
        <v>77</v>
      </c>
      <c r="B4" s="15" t="str">
        <f>HYPERLINK("http://www.kabupro.jp/mark/20140715/S1002JFC.htm","四半期報告書")</f>
        <v>四半期報告書</v>
      </c>
      <c r="C4" s="15" t="str">
        <f>HYPERLINK("http://www.kabupro.jp/mark/20140414/S1001MXB.htm","四半期報告書")</f>
        <v>四半期報告書</v>
      </c>
      <c r="D4" s="15" t="str">
        <f>HYPERLINK("http://www.kabupro.jp/mark/20140114/S1000XAA.htm","四半期報告書")</f>
        <v>四半期報告書</v>
      </c>
      <c r="E4" s="15" t="str">
        <f>HYPERLINK("http://www.kabupro.jp/mark/20140715/S1002JFC.htm","四半期報告書")</f>
        <v>四半期報告書</v>
      </c>
      <c r="F4" s="15" t="str">
        <f>HYPERLINK("http://www.kabupro.jp/mark/20130716/S000E0OS.htm","四半期報告書")</f>
        <v>四半期報告書</v>
      </c>
      <c r="G4" s="15" t="str">
        <f>HYPERLINK("http://www.kabupro.jp/mark/20130415/S000D8V8.htm","四半期報告書")</f>
        <v>四半期報告書</v>
      </c>
      <c r="H4" s="15" t="str">
        <f>HYPERLINK("http://www.kabupro.jp/mark/20130115/S000CMMR.htm","四半期報告書")</f>
        <v>四半期報告書</v>
      </c>
      <c r="I4" s="15" t="str">
        <f>HYPERLINK("http://www.kabupro.jp/mark/20131127/S1000LRX.htm","有価証券報告書")</f>
        <v>有価証券報告書</v>
      </c>
      <c r="J4" s="15" t="str">
        <f>HYPERLINK("http://www.kabupro.jp/mark/20120713/S000BGSR.htm","四半期報告書")</f>
        <v>四半期報告書</v>
      </c>
      <c r="K4" s="15" t="str">
        <f>HYPERLINK("http://www.kabupro.jp/mark/20120413/S000APHI.htm","四半期報告書")</f>
        <v>四半期報告書</v>
      </c>
      <c r="L4" s="15" t="str">
        <f>HYPERLINK("http://www.kabupro.jp/mark/20120113/S000A2LP.htm","四半期報告書")</f>
        <v>四半期報告書</v>
      </c>
      <c r="M4" s="15" t="str">
        <f>HYPERLINK("http://www.kabupro.jp/mark/20121127/S000CDQY.htm","有価証券報告書")</f>
        <v>有価証券報告書</v>
      </c>
      <c r="N4" s="15" t="str">
        <f>HYPERLINK("http://www.kabupro.jp/mark/20110715/S0008XCL.htm","四半期報告書")</f>
        <v>四半期報告書</v>
      </c>
      <c r="O4" s="15" t="str">
        <f>HYPERLINK("http://www.kabupro.jp/mark/20110414/S00085SP.htm","訂正有価証券届出書（通常方式）")</f>
        <v>訂正有価証券届出書（通常方式）</v>
      </c>
      <c r="P4" s="15" t="str">
        <f>HYPERLINK("http://www.kabupro.jp/mark/20110330/S00082VD.htm","有価証券届出書（通常方式）")</f>
        <v>有価証券届出書（通常方式）</v>
      </c>
      <c r="Q4" s="15" t="str">
        <f>HYPERLINK("http://www.kabupro.jp/mark/20111130/S0009UPN.htm","有価証券報告書")</f>
        <v>有価証券報告書</v>
      </c>
      <c r="R4" s="15" t="str">
        <f>HYPERLINK("http://www.kabupro.jp/mark/20100906/S0006R73.htm","有価証券届出書（通常方式）")</f>
        <v>有価証券届出書（通常方式）</v>
      </c>
      <c r="S4" s="15" t="str">
        <f>HYPERLINK("http://www.kabupro.jp/mark/20100827/S0006PSP.htm","訂正四半期報告書")</f>
        <v>訂正四半期報告書</v>
      </c>
      <c r="T4" s="15" t="str">
        <f>HYPERLINK("http://www.kabupro.jp/mark/20100827/S0006PSM.htm","訂正四半期報告書")</f>
        <v>訂正四半期報告書</v>
      </c>
      <c r="U4" s="15" t="str">
        <f>HYPERLINK("http://www.kabupro.jp/mark/20110414/S00085SP.htm","訂正有価証券届出書（通常方式）")</f>
        <v>訂正有価証券届出書（通常方式）</v>
      </c>
      <c r="V4" s="15" t="str">
        <f>HYPERLINK("http://www.kabupro.jp/mark/20100827/S0006PS2.htm","訂正四半期報告書")</f>
        <v>訂正四半期報告書</v>
      </c>
      <c r="W4" s="15" t="str">
        <f>HYPERLINK("http://www.kabupro.jp/mark/20100827/S0006PRZ.htm","訂正四半期報告書")</f>
        <v>訂正四半期報告書</v>
      </c>
      <c r="X4" s="15" t="str">
        <f>HYPERLINK("http://www.kabupro.jp/mark/20100827/S0006PRT.htm","訂正四半期報告書")</f>
        <v>訂正四半期報告書</v>
      </c>
      <c r="Y4" s="15" t="str">
        <f>HYPERLINK("http://www.kabupro.jp/mark/20100827/S0006PRO.htm","訂正四半期報告書")</f>
        <v>訂正四半期報告書</v>
      </c>
      <c r="Z4" s="15" t="str">
        <f>HYPERLINK("http://www.kabupro.jp/mark/20100827/S0006PRH.htm","訂正四半期報告書")</f>
        <v>訂正四半期報告書</v>
      </c>
      <c r="AA4" s="15" t="str">
        <f>HYPERLINK("http://www.kabupro.jp/mark/20100906/S0006R73.htm","有価証券届出書（通常方式）")</f>
        <v>有価証券届出書（通常方式）</v>
      </c>
    </row>
    <row r="5" spans="1:27" ht="14.25" thickBot="1">
      <c r="A5" s="11" t="s">
        <v>78</v>
      </c>
      <c r="B5" s="1" t="s">
        <v>232</v>
      </c>
      <c r="C5" s="1" t="s">
        <v>235</v>
      </c>
      <c r="D5" s="1" t="s">
        <v>237</v>
      </c>
      <c r="E5" s="1" t="s">
        <v>232</v>
      </c>
      <c r="F5" s="1" t="s">
        <v>239</v>
      </c>
      <c r="G5" s="1" t="s">
        <v>241</v>
      </c>
      <c r="H5" s="1" t="s">
        <v>243</v>
      </c>
      <c r="I5" s="1" t="s">
        <v>84</v>
      </c>
      <c r="J5" s="1" t="s">
        <v>245</v>
      </c>
      <c r="K5" s="1" t="s">
        <v>247</v>
      </c>
      <c r="L5" s="1" t="s">
        <v>249</v>
      </c>
      <c r="M5" s="1" t="s">
        <v>88</v>
      </c>
      <c r="N5" s="1" t="s">
        <v>250</v>
      </c>
      <c r="O5" s="1" t="s">
        <v>92</v>
      </c>
      <c r="P5" s="1" t="s">
        <v>253</v>
      </c>
      <c r="Q5" s="1" t="s">
        <v>90</v>
      </c>
      <c r="R5" s="1" t="s">
        <v>94</v>
      </c>
      <c r="S5" s="1" t="s">
        <v>256</v>
      </c>
      <c r="T5" s="1" t="s">
        <v>256</v>
      </c>
      <c r="U5" s="1" t="s">
        <v>92</v>
      </c>
      <c r="V5" s="1" t="s">
        <v>256</v>
      </c>
      <c r="W5" s="1" t="s">
        <v>256</v>
      </c>
      <c r="X5" s="1" t="s">
        <v>256</v>
      </c>
      <c r="Y5" s="1" t="s">
        <v>256</v>
      </c>
      <c r="Z5" s="1" t="s">
        <v>256</v>
      </c>
      <c r="AA5" s="1" t="s">
        <v>94</v>
      </c>
    </row>
    <row r="6" spans="1:27" ht="15" thickBot="1" thickTop="1">
      <c r="A6" s="10" t="s">
        <v>79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thickTop="1">
      <c r="A7" s="12" t="s">
        <v>80</v>
      </c>
      <c r="B7" s="14" t="s">
        <v>233</v>
      </c>
      <c r="C7" s="14" t="s">
        <v>233</v>
      </c>
      <c r="D7" s="14" t="s">
        <v>233</v>
      </c>
      <c r="E7" s="16" t="s">
        <v>85</v>
      </c>
      <c r="F7" s="14" t="s">
        <v>233</v>
      </c>
      <c r="G7" s="14" t="s">
        <v>233</v>
      </c>
      <c r="H7" s="14" t="s">
        <v>233</v>
      </c>
      <c r="I7" s="16" t="s">
        <v>85</v>
      </c>
      <c r="J7" s="14" t="s">
        <v>233</v>
      </c>
      <c r="K7" s="14" t="s">
        <v>233</v>
      </c>
      <c r="L7" s="14" t="s">
        <v>233</v>
      </c>
      <c r="M7" s="16" t="s">
        <v>85</v>
      </c>
      <c r="N7" s="14" t="s">
        <v>233</v>
      </c>
      <c r="O7" s="14" t="s">
        <v>233</v>
      </c>
      <c r="P7" s="14" t="s">
        <v>233</v>
      </c>
      <c r="Q7" s="16" t="s">
        <v>85</v>
      </c>
      <c r="R7" s="14" t="s">
        <v>233</v>
      </c>
      <c r="S7" s="14" t="s">
        <v>233</v>
      </c>
      <c r="T7" s="14" t="s">
        <v>233</v>
      </c>
      <c r="U7" s="16" t="s">
        <v>85</v>
      </c>
      <c r="V7" s="14" t="s">
        <v>233</v>
      </c>
      <c r="W7" s="14" t="s">
        <v>233</v>
      </c>
      <c r="X7" s="14" t="s">
        <v>233</v>
      </c>
      <c r="Y7" s="14" t="s">
        <v>233</v>
      </c>
      <c r="Z7" s="14" t="s">
        <v>233</v>
      </c>
      <c r="AA7" s="16" t="s">
        <v>85</v>
      </c>
    </row>
    <row r="8" spans="1:27" ht="13.5">
      <c r="A8" s="13" t="s">
        <v>81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"/>
      <c r="Z8" s="1"/>
      <c r="AA8" s="17"/>
    </row>
    <row r="9" spans="1:27" ht="13.5">
      <c r="A9" s="13" t="s">
        <v>82</v>
      </c>
      <c r="B9" s="1" t="s">
        <v>234</v>
      </c>
      <c r="C9" s="1" t="s">
        <v>236</v>
      </c>
      <c r="D9" s="1" t="s">
        <v>238</v>
      </c>
      <c r="E9" s="17" t="s">
        <v>86</v>
      </c>
      <c r="F9" s="1" t="s">
        <v>240</v>
      </c>
      <c r="G9" s="1" t="s">
        <v>242</v>
      </c>
      <c r="H9" s="1" t="s">
        <v>244</v>
      </c>
      <c r="I9" s="17" t="s">
        <v>87</v>
      </c>
      <c r="J9" s="1" t="s">
        <v>246</v>
      </c>
      <c r="K9" s="1" t="s">
        <v>248</v>
      </c>
      <c r="L9" s="1" t="s">
        <v>90</v>
      </c>
      <c r="M9" s="17" t="s">
        <v>89</v>
      </c>
      <c r="N9" s="1" t="s">
        <v>251</v>
      </c>
      <c r="O9" s="1" t="s">
        <v>252</v>
      </c>
      <c r="P9" s="1" t="s">
        <v>254</v>
      </c>
      <c r="Q9" s="17" t="s">
        <v>91</v>
      </c>
      <c r="R9" s="1" t="s">
        <v>255</v>
      </c>
      <c r="S9" s="1" t="s">
        <v>257</v>
      </c>
      <c r="T9" s="1" t="s">
        <v>258</v>
      </c>
      <c r="U9" s="17" t="s">
        <v>93</v>
      </c>
      <c r="V9" s="1" t="s">
        <v>259</v>
      </c>
      <c r="W9" s="1" t="s">
        <v>260</v>
      </c>
      <c r="X9" s="1" t="s">
        <v>261</v>
      </c>
      <c r="Y9" s="1" t="s">
        <v>262</v>
      </c>
      <c r="Z9" s="1" t="s">
        <v>263</v>
      </c>
      <c r="AA9" s="17" t="s">
        <v>95</v>
      </c>
    </row>
    <row r="10" spans="1:27" ht="14.25" thickBot="1">
      <c r="A10" s="13" t="s">
        <v>83</v>
      </c>
      <c r="B10" s="1" t="s">
        <v>97</v>
      </c>
      <c r="C10" s="1" t="s">
        <v>97</v>
      </c>
      <c r="D10" s="1" t="s">
        <v>97</v>
      </c>
      <c r="E10" s="17" t="s">
        <v>97</v>
      </c>
      <c r="F10" s="1" t="s">
        <v>97</v>
      </c>
      <c r="G10" s="1" t="s">
        <v>97</v>
      </c>
      <c r="H10" s="1" t="s">
        <v>97</v>
      </c>
      <c r="I10" s="17" t="s">
        <v>97</v>
      </c>
      <c r="J10" s="1" t="s">
        <v>97</v>
      </c>
      <c r="K10" s="1" t="s">
        <v>97</v>
      </c>
      <c r="L10" s="1" t="s">
        <v>97</v>
      </c>
      <c r="M10" s="17" t="s">
        <v>97</v>
      </c>
      <c r="N10" s="1" t="s">
        <v>97</v>
      </c>
      <c r="O10" s="1" t="s">
        <v>97</v>
      </c>
      <c r="P10" s="1" t="s">
        <v>97</v>
      </c>
      <c r="Q10" s="17" t="s">
        <v>97</v>
      </c>
      <c r="R10" s="1" t="s">
        <v>97</v>
      </c>
      <c r="S10" s="1" t="s">
        <v>97</v>
      </c>
      <c r="T10" s="1" t="s">
        <v>97</v>
      </c>
      <c r="U10" s="17" t="s">
        <v>97</v>
      </c>
      <c r="V10" s="1" t="s">
        <v>97</v>
      </c>
      <c r="W10" s="1" t="s">
        <v>97</v>
      </c>
      <c r="X10" s="1" t="s">
        <v>97</v>
      </c>
      <c r="Y10" s="1" t="s">
        <v>97</v>
      </c>
      <c r="Z10" s="1" t="s">
        <v>97</v>
      </c>
      <c r="AA10" s="17" t="s">
        <v>97</v>
      </c>
    </row>
    <row r="11" spans="1:27" ht="14.25" thickTop="1">
      <c r="A11" s="9" t="s">
        <v>264</v>
      </c>
      <c r="B11" s="28">
        <v>71679</v>
      </c>
      <c r="C11" s="28">
        <v>52905</v>
      </c>
      <c r="D11" s="28">
        <v>213729</v>
      </c>
      <c r="E11" s="21">
        <v>285874</v>
      </c>
      <c r="F11" s="28">
        <v>279229</v>
      </c>
      <c r="G11" s="28">
        <v>188186</v>
      </c>
      <c r="H11" s="28">
        <v>195337</v>
      </c>
      <c r="I11" s="21">
        <v>246592</v>
      </c>
      <c r="J11" s="28">
        <v>209630</v>
      </c>
      <c r="K11" s="28">
        <v>353169</v>
      </c>
      <c r="L11" s="28">
        <v>225046</v>
      </c>
      <c r="M11" s="21">
        <v>214993</v>
      </c>
      <c r="N11" s="28">
        <v>165607</v>
      </c>
      <c r="O11" s="28">
        <v>109620</v>
      </c>
      <c r="P11" s="28">
        <v>307385</v>
      </c>
      <c r="Q11" s="21">
        <v>109260</v>
      </c>
      <c r="R11" s="28">
        <v>239972</v>
      </c>
      <c r="S11" s="28">
        <v>575589</v>
      </c>
      <c r="T11" s="28">
        <v>499728</v>
      </c>
      <c r="U11" s="21">
        <v>629237</v>
      </c>
      <c r="V11" s="28">
        <v>939121</v>
      </c>
      <c r="W11" s="28">
        <v>1082876</v>
      </c>
      <c r="X11" s="28">
        <v>1016353</v>
      </c>
      <c r="Y11" s="28">
        <v>931831</v>
      </c>
      <c r="Z11" s="28">
        <v>1567343</v>
      </c>
      <c r="AA11" s="21">
        <v>1525099</v>
      </c>
    </row>
    <row r="12" spans="1:27" ht="13.5">
      <c r="A12" s="2" t="s">
        <v>265</v>
      </c>
      <c r="B12" s="29">
        <v>302737</v>
      </c>
      <c r="C12" s="29">
        <v>277094</v>
      </c>
      <c r="D12" s="29">
        <v>522779</v>
      </c>
      <c r="E12" s="22">
        <v>396339</v>
      </c>
      <c r="F12" s="29">
        <v>425193</v>
      </c>
      <c r="G12" s="29">
        <v>504769</v>
      </c>
      <c r="H12" s="29">
        <v>317403</v>
      </c>
      <c r="I12" s="22">
        <v>197287</v>
      </c>
      <c r="J12" s="29">
        <v>240792</v>
      </c>
      <c r="K12" s="29">
        <v>262865</v>
      </c>
      <c r="L12" s="29">
        <v>204162</v>
      </c>
      <c r="M12" s="22">
        <v>174370</v>
      </c>
      <c r="N12" s="29">
        <v>281634</v>
      </c>
      <c r="O12" s="29">
        <v>318830</v>
      </c>
      <c r="P12" s="29">
        <v>154845</v>
      </c>
      <c r="Q12" s="22">
        <v>127527</v>
      </c>
      <c r="R12" s="29">
        <v>281075</v>
      </c>
      <c r="S12" s="29">
        <v>423298</v>
      </c>
      <c r="T12" s="29">
        <v>762072</v>
      </c>
      <c r="U12" s="22">
        <v>402530</v>
      </c>
      <c r="V12" s="29">
        <v>367823</v>
      </c>
      <c r="W12" s="29">
        <v>762807</v>
      </c>
      <c r="X12" s="29">
        <v>314523</v>
      </c>
      <c r="Y12" s="29">
        <v>484644</v>
      </c>
      <c r="Z12" s="29">
        <v>551628</v>
      </c>
      <c r="AA12" s="22">
        <v>950984</v>
      </c>
    </row>
    <row r="13" spans="1:27" ht="13.5">
      <c r="A13" s="2" t="s">
        <v>266</v>
      </c>
      <c r="B13" s="29"/>
      <c r="C13" s="29"/>
      <c r="D13" s="29">
        <v>237126</v>
      </c>
      <c r="E13" s="22">
        <v>96455</v>
      </c>
      <c r="F13" s="29">
        <v>100867</v>
      </c>
      <c r="G13" s="29">
        <v>59725</v>
      </c>
      <c r="H13" s="29">
        <v>51903</v>
      </c>
      <c r="I13" s="22">
        <v>29033</v>
      </c>
      <c r="J13" s="29">
        <v>29646</v>
      </c>
      <c r="K13" s="29">
        <v>29134</v>
      </c>
      <c r="L13" s="29">
        <v>22656</v>
      </c>
      <c r="M13" s="22">
        <v>33414</v>
      </c>
      <c r="N13" s="29">
        <v>71681</v>
      </c>
      <c r="O13" s="29">
        <v>91045</v>
      </c>
      <c r="P13" s="29">
        <v>99856</v>
      </c>
      <c r="Q13" s="22">
        <v>94566</v>
      </c>
      <c r="R13" s="29"/>
      <c r="S13" s="29"/>
      <c r="T13" s="29"/>
      <c r="U13" s="22"/>
      <c r="V13" s="29"/>
      <c r="W13" s="29"/>
      <c r="X13" s="29"/>
      <c r="Y13" s="29"/>
      <c r="Z13" s="29"/>
      <c r="AA13" s="22"/>
    </row>
    <row r="14" spans="1:27" ht="13.5">
      <c r="A14" s="2" t="s">
        <v>267</v>
      </c>
      <c r="B14" s="29"/>
      <c r="C14" s="29"/>
      <c r="D14" s="29">
        <v>14862</v>
      </c>
      <c r="E14" s="22">
        <v>10556</v>
      </c>
      <c r="F14" s="29">
        <v>17954</v>
      </c>
      <c r="G14" s="29">
        <v>12469</v>
      </c>
      <c r="H14" s="29">
        <v>30764</v>
      </c>
      <c r="I14" s="22">
        <v>12112</v>
      </c>
      <c r="J14" s="29"/>
      <c r="K14" s="29"/>
      <c r="L14" s="29"/>
      <c r="M14" s="22"/>
      <c r="N14" s="29"/>
      <c r="O14" s="29"/>
      <c r="P14" s="29"/>
      <c r="Q14" s="22"/>
      <c r="R14" s="29"/>
      <c r="S14" s="29"/>
      <c r="T14" s="29"/>
      <c r="U14" s="22"/>
      <c r="V14" s="29"/>
      <c r="W14" s="29"/>
      <c r="X14" s="29"/>
      <c r="Y14" s="29"/>
      <c r="Z14" s="29"/>
      <c r="AA14" s="22"/>
    </row>
    <row r="15" spans="1:27" ht="13.5">
      <c r="A15" s="2" t="s">
        <v>99</v>
      </c>
      <c r="B15" s="29"/>
      <c r="C15" s="29"/>
      <c r="D15" s="29"/>
      <c r="E15" s="22"/>
      <c r="F15" s="29"/>
      <c r="G15" s="29"/>
      <c r="H15" s="29"/>
      <c r="I15" s="22"/>
      <c r="J15" s="29">
        <v>3369</v>
      </c>
      <c r="K15" s="29">
        <v>822</v>
      </c>
      <c r="L15" s="29">
        <v>2085</v>
      </c>
      <c r="M15" s="22"/>
      <c r="N15" s="29"/>
      <c r="O15" s="29"/>
      <c r="P15" s="29"/>
      <c r="Q15" s="22"/>
      <c r="R15" s="29"/>
      <c r="S15" s="29"/>
      <c r="T15" s="29"/>
      <c r="U15" s="22"/>
      <c r="V15" s="29"/>
      <c r="W15" s="29"/>
      <c r="X15" s="29"/>
      <c r="Y15" s="29"/>
      <c r="Z15" s="29"/>
      <c r="AA15" s="22"/>
    </row>
    <row r="16" spans="1:27" ht="13.5">
      <c r="A16" s="2" t="s">
        <v>100</v>
      </c>
      <c r="B16" s="29">
        <v>14451</v>
      </c>
      <c r="C16" s="29">
        <v>9497</v>
      </c>
      <c r="D16" s="29">
        <v>10366</v>
      </c>
      <c r="E16" s="22">
        <v>12933</v>
      </c>
      <c r="F16" s="29">
        <v>11886</v>
      </c>
      <c r="G16" s="29">
        <v>21509</v>
      </c>
      <c r="H16" s="29">
        <v>50942</v>
      </c>
      <c r="I16" s="22">
        <v>43347</v>
      </c>
      <c r="J16" s="29">
        <v>25142</v>
      </c>
      <c r="K16" s="29">
        <v>37065</v>
      </c>
      <c r="L16" s="29">
        <v>15613</v>
      </c>
      <c r="M16" s="22">
        <v>17397</v>
      </c>
      <c r="N16" s="29">
        <v>33473</v>
      </c>
      <c r="O16" s="29">
        <v>55521</v>
      </c>
      <c r="P16" s="29">
        <v>54088</v>
      </c>
      <c r="Q16" s="22">
        <v>41794</v>
      </c>
      <c r="R16" s="29">
        <v>51596</v>
      </c>
      <c r="S16" s="29">
        <v>139402</v>
      </c>
      <c r="T16" s="29">
        <v>93559</v>
      </c>
      <c r="U16" s="22">
        <v>65375</v>
      </c>
      <c r="V16" s="29">
        <v>66020</v>
      </c>
      <c r="W16" s="29">
        <v>186349</v>
      </c>
      <c r="X16" s="29">
        <v>68080</v>
      </c>
      <c r="Y16" s="29">
        <v>243526</v>
      </c>
      <c r="Z16" s="29">
        <v>95600</v>
      </c>
      <c r="AA16" s="22"/>
    </row>
    <row r="17" spans="1:27" ht="13.5">
      <c r="A17" s="2" t="s">
        <v>107</v>
      </c>
      <c r="B17" s="29">
        <v>50171</v>
      </c>
      <c r="C17" s="29">
        <v>51615</v>
      </c>
      <c r="D17" s="29">
        <v>63064</v>
      </c>
      <c r="E17" s="22">
        <v>26624</v>
      </c>
      <c r="F17" s="29">
        <v>46171</v>
      </c>
      <c r="G17" s="29">
        <v>43448</v>
      </c>
      <c r="H17" s="29">
        <v>29686</v>
      </c>
      <c r="I17" s="22">
        <v>24143</v>
      </c>
      <c r="J17" s="29">
        <v>31899</v>
      </c>
      <c r="K17" s="29">
        <v>8177</v>
      </c>
      <c r="L17" s="29">
        <v>13457</v>
      </c>
      <c r="M17" s="22">
        <v>27489</v>
      </c>
      <c r="N17" s="29">
        <v>68506</v>
      </c>
      <c r="O17" s="29">
        <v>104176</v>
      </c>
      <c r="P17" s="29">
        <v>146066</v>
      </c>
      <c r="Q17" s="22">
        <v>108708</v>
      </c>
      <c r="R17" s="29">
        <v>230625</v>
      </c>
      <c r="S17" s="29">
        <v>308451</v>
      </c>
      <c r="T17" s="29">
        <v>571133</v>
      </c>
      <c r="U17" s="22">
        <v>436890</v>
      </c>
      <c r="V17" s="29">
        <v>299602</v>
      </c>
      <c r="W17" s="29">
        <v>225396</v>
      </c>
      <c r="X17" s="29">
        <v>360161</v>
      </c>
      <c r="Y17" s="29">
        <v>227283</v>
      </c>
      <c r="Z17" s="29">
        <v>205428</v>
      </c>
      <c r="AA17" s="22">
        <v>43182</v>
      </c>
    </row>
    <row r="18" spans="1:27" ht="13.5">
      <c r="A18" s="2" t="s">
        <v>108</v>
      </c>
      <c r="B18" s="29">
        <v>-4075</v>
      </c>
      <c r="C18" s="29">
        <v>-4078</v>
      </c>
      <c r="D18" s="29">
        <v>-4210</v>
      </c>
      <c r="E18" s="22">
        <v>-3457</v>
      </c>
      <c r="F18" s="29">
        <v>-335</v>
      </c>
      <c r="G18" s="29">
        <v>-512</v>
      </c>
      <c r="H18" s="29">
        <v>-172</v>
      </c>
      <c r="I18" s="22"/>
      <c r="J18" s="29">
        <v>-1105</v>
      </c>
      <c r="K18" s="29">
        <v>-1455</v>
      </c>
      <c r="L18" s="29">
        <v>-582</v>
      </c>
      <c r="M18" s="22"/>
      <c r="N18" s="29">
        <v>-24363</v>
      </c>
      <c r="O18" s="29">
        <v>-26477</v>
      </c>
      <c r="P18" s="29">
        <v>-33544</v>
      </c>
      <c r="Q18" s="22"/>
      <c r="R18" s="29">
        <v>-7250</v>
      </c>
      <c r="S18" s="29">
        <v>-10806</v>
      </c>
      <c r="T18" s="29">
        <v>-16398</v>
      </c>
      <c r="U18" s="22"/>
      <c r="V18" s="29"/>
      <c r="W18" s="29"/>
      <c r="X18" s="29">
        <v>-11658</v>
      </c>
      <c r="Y18" s="29"/>
      <c r="Z18" s="29"/>
      <c r="AA18" s="22"/>
    </row>
    <row r="19" spans="1:27" ht="13.5">
      <c r="A19" s="2" t="s">
        <v>109</v>
      </c>
      <c r="B19" s="29">
        <v>434964</v>
      </c>
      <c r="C19" s="29">
        <v>387033</v>
      </c>
      <c r="D19" s="29">
        <v>1057719</v>
      </c>
      <c r="E19" s="22">
        <v>825326</v>
      </c>
      <c r="F19" s="29">
        <v>880967</v>
      </c>
      <c r="G19" s="29">
        <v>829596</v>
      </c>
      <c r="H19" s="29">
        <v>675866</v>
      </c>
      <c r="I19" s="22">
        <v>551763</v>
      </c>
      <c r="J19" s="29">
        <v>556110</v>
      </c>
      <c r="K19" s="29">
        <v>709130</v>
      </c>
      <c r="L19" s="29">
        <v>482439</v>
      </c>
      <c r="M19" s="22">
        <v>466774</v>
      </c>
      <c r="N19" s="29">
        <v>596539</v>
      </c>
      <c r="O19" s="29">
        <v>652716</v>
      </c>
      <c r="P19" s="29">
        <v>728697</v>
      </c>
      <c r="Q19" s="22">
        <v>449270</v>
      </c>
      <c r="R19" s="29">
        <v>796018</v>
      </c>
      <c r="S19" s="29">
        <v>1435934</v>
      </c>
      <c r="T19" s="29">
        <v>1910095</v>
      </c>
      <c r="U19" s="22">
        <v>1529743</v>
      </c>
      <c r="V19" s="29">
        <v>1672567</v>
      </c>
      <c r="W19" s="29">
        <v>2257429</v>
      </c>
      <c r="X19" s="29">
        <v>1747460</v>
      </c>
      <c r="Y19" s="29">
        <v>1887285</v>
      </c>
      <c r="Z19" s="29">
        <v>2420000</v>
      </c>
      <c r="AA19" s="22">
        <v>2685207</v>
      </c>
    </row>
    <row r="20" spans="1:27" ht="13.5">
      <c r="A20" s="2" t="s">
        <v>118</v>
      </c>
      <c r="B20" s="29">
        <v>16243</v>
      </c>
      <c r="C20" s="29">
        <v>14111</v>
      </c>
      <c r="D20" s="29">
        <v>58366</v>
      </c>
      <c r="E20" s="22">
        <v>62203</v>
      </c>
      <c r="F20" s="29">
        <v>69605</v>
      </c>
      <c r="G20" s="29">
        <v>77482</v>
      </c>
      <c r="H20" s="29">
        <v>82584</v>
      </c>
      <c r="I20" s="22">
        <v>87781</v>
      </c>
      <c r="J20" s="29">
        <v>78395</v>
      </c>
      <c r="K20" s="29">
        <v>48249</v>
      </c>
      <c r="L20" s="29">
        <v>51029</v>
      </c>
      <c r="M20" s="22">
        <v>50578</v>
      </c>
      <c r="N20" s="29">
        <v>55368</v>
      </c>
      <c r="O20" s="29">
        <v>54654</v>
      </c>
      <c r="P20" s="29">
        <v>60513</v>
      </c>
      <c r="Q20" s="22">
        <v>65888</v>
      </c>
      <c r="R20" s="29">
        <v>78188</v>
      </c>
      <c r="S20" s="29">
        <v>80284</v>
      </c>
      <c r="T20" s="29">
        <v>74405</v>
      </c>
      <c r="U20" s="22">
        <v>84779</v>
      </c>
      <c r="V20" s="29">
        <v>85996</v>
      </c>
      <c r="W20" s="29">
        <v>94350</v>
      </c>
      <c r="X20" s="29">
        <v>105588</v>
      </c>
      <c r="Y20" s="29">
        <v>96554</v>
      </c>
      <c r="Z20" s="29">
        <v>91587</v>
      </c>
      <c r="AA20" s="22">
        <v>91790</v>
      </c>
    </row>
    <row r="21" spans="1:27" ht="13.5">
      <c r="A21" s="3" t="s">
        <v>120</v>
      </c>
      <c r="B21" s="29">
        <v>259654</v>
      </c>
      <c r="C21" s="29">
        <v>274352</v>
      </c>
      <c r="D21" s="29">
        <v>274274</v>
      </c>
      <c r="E21" s="22"/>
      <c r="F21" s="29"/>
      <c r="G21" s="29"/>
      <c r="H21" s="29"/>
      <c r="I21" s="22"/>
      <c r="J21" s="29"/>
      <c r="K21" s="29"/>
      <c r="L21" s="29"/>
      <c r="M21" s="22"/>
      <c r="N21" s="29"/>
      <c r="O21" s="29"/>
      <c r="P21" s="29">
        <v>656</v>
      </c>
      <c r="Q21" s="22">
        <v>3119</v>
      </c>
      <c r="R21" s="29">
        <v>5581</v>
      </c>
      <c r="S21" s="29">
        <v>18937</v>
      </c>
      <c r="T21" s="29">
        <v>15999</v>
      </c>
      <c r="U21" s="22">
        <v>18962</v>
      </c>
      <c r="V21" s="29">
        <v>20677</v>
      </c>
      <c r="W21" s="29">
        <v>23249</v>
      </c>
      <c r="X21" s="29">
        <v>25801</v>
      </c>
      <c r="Y21" s="29">
        <v>28353</v>
      </c>
      <c r="Z21" s="29">
        <v>30905</v>
      </c>
      <c r="AA21" s="22">
        <v>33457</v>
      </c>
    </row>
    <row r="22" spans="1:27" ht="13.5">
      <c r="A22" s="3" t="s">
        <v>121</v>
      </c>
      <c r="B22" s="29">
        <v>266798</v>
      </c>
      <c r="C22" s="29">
        <v>302335</v>
      </c>
      <c r="D22" s="29">
        <v>426239</v>
      </c>
      <c r="E22" s="22">
        <v>376327</v>
      </c>
      <c r="F22" s="29">
        <v>341493</v>
      </c>
      <c r="G22" s="29">
        <v>394313</v>
      </c>
      <c r="H22" s="29">
        <v>499316</v>
      </c>
      <c r="I22" s="22">
        <v>581665</v>
      </c>
      <c r="J22" s="29">
        <v>538128</v>
      </c>
      <c r="K22" s="29">
        <v>637388</v>
      </c>
      <c r="L22" s="29">
        <v>686124</v>
      </c>
      <c r="M22" s="22">
        <v>768991</v>
      </c>
      <c r="N22" s="29">
        <v>824134</v>
      </c>
      <c r="O22" s="29">
        <v>883067</v>
      </c>
      <c r="P22" s="29">
        <v>888883</v>
      </c>
      <c r="Q22" s="22">
        <v>998472</v>
      </c>
      <c r="R22" s="29">
        <v>843459</v>
      </c>
      <c r="S22" s="29">
        <v>1821069</v>
      </c>
      <c r="T22" s="29">
        <v>1935381</v>
      </c>
      <c r="U22" s="22">
        <v>2269548</v>
      </c>
      <c r="V22" s="29">
        <v>2051008</v>
      </c>
      <c r="W22" s="29">
        <v>2081546</v>
      </c>
      <c r="X22" s="29">
        <v>1520397</v>
      </c>
      <c r="Y22" s="29">
        <v>885856</v>
      </c>
      <c r="Z22" s="29">
        <v>953926</v>
      </c>
      <c r="AA22" s="22">
        <v>885991</v>
      </c>
    </row>
    <row r="23" spans="1:27" ht="13.5">
      <c r="A23" s="3" t="s">
        <v>123</v>
      </c>
      <c r="B23" s="29">
        <v>128935</v>
      </c>
      <c r="C23" s="29">
        <v>54047</v>
      </c>
      <c r="D23" s="29">
        <v>51667</v>
      </c>
      <c r="E23" s="22">
        <v>83518</v>
      </c>
      <c r="F23" s="29">
        <v>109433</v>
      </c>
      <c r="G23" s="29">
        <v>60050</v>
      </c>
      <c r="H23" s="29">
        <v>38579</v>
      </c>
      <c r="I23" s="22">
        <v>13684</v>
      </c>
      <c r="J23" s="29">
        <v>146613</v>
      </c>
      <c r="K23" s="29">
        <v>108689</v>
      </c>
      <c r="L23" s="29">
        <v>117695</v>
      </c>
      <c r="M23" s="22">
        <v>63618</v>
      </c>
      <c r="N23" s="29">
        <v>329816</v>
      </c>
      <c r="O23" s="29">
        <v>231305</v>
      </c>
      <c r="P23" s="29">
        <v>228583</v>
      </c>
      <c r="Q23" s="22">
        <v>97897</v>
      </c>
      <c r="R23" s="29">
        <v>266285</v>
      </c>
      <c r="S23" s="29">
        <v>214140</v>
      </c>
      <c r="T23" s="29">
        <v>143510</v>
      </c>
      <c r="U23" s="22">
        <v>79452</v>
      </c>
      <c r="V23" s="29">
        <v>363951</v>
      </c>
      <c r="W23" s="29">
        <v>314085</v>
      </c>
      <c r="X23" s="29">
        <v>771698</v>
      </c>
      <c r="Y23" s="29">
        <v>883915</v>
      </c>
      <c r="Z23" s="29">
        <v>463463</v>
      </c>
      <c r="AA23" s="22">
        <v>208012</v>
      </c>
    </row>
    <row r="24" spans="1:27" ht="13.5">
      <c r="A24" s="3" t="s">
        <v>106</v>
      </c>
      <c r="B24" s="29">
        <v>13</v>
      </c>
      <c r="C24" s="29">
        <v>13</v>
      </c>
      <c r="D24" s="29">
        <v>13</v>
      </c>
      <c r="E24" s="22">
        <v>13</v>
      </c>
      <c r="F24" s="29">
        <v>13</v>
      </c>
      <c r="G24" s="29">
        <v>13</v>
      </c>
      <c r="H24" s="29">
        <v>13</v>
      </c>
      <c r="I24" s="22">
        <v>13</v>
      </c>
      <c r="J24" s="29">
        <v>13</v>
      </c>
      <c r="K24" s="29">
        <v>13</v>
      </c>
      <c r="L24" s="29">
        <v>13</v>
      </c>
      <c r="M24" s="22">
        <v>13</v>
      </c>
      <c r="N24" s="29">
        <v>13</v>
      </c>
      <c r="O24" s="29">
        <v>13</v>
      </c>
      <c r="P24" s="29">
        <v>13</v>
      </c>
      <c r="Q24" s="22">
        <v>13</v>
      </c>
      <c r="R24" s="29">
        <v>13</v>
      </c>
      <c r="S24" s="29">
        <v>13</v>
      </c>
      <c r="T24" s="29">
        <v>37</v>
      </c>
      <c r="U24" s="22">
        <v>37</v>
      </c>
      <c r="V24" s="29">
        <v>37</v>
      </c>
      <c r="W24" s="29">
        <v>37</v>
      </c>
      <c r="X24" s="29">
        <v>37</v>
      </c>
      <c r="Y24" s="29">
        <v>37</v>
      </c>
      <c r="Z24" s="29">
        <v>37</v>
      </c>
      <c r="AA24" s="22">
        <v>13</v>
      </c>
    </row>
    <row r="25" spans="1:27" ht="13.5">
      <c r="A25" s="3" t="s">
        <v>124</v>
      </c>
      <c r="B25" s="29">
        <v>655401</v>
      </c>
      <c r="C25" s="29">
        <v>630748</v>
      </c>
      <c r="D25" s="29">
        <v>752194</v>
      </c>
      <c r="E25" s="22">
        <v>459858</v>
      </c>
      <c r="F25" s="29">
        <v>450940</v>
      </c>
      <c r="G25" s="29">
        <v>454377</v>
      </c>
      <c r="H25" s="29">
        <v>537909</v>
      </c>
      <c r="I25" s="22">
        <v>595362</v>
      </c>
      <c r="J25" s="29">
        <v>684755</v>
      </c>
      <c r="K25" s="29">
        <v>746091</v>
      </c>
      <c r="L25" s="29">
        <v>803833</v>
      </c>
      <c r="M25" s="22">
        <v>832623</v>
      </c>
      <c r="N25" s="29">
        <v>1153964</v>
      </c>
      <c r="O25" s="29">
        <v>1114385</v>
      </c>
      <c r="P25" s="29">
        <v>1118136</v>
      </c>
      <c r="Q25" s="22">
        <v>1099502</v>
      </c>
      <c r="R25" s="29">
        <v>1115339</v>
      </c>
      <c r="S25" s="29">
        <v>2054160</v>
      </c>
      <c r="T25" s="29">
        <v>2094928</v>
      </c>
      <c r="U25" s="22">
        <v>2367999</v>
      </c>
      <c r="V25" s="29">
        <v>2435673</v>
      </c>
      <c r="W25" s="29">
        <v>2418919</v>
      </c>
      <c r="X25" s="29">
        <v>2317935</v>
      </c>
      <c r="Y25" s="29">
        <v>1798162</v>
      </c>
      <c r="Z25" s="29">
        <v>1448332</v>
      </c>
      <c r="AA25" s="22">
        <v>1127474</v>
      </c>
    </row>
    <row r="26" spans="1:27" ht="13.5">
      <c r="A26" s="3" t="s">
        <v>125</v>
      </c>
      <c r="B26" s="29">
        <v>86595</v>
      </c>
      <c r="C26" s="29">
        <v>143421</v>
      </c>
      <c r="D26" s="29">
        <v>60000</v>
      </c>
      <c r="E26" s="22">
        <v>237969</v>
      </c>
      <c r="F26" s="29">
        <v>237969</v>
      </c>
      <c r="G26" s="29">
        <v>237969</v>
      </c>
      <c r="H26" s="29">
        <v>237969</v>
      </c>
      <c r="I26" s="22">
        <v>0</v>
      </c>
      <c r="J26" s="29">
        <v>0</v>
      </c>
      <c r="K26" s="29">
        <v>0</v>
      </c>
      <c r="L26" s="29">
        <v>140344</v>
      </c>
      <c r="M26" s="22">
        <v>402049</v>
      </c>
      <c r="N26" s="29">
        <v>62223</v>
      </c>
      <c r="O26" s="29">
        <v>63496</v>
      </c>
      <c r="P26" s="29">
        <v>82223</v>
      </c>
      <c r="Q26" s="22">
        <v>84965</v>
      </c>
      <c r="R26" s="29"/>
      <c r="S26" s="29"/>
      <c r="T26" s="29"/>
      <c r="U26" s="22">
        <v>150826</v>
      </c>
      <c r="V26" s="29"/>
      <c r="W26" s="29"/>
      <c r="X26" s="29"/>
      <c r="Y26" s="29"/>
      <c r="Z26" s="29"/>
      <c r="AA26" s="22">
        <v>451394</v>
      </c>
    </row>
    <row r="27" spans="1:27" ht="13.5">
      <c r="A27" s="3" t="s">
        <v>127</v>
      </c>
      <c r="B27" s="29"/>
      <c r="C27" s="29"/>
      <c r="D27" s="29"/>
      <c r="E27" s="22"/>
      <c r="F27" s="29"/>
      <c r="G27" s="29"/>
      <c r="H27" s="29"/>
      <c r="I27" s="22"/>
      <c r="J27" s="29"/>
      <c r="K27" s="29"/>
      <c r="L27" s="29"/>
      <c r="M27" s="22">
        <v>375000</v>
      </c>
      <c r="N27" s="29">
        <v>336368</v>
      </c>
      <c r="O27" s="29">
        <v>336360</v>
      </c>
      <c r="P27" s="29">
        <v>338003</v>
      </c>
      <c r="Q27" s="22">
        <v>337423</v>
      </c>
      <c r="R27" s="29">
        <v>342420</v>
      </c>
      <c r="S27" s="29"/>
      <c r="T27" s="29"/>
      <c r="U27" s="22"/>
      <c r="V27" s="29"/>
      <c r="W27" s="29"/>
      <c r="X27" s="29"/>
      <c r="Y27" s="29"/>
      <c r="Z27" s="29"/>
      <c r="AA27" s="22"/>
    </row>
    <row r="28" spans="1:27" ht="13.5">
      <c r="A28" s="3" t="s">
        <v>104</v>
      </c>
      <c r="B28" s="29"/>
      <c r="C28" s="29"/>
      <c r="D28" s="29"/>
      <c r="E28" s="22"/>
      <c r="F28" s="29"/>
      <c r="G28" s="29"/>
      <c r="H28" s="29"/>
      <c r="I28" s="22"/>
      <c r="J28" s="29"/>
      <c r="K28" s="29"/>
      <c r="L28" s="29"/>
      <c r="M28" s="22"/>
      <c r="N28" s="29"/>
      <c r="O28" s="29"/>
      <c r="P28" s="29"/>
      <c r="Q28" s="22"/>
      <c r="R28" s="29"/>
      <c r="S28" s="29"/>
      <c r="T28" s="29"/>
      <c r="U28" s="22">
        <v>3664</v>
      </c>
      <c r="V28" s="29"/>
      <c r="W28" s="29"/>
      <c r="X28" s="29"/>
      <c r="Y28" s="29"/>
      <c r="Z28" s="29"/>
      <c r="AA28" s="22">
        <v>16061</v>
      </c>
    </row>
    <row r="29" spans="1:27" ht="13.5">
      <c r="A29" s="3" t="s">
        <v>131</v>
      </c>
      <c r="B29" s="29">
        <v>49684</v>
      </c>
      <c r="C29" s="29">
        <v>49716</v>
      </c>
      <c r="D29" s="29">
        <v>66772</v>
      </c>
      <c r="E29" s="22">
        <v>66306</v>
      </c>
      <c r="F29" s="29">
        <v>66629</v>
      </c>
      <c r="G29" s="29">
        <v>65634</v>
      </c>
      <c r="H29" s="29">
        <v>64443</v>
      </c>
      <c r="I29" s="22">
        <v>64038</v>
      </c>
      <c r="J29" s="29">
        <v>63901</v>
      </c>
      <c r="K29" s="29">
        <v>64099</v>
      </c>
      <c r="L29" s="29">
        <v>63812</v>
      </c>
      <c r="M29" s="22">
        <v>101903</v>
      </c>
      <c r="N29" s="29"/>
      <c r="O29" s="29"/>
      <c r="P29" s="29"/>
      <c r="Q29" s="22"/>
      <c r="R29" s="29"/>
      <c r="S29" s="29"/>
      <c r="T29" s="29"/>
      <c r="U29" s="22">
        <v>48204</v>
      </c>
      <c r="V29" s="29"/>
      <c r="W29" s="29"/>
      <c r="X29" s="29"/>
      <c r="Y29" s="29"/>
      <c r="Z29" s="29"/>
      <c r="AA29" s="22"/>
    </row>
    <row r="30" spans="1:27" ht="13.5">
      <c r="A30" s="3" t="s">
        <v>106</v>
      </c>
      <c r="B30" s="29">
        <v>62647</v>
      </c>
      <c r="C30" s="29">
        <v>48695</v>
      </c>
      <c r="D30" s="29">
        <v>80681</v>
      </c>
      <c r="E30" s="22">
        <v>79803</v>
      </c>
      <c r="F30" s="29">
        <v>78398</v>
      </c>
      <c r="G30" s="29">
        <v>78011</v>
      </c>
      <c r="H30" s="29">
        <v>82929</v>
      </c>
      <c r="I30" s="22">
        <v>81648</v>
      </c>
      <c r="J30" s="29">
        <v>122481</v>
      </c>
      <c r="K30" s="29">
        <v>116706</v>
      </c>
      <c r="L30" s="29">
        <v>116152</v>
      </c>
      <c r="M30" s="22">
        <v>117184</v>
      </c>
      <c r="N30" s="29">
        <v>168835</v>
      </c>
      <c r="O30" s="29">
        <v>145813</v>
      </c>
      <c r="P30" s="29">
        <v>147881</v>
      </c>
      <c r="Q30" s="22">
        <v>153618</v>
      </c>
      <c r="R30" s="29"/>
      <c r="S30" s="29"/>
      <c r="T30" s="29"/>
      <c r="U30" s="22">
        <v>56172</v>
      </c>
      <c r="V30" s="29"/>
      <c r="W30" s="29"/>
      <c r="X30" s="29"/>
      <c r="Y30" s="29"/>
      <c r="Z30" s="29"/>
      <c r="AA30" s="22"/>
    </row>
    <row r="31" spans="1:27" ht="13.5">
      <c r="A31" s="3" t="s">
        <v>134</v>
      </c>
      <c r="B31" s="29"/>
      <c r="C31" s="29"/>
      <c r="D31" s="29"/>
      <c r="E31" s="22"/>
      <c r="F31" s="29"/>
      <c r="G31" s="29"/>
      <c r="H31" s="29"/>
      <c r="I31" s="22"/>
      <c r="J31" s="29"/>
      <c r="K31" s="29"/>
      <c r="L31" s="29"/>
      <c r="M31" s="22"/>
      <c r="N31" s="29"/>
      <c r="O31" s="29"/>
      <c r="P31" s="29"/>
      <c r="Q31" s="22"/>
      <c r="R31" s="29">
        <v>283920</v>
      </c>
      <c r="S31" s="29">
        <v>493116</v>
      </c>
      <c r="T31" s="29">
        <v>404318</v>
      </c>
      <c r="U31" s="22"/>
      <c r="V31" s="29"/>
      <c r="W31" s="29"/>
      <c r="X31" s="29"/>
      <c r="Y31" s="29"/>
      <c r="Z31" s="29"/>
      <c r="AA31" s="22"/>
    </row>
    <row r="32" spans="1:27" ht="13.5">
      <c r="A32" s="3" t="s">
        <v>108</v>
      </c>
      <c r="B32" s="29">
        <v>-49684</v>
      </c>
      <c r="C32" s="29">
        <v>-49716</v>
      </c>
      <c r="D32" s="29">
        <v>-66772</v>
      </c>
      <c r="E32" s="22">
        <v>-66306</v>
      </c>
      <c r="F32" s="29">
        <v>-67349</v>
      </c>
      <c r="G32" s="29">
        <v>-66354</v>
      </c>
      <c r="H32" s="29">
        <v>-65163</v>
      </c>
      <c r="I32" s="22"/>
      <c r="J32" s="29">
        <v>-64621</v>
      </c>
      <c r="K32" s="29">
        <v>-64819</v>
      </c>
      <c r="L32" s="29">
        <v>-64532</v>
      </c>
      <c r="M32" s="22"/>
      <c r="N32" s="29">
        <v>-384210</v>
      </c>
      <c r="O32" s="29">
        <v>-384236</v>
      </c>
      <c r="P32" s="29">
        <v>-386227</v>
      </c>
      <c r="Q32" s="22"/>
      <c r="R32" s="29">
        <v>-390468</v>
      </c>
      <c r="S32" s="29">
        <v>-47837</v>
      </c>
      <c r="T32" s="29">
        <v>-47536</v>
      </c>
      <c r="U32" s="22"/>
      <c r="V32" s="29"/>
      <c r="W32" s="29"/>
      <c r="X32" s="29"/>
      <c r="Y32" s="29"/>
      <c r="Z32" s="29"/>
      <c r="AA32" s="22"/>
    </row>
    <row r="33" spans="1:27" ht="13.5">
      <c r="A33" s="3" t="s">
        <v>134</v>
      </c>
      <c r="B33" s="29">
        <v>149242</v>
      </c>
      <c r="C33" s="29">
        <v>192116</v>
      </c>
      <c r="D33" s="29">
        <v>140681</v>
      </c>
      <c r="E33" s="22">
        <v>317772</v>
      </c>
      <c r="F33" s="29">
        <v>315647</v>
      </c>
      <c r="G33" s="29">
        <v>315260</v>
      </c>
      <c r="H33" s="29">
        <v>320178</v>
      </c>
      <c r="I33" s="22">
        <v>80928</v>
      </c>
      <c r="J33" s="29">
        <v>121761</v>
      </c>
      <c r="K33" s="29">
        <v>115986</v>
      </c>
      <c r="L33" s="29">
        <v>255777</v>
      </c>
      <c r="M33" s="22">
        <v>536067</v>
      </c>
      <c r="N33" s="29">
        <v>183216</v>
      </c>
      <c r="O33" s="29">
        <v>161435</v>
      </c>
      <c r="P33" s="29">
        <v>181881</v>
      </c>
      <c r="Q33" s="22">
        <v>191048</v>
      </c>
      <c r="R33" s="29">
        <v>235871</v>
      </c>
      <c r="S33" s="29">
        <v>445279</v>
      </c>
      <c r="T33" s="29">
        <v>356781</v>
      </c>
      <c r="U33" s="22">
        <v>356359</v>
      </c>
      <c r="V33" s="29">
        <v>417808</v>
      </c>
      <c r="W33" s="29">
        <v>419696</v>
      </c>
      <c r="X33" s="29">
        <v>556578</v>
      </c>
      <c r="Y33" s="29">
        <v>643687</v>
      </c>
      <c r="Z33" s="29">
        <v>643323</v>
      </c>
      <c r="AA33" s="22">
        <v>630770</v>
      </c>
    </row>
    <row r="34" spans="1:27" ht="13.5">
      <c r="A34" s="2" t="s">
        <v>135</v>
      </c>
      <c r="B34" s="29">
        <v>820887</v>
      </c>
      <c r="C34" s="29">
        <v>836976</v>
      </c>
      <c r="D34" s="29">
        <v>951242</v>
      </c>
      <c r="E34" s="22">
        <v>839835</v>
      </c>
      <c r="F34" s="29">
        <v>836193</v>
      </c>
      <c r="G34" s="29">
        <v>847120</v>
      </c>
      <c r="H34" s="29">
        <v>940672</v>
      </c>
      <c r="I34" s="22">
        <v>764072</v>
      </c>
      <c r="J34" s="29">
        <v>884912</v>
      </c>
      <c r="K34" s="29">
        <v>910327</v>
      </c>
      <c r="L34" s="29">
        <v>1110640</v>
      </c>
      <c r="M34" s="22">
        <v>1419269</v>
      </c>
      <c r="N34" s="29">
        <v>1392549</v>
      </c>
      <c r="O34" s="29">
        <v>1330474</v>
      </c>
      <c r="P34" s="29">
        <v>1360531</v>
      </c>
      <c r="Q34" s="22">
        <v>1356439</v>
      </c>
      <c r="R34" s="29">
        <v>1429399</v>
      </c>
      <c r="S34" s="29">
        <v>2579723</v>
      </c>
      <c r="T34" s="29">
        <v>2526115</v>
      </c>
      <c r="U34" s="22">
        <v>2809138</v>
      </c>
      <c r="V34" s="29">
        <v>2939478</v>
      </c>
      <c r="W34" s="29">
        <v>2932966</v>
      </c>
      <c r="X34" s="29">
        <v>2980102</v>
      </c>
      <c r="Y34" s="29">
        <v>2538405</v>
      </c>
      <c r="Z34" s="29">
        <v>2183244</v>
      </c>
      <c r="AA34" s="22">
        <v>1850035</v>
      </c>
    </row>
    <row r="35" spans="1:27" ht="14.25" thickBot="1">
      <c r="A35" s="5" t="s">
        <v>138</v>
      </c>
      <c r="B35" s="30">
        <v>1255852</v>
      </c>
      <c r="C35" s="30">
        <v>1224010</v>
      </c>
      <c r="D35" s="30">
        <v>2008961</v>
      </c>
      <c r="E35" s="23">
        <v>1665162</v>
      </c>
      <c r="F35" s="30">
        <v>1717160</v>
      </c>
      <c r="G35" s="30">
        <v>1676716</v>
      </c>
      <c r="H35" s="30">
        <v>1616538</v>
      </c>
      <c r="I35" s="23">
        <v>1315835</v>
      </c>
      <c r="J35" s="30">
        <v>1441022</v>
      </c>
      <c r="K35" s="30">
        <v>1619457</v>
      </c>
      <c r="L35" s="30">
        <v>1593079</v>
      </c>
      <c r="M35" s="23">
        <v>1886043</v>
      </c>
      <c r="N35" s="30">
        <v>1989088</v>
      </c>
      <c r="O35" s="30">
        <v>1983191</v>
      </c>
      <c r="P35" s="30">
        <v>2089229</v>
      </c>
      <c r="Q35" s="23">
        <v>1805709</v>
      </c>
      <c r="R35" s="30">
        <v>2225418</v>
      </c>
      <c r="S35" s="30">
        <v>4015658</v>
      </c>
      <c r="T35" s="30">
        <v>4436211</v>
      </c>
      <c r="U35" s="23">
        <v>4338881</v>
      </c>
      <c r="V35" s="30">
        <v>4612045</v>
      </c>
      <c r="W35" s="30">
        <v>5190395</v>
      </c>
      <c r="X35" s="30">
        <v>4727563</v>
      </c>
      <c r="Y35" s="30">
        <v>4425690</v>
      </c>
      <c r="Z35" s="30">
        <v>4603245</v>
      </c>
      <c r="AA35" s="23">
        <v>4535242</v>
      </c>
    </row>
    <row r="36" spans="1:27" ht="14.25" thickTop="1">
      <c r="A36" s="2" t="s">
        <v>268</v>
      </c>
      <c r="B36" s="29">
        <v>81442</v>
      </c>
      <c r="C36" s="29">
        <v>88025</v>
      </c>
      <c r="D36" s="29">
        <v>94604</v>
      </c>
      <c r="E36" s="22">
        <v>84434</v>
      </c>
      <c r="F36" s="29">
        <v>91531</v>
      </c>
      <c r="G36" s="29">
        <v>56190</v>
      </c>
      <c r="H36" s="29">
        <v>79304</v>
      </c>
      <c r="I36" s="22">
        <v>58659</v>
      </c>
      <c r="J36" s="29">
        <v>58949</v>
      </c>
      <c r="K36" s="29">
        <v>73639</v>
      </c>
      <c r="L36" s="29">
        <v>70737</v>
      </c>
      <c r="M36" s="22">
        <v>59673</v>
      </c>
      <c r="N36" s="29">
        <v>29226</v>
      </c>
      <c r="O36" s="29">
        <v>27653</v>
      </c>
      <c r="P36" s="29">
        <v>14786</v>
      </c>
      <c r="Q36" s="22">
        <v>25700</v>
      </c>
      <c r="R36" s="29">
        <v>23488</v>
      </c>
      <c r="S36" s="29">
        <v>19903</v>
      </c>
      <c r="T36" s="29">
        <v>29165</v>
      </c>
      <c r="U36" s="22">
        <v>14541</v>
      </c>
      <c r="V36" s="29">
        <v>40055</v>
      </c>
      <c r="W36" s="29">
        <v>110647</v>
      </c>
      <c r="X36" s="29">
        <v>140354</v>
      </c>
      <c r="Y36" s="29">
        <v>88277</v>
      </c>
      <c r="Z36" s="29">
        <v>74326</v>
      </c>
      <c r="AA36" s="22">
        <v>99524</v>
      </c>
    </row>
    <row r="37" spans="1:27" ht="13.5">
      <c r="A37" s="2" t="s">
        <v>141</v>
      </c>
      <c r="B37" s="29">
        <v>468000</v>
      </c>
      <c r="C37" s="29">
        <v>412500</v>
      </c>
      <c r="D37" s="29">
        <v>417000</v>
      </c>
      <c r="E37" s="22">
        <v>421500</v>
      </c>
      <c r="F37" s="29">
        <v>426000</v>
      </c>
      <c r="G37" s="29">
        <v>430000</v>
      </c>
      <c r="H37" s="29">
        <v>433000</v>
      </c>
      <c r="I37" s="22">
        <v>436000</v>
      </c>
      <c r="J37" s="29">
        <v>439000</v>
      </c>
      <c r="K37" s="29">
        <v>460000</v>
      </c>
      <c r="L37" s="29">
        <v>513439</v>
      </c>
      <c r="M37" s="22">
        <v>566044</v>
      </c>
      <c r="N37" s="29">
        <v>614704</v>
      </c>
      <c r="O37" s="29">
        <v>670207</v>
      </c>
      <c r="P37" s="29">
        <v>691066</v>
      </c>
      <c r="Q37" s="22">
        <v>703870</v>
      </c>
      <c r="R37" s="29">
        <v>781250</v>
      </c>
      <c r="S37" s="29">
        <v>806250</v>
      </c>
      <c r="T37" s="29">
        <v>819877</v>
      </c>
      <c r="U37" s="22">
        <v>677400</v>
      </c>
      <c r="V37" s="29">
        <v>1272434</v>
      </c>
      <c r="W37" s="29">
        <v>1579550</v>
      </c>
      <c r="X37" s="29">
        <v>775000</v>
      </c>
      <c r="Y37" s="29">
        <v>68750</v>
      </c>
      <c r="Z37" s="29">
        <v>50000</v>
      </c>
      <c r="AA37" s="22"/>
    </row>
    <row r="38" spans="1:27" ht="13.5">
      <c r="A38" s="2" t="s">
        <v>142</v>
      </c>
      <c r="B38" s="29"/>
      <c r="C38" s="29"/>
      <c r="D38" s="29"/>
      <c r="E38" s="22"/>
      <c r="F38" s="29"/>
      <c r="G38" s="29"/>
      <c r="H38" s="29"/>
      <c r="I38" s="22"/>
      <c r="J38" s="29"/>
      <c r="K38" s="29"/>
      <c r="L38" s="29"/>
      <c r="M38" s="22"/>
      <c r="N38" s="29"/>
      <c r="O38" s="29"/>
      <c r="P38" s="29"/>
      <c r="Q38" s="22">
        <v>5000</v>
      </c>
      <c r="R38" s="29">
        <v>5000</v>
      </c>
      <c r="S38" s="29">
        <v>14000</v>
      </c>
      <c r="T38" s="29">
        <v>14000</v>
      </c>
      <c r="U38" s="22">
        <v>18000</v>
      </c>
      <c r="V38" s="29">
        <v>18000</v>
      </c>
      <c r="W38" s="29">
        <v>18000</v>
      </c>
      <c r="X38" s="29">
        <v>18000</v>
      </c>
      <c r="Y38" s="29">
        <v>18000</v>
      </c>
      <c r="Z38" s="29">
        <v>18000</v>
      </c>
      <c r="AA38" s="22">
        <v>18000</v>
      </c>
    </row>
    <row r="39" spans="1:27" ht="13.5">
      <c r="A39" s="2" t="s">
        <v>143</v>
      </c>
      <c r="B39" s="29">
        <v>139661</v>
      </c>
      <c r="C39" s="29">
        <v>126165</v>
      </c>
      <c r="D39" s="29">
        <v>586874</v>
      </c>
      <c r="E39" s="22">
        <v>406431</v>
      </c>
      <c r="F39" s="29">
        <v>403283</v>
      </c>
      <c r="G39" s="29">
        <v>328013</v>
      </c>
      <c r="H39" s="29">
        <v>315558</v>
      </c>
      <c r="I39" s="22">
        <v>270277</v>
      </c>
      <c r="J39" s="29">
        <v>311358</v>
      </c>
      <c r="K39" s="29">
        <v>303783</v>
      </c>
      <c r="L39" s="29">
        <v>322081</v>
      </c>
      <c r="M39" s="22">
        <v>332889</v>
      </c>
      <c r="N39" s="29">
        <v>339633</v>
      </c>
      <c r="O39" s="29">
        <v>278344</v>
      </c>
      <c r="P39" s="29">
        <v>264464</v>
      </c>
      <c r="Q39" s="22">
        <v>314670</v>
      </c>
      <c r="R39" s="29">
        <v>300828</v>
      </c>
      <c r="S39" s="29"/>
      <c r="T39" s="29"/>
      <c r="U39" s="22">
        <v>500158</v>
      </c>
      <c r="V39" s="29"/>
      <c r="W39" s="29"/>
      <c r="X39" s="29"/>
      <c r="Y39" s="29"/>
      <c r="Z39" s="29"/>
      <c r="AA39" s="22">
        <v>86327</v>
      </c>
    </row>
    <row r="40" spans="1:27" ht="13.5">
      <c r="A40" s="2" t="s">
        <v>146</v>
      </c>
      <c r="B40" s="29">
        <v>5202</v>
      </c>
      <c r="C40" s="29">
        <v>7452</v>
      </c>
      <c r="D40" s="29">
        <v>3524</v>
      </c>
      <c r="E40" s="22">
        <v>7660</v>
      </c>
      <c r="F40" s="29">
        <v>4426</v>
      </c>
      <c r="G40" s="29">
        <v>13860</v>
      </c>
      <c r="H40" s="29">
        <v>5814</v>
      </c>
      <c r="I40" s="22">
        <v>16038</v>
      </c>
      <c r="J40" s="29">
        <v>10454</v>
      </c>
      <c r="K40" s="29">
        <v>11267</v>
      </c>
      <c r="L40" s="29">
        <v>4832</v>
      </c>
      <c r="M40" s="22">
        <v>10749</v>
      </c>
      <c r="N40" s="29">
        <v>4893</v>
      </c>
      <c r="O40" s="29">
        <v>7598</v>
      </c>
      <c r="P40" s="29">
        <v>3824</v>
      </c>
      <c r="Q40" s="22">
        <v>7250</v>
      </c>
      <c r="R40" s="29">
        <v>4858</v>
      </c>
      <c r="S40" s="29">
        <v>9534</v>
      </c>
      <c r="T40" s="29">
        <v>16457</v>
      </c>
      <c r="U40" s="22">
        <v>28401</v>
      </c>
      <c r="V40" s="29">
        <v>16020</v>
      </c>
      <c r="W40" s="29">
        <v>9758</v>
      </c>
      <c r="X40" s="29">
        <v>4947</v>
      </c>
      <c r="Y40" s="29">
        <v>17681</v>
      </c>
      <c r="Z40" s="29">
        <v>1748</v>
      </c>
      <c r="AA40" s="22">
        <v>257015</v>
      </c>
    </row>
    <row r="41" spans="1:27" ht="13.5">
      <c r="A41" s="2" t="s">
        <v>0</v>
      </c>
      <c r="B41" s="29"/>
      <c r="C41" s="29"/>
      <c r="D41" s="29"/>
      <c r="E41" s="22"/>
      <c r="F41" s="29"/>
      <c r="G41" s="29"/>
      <c r="H41" s="29"/>
      <c r="I41" s="22">
        <v>10000</v>
      </c>
      <c r="J41" s="29"/>
      <c r="K41" s="29"/>
      <c r="L41" s="29"/>
      <c r="M41" s="22"/>
      <c r="N41" s="29"/>
      <c r="O41" s="29"/>
      <c r="P41" s="29"/>
      <c r="Q41" s="22"/>
      <c r="R41" s="29"/>
      <c r="S41" s="29"/>
      <c r="T41" s="29"/>
      <c r="U41" s="22"/>
      <c r="V41" s="29"/>
      <c r="W41" s="29"/>
      <c r="X41" s="29"/>
      <c r="Y41" s="29"/>
      <c r="Z41" s="29"/>
      <c r="AA41" s="22"/>
    </row>
    <row r="42" spans="1:27" ht="13.5">
      <c r="A42" s="2" t="s">
        <v>1</v>
      </c>
      <c r="B42" s="29"/>
      <c r="C42" s="29"/>
      <c r="D42" s="29"/>
      <c r="E42" s="22"/>
      <c r="F42" s="29"/>
      <c r="G42" s="29"/>
      <c r="H42" s="29"/>
      <c r="I42" s="22">
        <v>10000</v>
      </c>
      <c r="J42" s="29"/>
      <c r="K42" s="29"/>
      <c r="L42" s="29"/>
      <c r="M42" s="22"/>
      <c r="N42" s="29"/>
      <c r="O42" s="29"/>
      <c r="P42" s="29"/>
      <c r="Q42" s="22"/>
      <c r="R42" s="29"/>
      <c r="S42" s="29"/>
      <c r="T42" s="29"/>
      <c r="U42" s="22"/>
      <c r="V42" s="29"/>
      <c r="W42" s="29"/>
      <c r="X42" s="29"/>
      <c r="Y42" s="29"/>
      <c r="Z42" s="29"/>
      <c r="AA42" s="22"/>
    </row>
    <row r="43" spans="1:27" ht="13.5">
      <c r="A43" s="2" t="s">
        <v>2</v>
      </c>
      <c r="B43" s="29"/>
      <c r="C43" s="29"/>
      <c r="D43" s="29">
        <v>8513</v>
      </c>
      <c r="E43" s="22">
        <v>8643</v>
      </c>
      <c r="F43" s="29">
        <v>6329</v>
      </c>
      <c r="G43" s="29">
        <v>5935</v>
      </c>
      <c r="H43" s="29">
        <v>5977</v>
      </c>
      <c r="I43" s="22">
        <v>5938</v>
      </c>
      <c r="J43" s="29"/>
      <c r="K43" s="29"/>
      <c r="L43" s="29"/>
      <c r="M43" s="22"/>
      <c r="N43" s="29"/>
      <c r="O43" s="29"/>
      <c r="P43" s="29"/>
      <c r="Q43" s="22"/>
      <c r="R43" s="29"/>
      <c r="S43" s="29"/>
      <c r="T43" s="29"/>
      <c r="U43" s="22"/>
      <c r="V43" s="29"/>
      <c r="W43" s="29"/>
      <c r="X43" s="29"/>
      <c r="Y43" s="29"/>
      <c r="Z43" s="29"/>
      <c r="AA43" s="22"/>
    </row>
    <row r="44" spans="1:27" ht="13.5">
      <c r="A44" s="2" t="s">
        <v>3</v>
      </c>
      <c r="B44" s="29"/>
      <c r="C44" s="29"/>
      <c r="D44" s="29"/>
      <c r="E44" s="22"/>
      <c r="F44" s="29"/>
      <c r="G44" s="29"/>
      <c r="H44" s="29"/>
      <c r="I44" s="22"/>
      <c r="J44" s="29"/>
      <c r="K44" s="29"/>
      <c r="L44" s="29"/>
      <c r="M44" s="22">
        <v>43416</v>
      </c>
      <c r="N44" s="29"/>
      <c r="O44" s="29"/>
      <c r="P44" s="29"/>
      <c r="Q44" s="22"/>
      <c r="R44" s="29"/>
      <c r="S44" s="29"/>
      <c r="T44" s="29"/>
      <c r="U44" s="22"/>
      <c r="V44" s="29"/>
      <c r="W44" s="29"/>
      <c r="X44" s="29"/>
      <c r="Y44" s="29"/>
      <c r="Z44" s="29"/>
      <c r="AA44" s="22"/>
    </row>
    <row r="45" spans="1:27" ht="13.5">
      <c r="A45" s="2" t="s">
        <v>4</v>
      </c>
      <c r="B45" s="29"/>
      <c r="C45" s="29"/>
      <c r="D45" s="29"/>
      <c r="E45" s="22"/>
      <c r="F45" s="29"/>
      <c r="G45" s="29"/>
      <c r="H45" s="29"/>
      <c r="I45" s="22"/>
      <c r="J45" s="29">
        <v>5301</v>
      </c>
      <c r="K45" s="29">
        <v>5250</v>
      </c>
      <c r="L45" s="29">
        <v>5552</v>
      </c>
      <c r="M45" s="22"/>
      <c r="N45" s="29"/>
      <c r="O45" s="29"/>
      <c r="P45" s="29"/>
      <c r="Q45" s="22"/>
      <c r="R45" s="29"/>
      <c r="S45" s="29"/>
      <c r="T45" s="29"/>
      <c r="U45" s="22"/>
      <c r="V45" s="29"/>
      <c r="W45" s="29"/>
      <c r="X45" s="29"/>
      <c r="Y45" s="29"/>
      <c r="Z45" s="29"/>
      <c r="AA45" s="22"/>
    </row>
    <row r="46" spans="1:27" ht="13.5">
      <c r="A46" s="2" t="s">
        <v>106</v>
      </c>
      <c r="B46" s="29">
        <v>69853</v>
      </c>
      <c r="C46" s="29">
        <v>52993</v>
      </c>
      <c r="D46" s="29">
        <v>123434</v>
      </c>
      <c r="E46" s="22">
        <v>129315</v>
      </c>
      <c r="F46" s="29">
        <v>132168</v>
      </c>
      <c r="G46" s="29">
        <v>150442</v>
      </c>
      <c r="H46" s="29">
        <v>144556</v>
      </c>
      <c r="I46" s="22">
        <v>126694</v>
      </c>
      <c r="J46" s="29">
        <v>136800</v>
      </c>
      <c r="K46" s="29">
        <v>139093</v>
      </c>
      <c r="L46" s="29">
        <v>131735</v>
      </c>
      <c r="M46" s="22">
        <v>135922</v>
      </c>
      <c r="N46" s="29">
        <v>179815</v>
      </c>
      <c r="O46" s="29">
        <v>211727</v>
      </c>
      <c r="P46" s="29">
        <v>167502</v>
      </c>
      <c r="Q46" s="22">
        <v>152029</v>
      </c>
      <c r="R46" s="29">
        <v>133748</v>
      </c>
      <c r="S46" s="29">
        <v>500483</v>
      </c>
      <c r="T46" s="29">
        <v>623244</v>
      </c>
      <c r="U46" s="22">
        <v>143097</v>
      </c>
      <c r="V46" s="29">
        <v>637621</v>
      </c>
      <c r="W46" s="29">
        <v>674719</v>
      </c>
      <c r="X46" s="29">
        <v>393491</v>
      </c>
      <c r="Y46" s="29">
        <v>354017</v>
      </c>
      <c r="Z46" s="29">
        <v>380336</v>
      </c>
      <c r="AA46" s="22"/>
    </row>
    <row r="47" spans="1:27" ht="13.5">
      <c r="A47" s="2" t="s">
        <v>152</v>
      </c>
      <c r="B47" s="29">
        <v>764159</v>
      </c>
      <c r="C47" s="29">
        <v>687136</v>
      </c>
      <c r="D47" s="29">
        <v>1233951</v>
      </c>
      <c r="E47" s="22">
        <v>1057985</v>
      </c>
      <c r="F47" s="29">
        <v>1063739</v>
      </c>
      <c r="G47" s="29">
        <v>984442</v>
      </c>
      <c r="H47" s="29">
        <v>984210</v>
      </c>
      <c r="I47" s="22">
        <v>933608</v>
      </c>
      <c r="J47" s="29">
        <v>961864</v>
      </c>
      <c r="K47" s="29">
        <v>993034</v>
      </c>
      <c r="L47" s="29">
        <v>1048377</v>
      </c>
      <c r="M47" s="22">
        <v>1148695</v>
      </c>
      <c r="N47" s="29">
        <v>1168272</v>
      </c>
      <c r="O47" s="29">
        <v>1195531</v>
      </c>
      <c r="P47" s="29">
        <v>1141644</v>
      </c>
      <c r="Q47" s="22">
        <v>1208521</v>
      </c>
      <c r="R47" s="29">
        <v>1249174</v>
      </c>
      <c r="S47" s="29">
        <v>1350171</v>
      </c>
      <c r="T47" s="29">
        <v>1502745</v>
      </c>
      <c r="U47" s="22">
        <v>1381599</v>
      </c>
      <c r="V47" s="29">
        <v>1984650</v>
      </c>
      <c r="W47" s="29">
        <v>2392676</v>
      </c>
      <c r="X47" s="29">
        <v>1331793</v>
      </c>
      <c r="Y47" s="29">
        <v>546726</v>
      </c>
      <c r="Z47" s="29">
        <v>524412</v>
      </c>
      <c r="AA47" s="22">
        <v>606258</v>
      </c>
    </row>
    <row r="48" spans="1:27" ht="13.5">
      <c r="A48" s="2" t="s">
        <v>153</v>
      </c>
      <c r="B48" s="29">
        <v>300000</v>
      </c>
      <c r="C48" s="29">
        <v>300000</v>
      </c>
      <c r="D48" s="29">
        <v>499994</v>
      </c>
      <c r="E48" s="22">
        <v>149994</v>
      </c>
      <c r="F48" s="29">
        <v>149994</v>
      </c>
      <c r="G48" s="29">
        <v>149994</v>
      </c>
      <c r="H48" s="29">
        <v>149994</v>
      </c>
      <c r="I48" s="22">
        <v>149994</v>
      </c>
      <c r="J48" s="29"/>
      <c r="K48" s="29"/>
      <c r="L48" s="29"/>
      <c r="M48" s="22"/>
      <c r="N48" s="29"/>
      <c r="O48" s="29"/>
      <c r="P48" s="29"/>
      <c r="Q48" s="22"/>
      <c r="R48" s="29"/>
      <c r="S48" s="29"/>
      <c r="T48" s="29"/>
      <c r="U48" s="22">
        <v>5000</v>
      </c>
      <c r="V48" s="29">
        <v>5000</v>
      </c>
      <c r="W48" s="29">
        <v>5000</v>
      </c>
      <c r="X48" s="29">
        <v>14000</v>
      </c>
      <c r="Y48" s="29">
        <v>14000</v>
      </c>
      <c r="Z48" s="29">
        <v>23000</v>
      </c>
      <c r="AA48" s="22">
        <v>23000</v>
      </c>
    </row>
    <row r="49" spans="1:27" ht="13.5">
      <c r="A49" s="2" t="s">
        <v>154</v>
      </c>
      <c r="B49" s="29"/>
      <c r="C49" s="29"/>
      <c r="D49" s="29"/>
      <c r="E49" s="22"/>
      <c r="F49" s="29"/>
      <c r="G49" s="29"/>
      <c r="H49" s="29"/>
      <c r="I49" s="22"/>
      <c r="J49" s="29"/>
      <c r="K49" s="29"/>
      <c r="L49" s="29"/>
      <c r="M49" s="22"/>
      <c r="N49" s="29"/>
      <c r="O49" s="29"/>
      <c r="P49" s="29"/>
      <c r="Q49" s="22"/>
      <c r="R49" s="29"/>
      <c r="S49" s="29"/>
      <c r="T49" s="29"/>
      <c r="U49" s="22">
        <v>162500</v>
      </c>
      <c r="V49" s="29">
        <v>181250</v>
      </c>
      <c r="W49" s="29">
        <v>193750</v>
      </c>
      <c r="X49" s="29">
        <v>218750</v>
      </c>
      <c r="Y49" s="29">
        <v>231250</v>
      </c>
      <c r="Z49" s="29">
        <v>250000</v>
      </c>
      <c r="AA49" s="22"/>
    </row>
    <row r="50" spans="1:27" ht="13.5">
      <c r="A50" s="2" t="s">
        <v>155</v>
      </c>
      <c r="B50" s="29">
        <v>47229</v>
      </c>
      <c r="C50" s="29">
        <v>68759</v>
      </c>
      <c r="D50" s="29">
        <v>65203</v>
      </c>
      <c r="E50" s="22">
        <v>57384</v>
      </c>
      <c r="F50" s="29">
        <v>53889</v>
      </c>
      <c r="G50" s="29">
        <v>54312</v>
      </c>
      <c r="H50" s="29">
        <v>49890</v>
      </c>
      <c r="I50" s="22">
        <v>43480</v>
      </c>
      <c r="J50" s="29">
        <v>38484</v>
      </c>
      <c r="K50" s="29">
        <v>36794</v>
      </c>
      <c r="L50" s="29">
        <v>32608</v>
      </c>
      <c r="M50" s="22">
        <v>31106</v>
      </c>
      <c r="N50" s="29">
        <v>30312</v>
      </c>
      <c r="O50" s="29">
        <v>29512</v>
      </c>
      <c r="P50" s="29">
        <v>29062</v>
      </c>
      <c r="Q50" s="22">
        <v>25957</v>
      </c>
      <c r="R50" s="29">
        <v>28871</v>
      </c>
      <c r="S50" s="29">
        <v>22852</v>
      </c>
      <c r="T50" s="29">
        <v>19222</v>
      </c>
      <c r="U50" s="22"/>
      <c r="V50" s="29"/>
      <c r="W50" s="29"/>
      <c r="X50" s="29"/>
      <c r="Y50" s="29"/>
      <c r="Z50" s="29"/>
      <c r="AA50" s="22"/>
    </row>
    <row r="51" spans="1:27" ht="13.5">
      <c r="A51" s="2" t="s">
        <v>5</v>
      </c>
      <c r="B51" s="29"/>
      <c r="C51" s="29"/>
      <c r="D51" s="29"/>
      <c r="E51" s="22"/>
      <c r="F51" s="29"/>
      <c r="G51" s="29"/>
      <c r="H51" s="29"/>
      <c r="I51" s="22">
        <v>40067</v>
      </c>
      <c r="J51" s="29">
        <v>162323</v>
      </c>
      <c r="K51" s="29"/>
      <c r="L51" s="29"/>
      <c r="M51" s="22"/>
      <c r="N51" s="29"/>
      <c r="O51" s="29"/>
      <c r="P51" s="29"/>
      <c r="Q51" s="22"/>
      <c r="R51" s="29"/>
      <c r="S51" s="29"/>
      <c r="T51" s="29"/>
      <c r="U51" s="22"/>
      <c r="V51" s="29"/>
      <c r="W51" s="29"/>
      <c r="X51" s="29"/>
      <c r="Y51" s="29"/>
      <c r="Z51" s="29"/>
      <c r="AA51" s="22"/>
    </row>
    <row r="52" spans="1:27" ht="13.5">
      <c r="A52" s="2" t="s">
        <v>151</v>
      </c>
      <c r="B52" s="29"/>
      <c r="C52" s="29"/>
      <c r="D52" s="29"/>
      <c r="E52" s="22"/>
      <c r="F52" s="29"/>
      <c r="G52" s="29"/>
      <c r="H52" s="29"/>
      <c r="I52" s="22"/>
      <c r="J52" s="29"/>
      <c r="K52" s="29">
        <v>104</v>
      </c>
      <c r="L52" s="29"/>
      <c r="M52" s="22"/>
      <c r="N52" s="29"/>
      <c r="O52" s="29"/>
      <c r="P52" s="29"/>
      <c r="Q52" s="22"/>
      <c r="R52" s="29"/>
      <c r="S52" s="29"/>
      <c r="T52" s="29">
        <v>1853</v>
      </c>
      <c r="U52" s="22">
        <v>15543</v>
      </c>
      <c r="V52" s="29">
        <v>482</v>
      </c>
      <c r="W52" s="29"/>
      <c r="X52" s="29"/>
      <c r="Y52" s="29"/>
      <c r="Z52" s="29"/>
      <c r="AA52" s="22"/>
    </row>
    <row r="53" spans="1:27" ht="13.5">
      <c r="A53" s="2" t="s">
        <v>156</v>
      </c>
      <c r="B53" s="29">
        <v>347229</v>
      </c>
      <c r="C53" s="29">
        <v>368759</v>
      </c>
      <c r="D53" s="29">
        <v>565198</v>
      </c>
      <c r="E53" s="22">
        <v>207378</v>
      </c>
      <c r="F53" s="29">
        <v>203883</v>
      </c>
      <c r="G53" s="29">
        <v>204307</v>
      </c>
      <c r="H53" s="29">
        <v>199884</v>
      </c>
      <c r="I53" s="22">
        <v>233543</v>
      </c>
      <c r="J53" s="29">
        <v>200808</v>
      </c>
      <c r="K53" s="29">
        <v>36898</v>
      </c>
      <c r="L53" s="29">
        <v>32608</v>
      </c>
      <c r="M53" s="22">
        <v>31106</v>
      </c>
      <c r="N53" s="29">
        <v>30312</v>
      </c>
      <c r="O53" s="29">
        <v>29512</v>
      </c>
      <c r="P53" s="29">
        <v>29062</v>
      </c>
      <c r="Q53" s="22">
        <v>25957</v>
      </c>
      <c r="R53" s="29">
        <v>28871</v>
      </c>
      <c r="S53" s="29">
        <v>22852</v>
      </c>
      <c r="T53" s="29">
        <v>21075</v>
      </c>
      <c r="U53" s="22">
        <v>184538</v>
      </c>
      <c r="V53" s="29">
        <v>186732</v>
      </c>
      <c r="W53" s="29">
        <v>198750</v>
      </c>
      <c r="X53" s="29">
        <v>232750</v>
      </c>
      <c r="Y53" s="29">
        <v>245250</v>
      </c>
      <c r="Z53" s="29">
        <v>273000</v>
      </c>
      <c r="AA53" s="22">
        <v>23000</v>
      </c>
    </row>
    <row r="54" spans="1:27" ht="14.25" thickBot="1">
      <c r="A54" s="5" t="s">
        <v>158</v>
      </c>
      <c r="B54" s="30">
        <v>1111389</v>
      </c>
      <c r="C54" s="30">
        <v>1055895</v>
      </c>
      <c r="D54" s="30">
        <v>1799149</v>
      </c>
      <c r="E54" s="23">
        <v>1265364</v>
      </c>
      <c r="F54" s="30">
        <v>1267623</v>
      </c>
      <c r="G54" s="30">
        <v>1188750</v>
      </c>
      <c r="H54" s="30">
        <v>1184095</v>
      </c>
      <c r="I54" s="23">
        <v>1167151</v>
      </c>
      <c r="J54" s="30">
        <v>1162672</v>
      </c>
      <c r="K54" s="30">
        <v>1029933</v>
      </c>
      <c r="L54" s="30">
        <v>1080985</v>
      </c>
      <c r="M54" s="23">
        <v>1179802</v>
      </c>
      <c r="N54" s="30">
        <v>1198585</v>
      </c>
      <c r="O54" s="30">
        <v>1225044</v>
      </c>
      <c r="P54" s="30">
        <v>1170707</v>
      </c>
      <c r="Q54" s="23">
        <v>1234479</v>
      </c>
      <c r="R54" s="30">
        <v>1278045</v>
      </c>
      <c r="S54" s="30">
        <v>1373023</v>
      </c>
      <c r="T54" s="30">
        <v>1523820</v>
      </c>
      <c r="U54" s="23">
        <v>1566137</v>
      </c>
      <c r="V54" s="30">
        <v>2171383</v>
      </c>
      <c r="W54" s="30">
        <v>2591426</v>
      </c>
      <c r="X54" s="30">
        <v>1564543</v>
      </c>
      <c r="Y54" s="30">
        <v>791976</v>
      </c>
      <c r="Z54" s="30">
        <v>797412</v>
      </c>
      <c r="AA54" s="23">
        <v>629258</v>
      </c>
    </row>
    <row r="55" spans="1:27" ht="14.25" thickTop="1">
      <c r="A55" s="2" t="s">
        <v>6</v>
      </c>
      <c r="B55" s="29">
        <v>2711728</v>
      </c>
      <c r="C55" s="29">
        <v>2711728</v>
      </c>
      <c r="D55" s="29">
        <v>2665009</v>
      </c>
      <c r="E55" s="22">
        <v>2639009</v>
      </c>
      <c r="F55" s="29">
        <v>2635259</v>
      </c>
      <c r="G55" s="29">
        <v>2635259</v>
      </c>
      <c r="H55" s="29">
        <v>2635259</v>
      </c>
      <c r="I55" s="22">
        <v>2635259</v>
      </c>
      <c r="J55" s="29">
        <v>2635259</v>
      </c>
      <c r="K55" s="29">
        <v>2635259</v>
      </c>
      <c r="L55" s="29">
        <v>2620895</v>
      </c>
      <c r="M55" s="22">
        <v>2619794</v>
      </c>
      <c r="N55" s="29">
        <v>2564106</v>
      </c>
      <c r="O55" s="29">
        <v>2523822</v>
      </c>
      <c r="P55" s="29">
        <v>2522572</v>
      </c>
      <c r="Q55" s="22">
        <v>2206982</v>
      </c>
      <c r="R55" s="29">
        <v>2206982</v>
      </c>
      <c r="S55" s="29">
        <v>2206982</v>
      </c>
      <c r="T55" s="29">
        <v>2201607</v>
      </c>
      <c r="U55" s="22">
        <v>2201607</v>
      </c>
      <c r="V55" s="29">
        <v>1977907</v>
      </c>
      <c r="W55" s="29">
        <v>1976907</v>
      </c>
      <c r="X55" s="29">
        <v>1975657</v>
      </c>
      <c r="Y55" s="29">
        <v>1963032</v>
      </c>
      <c r="Z55" s="29">
        <v>1961995</v>
      </c>
      <c r="AA55" s="22">
        <v>1945495</v>
      </c>
    </row>
    <row r="56" spans="1:27" ht="13.5">
      <c r="A56" s="2" t="s">
        <v>162</v>
      </c>
      <c r="B56" s="29">
        <v>2575928</v>
      </c>
      <c r="C56" s="29">
        <v>2575928</v>
      </c>
      <c r="D56" s="29">
        <v>2529209</v>
      </c>
      <c r="E56" s="22">
        <v>2503209</v>
      </c>
      <c r="F56" s="29">
        <v>2499459</v>
      </c>
      <c r="G56" s="29">
        <v>2499459</v>
      </c>
      <c r="H56" s="29">
        <v>2499459</v>
      </c>
      <c r="I56" s="22">
        <v>2499459</v>
      </c>
      <c r="J56" s="29">
        <v>2499459</v>
      </c>
      <c r="K56" s="29">
        <v>2499459</v>
      </c>
      <c r="L56" s="29">
        <v>2485095</v>
      </c>
      <c r="M56" s="22">
        <v>2483994</v>
      </c>
      <c r="N56" s="29">
        <v>2428306</v>
      </c>
      <c r="O56" s="29">
        <v>2388022</v>
      </c>
      <c r="P56" s="29">
        <v>2386772</v>
      </c>
      <c r="Q56" s="22">
        <v>2071182</v>
      </c>
      <c r="R56" s="29">
        <v>2071182</v>
      </c>
      <c r="S56" s="29">
        <v>2071182</v>
      </c>
      <c r="T56" s="29">
        <v>2065807</v>
      </c>
      <c r="U56" s="22">
        <v>2065807</v>
      </c>
      <c r="V56" s="29">
        <v>1842107</v>
      </c>
      <c r="W56" s="29">
        <v>1841107</v>
      </c>
      <c r="X56" s="29">
        <v>1839857</v>
      </c>
      <c r="Y56" s="29">
        <v>1827232</v>
      </c>
      <c r="Z56" s="29">
        <v>1826195</v>
      </c>
      <c r="AA56" s="22">
        <v>1809695</v>
      </c>
    </row>
    <row r="57" spans="1:27" ht="13.5">
      <c r="A57" s="2" t="s">
        <v>165</v>
      </c>
      <c r="B57" s="29">
        <v>-5130943</v>
      </c>
      <c r="C57" s="29">
        <v>-5108456</v>
      </c>
      <c r="D57" s="29">
        <v>-5081327</v>
      </c>
      <c r="E57" s="22">
        <v>-4815358</v>
      </c>
      <c r="F57" s="29">
        <v>-4772892</v>
      </c>
      <c r="G57" s="29">
        <v>-4777826</v>
      </c>
      <c r="H57" s="29">
        <v>-4840340</v>
      </c>
      <c r="I57" s="22">
        <v>-5060831</v>
      </c>
      <c r="J57" s="29">
        <v>-4969038</v>
      </c>
      <c r="K57" s="29">
        <v>-4689025</v>
      </c>
      <c r="L57" s="29">
        <v>-4680575</v>
      </c>
      <c r="M57" s="22">
        <v>-4493939</v>
      </c>
      <c r="N57" s="29">
        <v>-4238338</v>
      </c>
      <c r="O57" s="29">
        <v>-4097338</v>
      </c>
      <c r="P57" s="29">
        <v>-3934218</v>
      </c>
      <c r="Q57" s="22">
        <v>-3672103</v>
      </c>
      <c r="R57" s="29">
        <v>-3311101</v>
      </c>
      <c r="S57" s="29">
        <v>-1609582</v>
      </c>
      <c r="T57" s="29">
        <v>-1337377</v>
      </c>
      <c r="U57" s="22">
        <v>-1480040</v>
      </c>
      <c r="V57" s="29">
        <v>-1346009</v>
      </c>
      <c r="W57" s="29">
        <v>-1183328</v>
      </c>
      <c r="X57" s="29">
        <v>-652979</v>
      </c>
      <c r="Y57" s="29">
        <v>-158384</v>
      </c>
      <c r="Z57" s="29">
        <v>38423</v>
      </c>
      <c r="AA57" s="22">
        <v>164440</v>
      </c>
    </row>
    <row r="58" spans="1:27" ht="13.5">
      <c r="A58" s="2" t="s">
        <v>166</v>
      </c>
      <c r="B58" s="29">
        <v>156713</v>
      </c>
      <c r="C58" s="29">
        <v>179200</v>
      </c>
      <c r="D58" s="29">
        <v>112891</v>
      </c>
      <c r="E58" s="22">
        <v>326860</v>
      </c>
      <c r="F58" s="29">
        <v>361826</v>
      </c>
      <c r="G58" s="29">
        <v>356892</v>
      </c>
      <c r="H58" s="29">
        <v>294378</v>
      </c>
      <c r="I58" s="22">
        <v>73887</v>
      </c>
      <c r="J58" s="29">
        <v>165680</v>
      </c>
      <c r="K58" s="29">
        <v>445693</v>
      </c>
      <c r="L58" s="29">
        <v>425414</v>
      </c>
      <c r="M58" s="22">
        <v>609849</v>
      </c>
      <c r="N58" s="29">
        <v>754074</v>
      </c>
      <c r="O58" s="29">
        <v>814506</v>
      </c>
      <c r="P58" s="29">
        <v>975126</v>
      </c>
      <c r="Q58" s="22">
        <v>606061</v>
      </c>
      <c r="R58" s="29">
        <v>967063</v>
      </c>
      <c r="S58" s="29">
        <v>2668582</v>
      </c>
      <c r="T58" s="29">
        <v>2930037</v>
      </c>
      <c r="U58" s="22">
        <v>2787374</v>
      </c>
      <c r="V58" s="29">
        <v>2474005</v>
      </c>
      <c r="W58" s="29">
        <v>2634686</v>
      </c>
      <c r="X58" s="29">
        <v>3162535</v>
      </c>
      <c r="Y58" s="29">
        <v>3631880</v>
      </c>
      <c r="Z58" s="29">
        <v>3826613</v>
      </c>
      <c r="AA58" s="22">
        <v>3919630</v>
      </c>
    </row>
    <row r="59" spans="1:27" ht="13.5">
      <c r="A59" s="2" t="s">
        <v>7</v>
      </c>
      <c r="B59" s="29"/>
      <c r="C59" s="29"/>
      <c r="D59" s="29"/>
      <c r="E59" s="22"/>
      <c r="F59" s="29"/>
      <c r="G59" s="29"/>
      <c r="H59" s="29"/>
      <c r="I59" s="22"/>
      <c r="J59" s="29"/>
      <c r="K59" s="29"/>
      <c r="L59" s="29"/>
      <c r="M59" s="22"/>
      <c r="N59" s="29"/>
      <c r="O59" s="29"/>
      <c r="P59" s="29"/>
      <c r="Q59" s="22"/>
      <c r="R59" s="29"/>
      <c r="S59" s="29">
        <v>-2227</v>
      </c>
      <c r="T59" s="29">
        <v>-148</v>
      </c>
      <c r="U59" s="22">
        <v>2970</v>
      </c>
      <c r="V59" s="29">
        <v>3861</v>
      </c>
      <c r="W59" s="29">
        <v>-178</v>
      </c>
      <c r="X59" s="29"/>
      <c r="Y59" s="29">
        <v>-12479</v>
      </c>
      <c r="Z59" s="29">
        <v>-12567</v>
      </c>
      <c r="AA59" s="22">
        <v>-5433</v>
      </c>
    </row>
    <row r="60" spans="1:27" ht="13.5">
      <c r="A60" s="2" t="s">
        <v>8</v>
      </c>
      <c r="B60" s="29">
        <v>-30188</v>
      </c>
      <c r="C60" s="29">
        <v>-28637</v>
      </c>
      <c r="D60" s="29">
        <v>-29041</v>
      </c>
      <c r="E60" s="22">
        <v>-28819</v>
      </c>
      <c r="F60" s="29">
        <v>-28750</v>
      </c>
      <c r="G60" s="29">
        <v>-46820</v>
      </c>
      <c r="H60" s="29">
        <v>-38352</v>
      </c>
      <c r="I60" s="22">
        <v>-32867</v>
      </c>
      <c r="J60" s="29">
        <v>-52061</v>
      </c>
      <c r="K60" s="29">
        <v>-55286</v>
      </c>
      <c r="L60" s="29">
        <v>-52526</v>
      </c>
      <c r="M60" s="22">
        <v>-54989</v>
      </c>
      <c r="N60" s="29">
        <v>-57328</v>
      </c>
      <c r="O60" s="29">
        <v>-56359</v>
      </c>
      <c r="P60" s="29">
        <v>-56736</v>
      </c>
      <c r="Q60" s="22">
        <v>-55861</v>
      </c>
      <c r="R60" s="29">
        <v>-44539</v>
      </c>
      <c r="S60" s="29">
        <v>-52191</v>
      </c>
      <c r="T60" s="29">
        <v>-52907</v>
      </c>
      <c r="U60" s="22">
        <v>-50700</v>
      </c>
      <c r="V60" s="29">
        <v>-57643</v>
      </c>
      <c r="W60" s="29">
        <v>-55217</v>
      </c>
      <c r="X60" s="29">
        <v>-17293</v>
      </c>
      <c r="Y60" s="29">
        <v>-7856</v>
      </c>
      <c r="Z60" s="29">
        <v>-8212</v>
      </c>
      <c r="AA60" s="22">
        <v>-8212</v>
      </c>
    </row>
    <row r="61" spans="1:27" ht="13.5">
      <c r="A61" s="2" t="s">
        <v>168</v>
      </c>
      <c r="B61" s="29">
        <v>-30188</v>
      </c>
      <c r="C61" s="29">
        <v>-28637</v>
      </c>
      <c r="D61" s="29">
        <v>-29041</v>
      </c>
      <c r="E61" s="22">
        <v>-28819</v>
      </c>
      <c r="F61" s="29">
        <v>-28750</v>
      </c>
      <c r="G61" s="29">
        <v>-46820</v>
      </c>
      <c r="H61" s="29">
        <v>-38352</v>
      </c>
      <c r="I61" s="22">
        <v>-32867</v>
      </c>
      <c r="J61" s="29">
        <v>-52061</v>
      </c>
      <c r="K61" s="29">
        <v>-55286</v>
      </c>
      <c r="L61" s="29">
        <v>-52526</v>
      </c>
      <c r="M61" s="22">
        <v>-54989</v>
      </c>
      <c r="N61" s="29">
        <v>-57328</v>
      </c>
      <c r="O61" s="29">
        <v>-56359</v>
      </c>
      <c r="P61" s="29">
        <v>-56736</v>
      </c>
      <c r="Q61" s="22">
        <v>-55861</v>
      </c>
      <c r="R61" s="29">
        <v>-44539</v>
      </c>
      <c r="S61" s="29">
        <v>-54419</v>
      </c>
      <c r="T61" s="29">
        <v>-53055</v>
      </c>
      <c r="U61" s="22">
        <v>-47730</v>
      </c>
      <c r="V61" s="29">
        <v>-53782</v>
      </c>
      <c r="W61" s="29">
        <v>-55395</v>
      </c>
      <c r="X61" s="29">
        <v>-17293</v>
      </c>
      <c r="Y61" s="29">
        <v>-20336</v>
      </c>
      <c r="Z61" s="29">
        <v>-20780</v>
      </c>
      <c r="AA61" s="22">
        <v>-13646</v>
      </c>
    </row>
    <row r="62" spans="1:27" ht="13.5">
      <c r="A62" s="6" t="s">
        <v>170</v>
      </c>
      <c r="B62" s="29">
        <v>3689</v>
      </c>
      <c r="C62" s="29">
        <v>3689</v>
      </c>
      <c r="D62" s="29">
        <v>4333</v>
      </c>
      <c r="E62" s="22">
        <v>1330</v>
      </c>
      <c r="F62" s="29">
        <v>1330</v>
      </c>
      <c r="G62" s="29">
        <v>17476</v>
      </c>
      <c r="H62" s="29">
        <v>16146</v>
      </c>
      <c r="I62" s="22">
        <v>16146</v>
      </c>
      <c r="J62" s="29">
        <v>16146</v>
      </c>
      <c r="K62" s="29">
        <v>16146</v>
      </c>
      <c r="L62" s="29">
        <v>17338</v>
      </c>
      <c r="M62" s="22">
        <v>17434</v>
      </c>
      <c r="N62" s="29">
        <v>21369</v>
      </c>
      <c r="O62" s="29"/>
      <c r="P62" s="29"/>
      <c r="Q62" s="22">
        <v>8000</v>
      </c>
      <c r="R62" s="29">
        <v>8000</v>
      </c>
      <c r="S62" s="29">
        <v>8000</v>
      </c>
      <c r="T62" s="29">
        <v>8000</v>
      </c>
      <c r="U62" s="22">
        <v>8000</v>
      </c>
      <c r="V62" s="29"/>
      <c r="W62" s="29"/>
      <c r="X62" s="29"/>
      <c r="Y62" s="29"/>
      <c r="Z62" s="29"/>
      <c r="AA62" s="22"/>
    </row>
    <row r="63" spans="1:27" ht="13.5">
      <c r="A63" s="6" t="s">
        <v>9</v>
      </c>
      <c r="B63" s="29">
        <v>14248</v>
      </c>
      <c r="C63" s="29">
        <v>13862</v>
      </c>
      <c r="D63" s="29">
        <v>121629</v>
      </c>
      <c r="E63" s="22">
        <v>100426</v>
      </c>
      <c r="F63" s="29">
        <v>115130</v>
      </c>
      <c r="G63" s="29">
        <v>160417</v>
      </c>
      <c r="H63" s="29">
        <v>160271</v>
      </c>
      <c r="I63" s="22">
        <v>91517</v>
      </c>
      <c r="J63" s="29">
        <v>148584</v>
      </c>
      <c r="K63" s="29">
        <v>182970</v>
      </c>
      <c r="L63" s="29">
        <v>121867</v>
      </c>
      <c r="M63" s="22">
        <v>133947</v>
      </c>
      <c r="N63" s="29">
        <v>72387</v>
      </c>
      <c r="O63" s="29"/>
      <c r="P63" s="29">
        <v>132</v>
      </c>
      <c r="Q63" s="22">
        <v>13029</v>
      </c>
      <c r="R63" s="29">
        <v>16848</v>
      </c>
      <c r="S63" s="29">
        <v>20471</v>
      </c>
      <c r="T63" s="29">
        <v>27408</v>
      </c>
      <c r="U63" s="22">
        <v>25100</v>
      </c>
      <c r="V63" s="29">
        <v>20440</v>
      </c>
      <c r="W63" s="29">
        <v>19678</v>
      </c>
      <c r="X63" s="29">
        <v>17778</v>
      </c>
      <c r="Y63" s="29">
        <v>22170</v>
      </c>
      <c r="Z63" s="29"/>
      <c r="AA63" s="22"/>
    </row>
    <row r="64" spans="1:27" ht="13.5">
      <c r="A64" s="6" t="s">
        <v>171</v>
      </c>
      <c r="B64" s="29">
        <v>144463</v>
      </c>
      <c r="C64" s="29">
        <v>168115</v>
      </c>
      <c r="D64" s="29">
        <v>209812</v>
      </c>
      <c r="E64" s="22">
        <v>399797</v>
      </c>
      <c r="F64" s="29">
        <v>449536</v>
      </c>
      <c r="G64" s="29">
        <v>487966</v>
      </c>
      <c r="H64" s="29">
        <v>432443</v>
      </c>
      <c r="I64" s="22">
        <v>148684</v>
      </c>
      <c r="J64" s="29">
        <v>278349</v>
      </c>
      <c r="K64" s="29">
        <v>589524</v>
      </c>
      <c r="L64" s="29">
        <v>512094</v>
      </c>
      <c r="M64" s="22">
        <v>706241</v>
      </c>
      <c r="N64" s="29">
        <v>790503</v>
      </c>
      <c r="O64" s="29">
        <v>758147</v>
      </c>
      <c r="P64" s="29">
        <v>918522</v>
      </c>
      <c r="Q64" s="22">
        <v>571230</v>
      </c>
      <c r="R64" s="29">
        <v>947373</v>
      </c>
      <c r="S64" s="29">
        <v>2642634</v>
      </c>
      <c r="T64" s="29">
        <v>2912390</v>
      </c>
      <c r="U64" s="22">
        <v>2772744</v>
      </c>
      <c r="V64" s="29">
        <v>2440662</v>
      </c>
      <c r="W64" s="29">
        <v>2598969</v>
      </c>
      <c r="X64" s="29">
        <v>3163019</v>
      </c>
      <c r="Y64" s="29">
        <v>3633714</v>
      </c>
      <c r="Z64" s="29">
        <v>3805832</v>
      </c>
      <c r="AA64" s="22">
        <v>3905984</v>
      </c>
    </row>
    <row r="65" spans="1:27" ht="14.25" thickBot="1">
      <c r="A65" s="7" t="s">
        <v>173</v>
      </c>
      <c r="B65" s="29">
        <v>1255852</v>
      </c>
      <c r="C65" s="29">
        <v>1224010</v>
      </c>
      <c r="D65" s="29">
        <v>2008961</v>
      </c>
      <c r="E65" s="22">
        <v>1665162</v>
      </c>
      <c r="F65" s="29">
        <v>1717160</v>
      </c>
      <c r="G65" s="29">
        <v>1676716</v>
      </c>
      <c r="H65" s="29">
        <v>1616538</v>
      </c>
      <c r="I65" s="22">
        <v>1315835</v>
      </c>
      <c r="J65" s="29">
        <v>1441022</v>
      </c>
      <c r="K65" s="29">
        <v>1619457</v>
      </c>
      <c r="L65" s="29">
        <v>1593079</v>
      </c>
      <c r="M65" s="22">
        <v>1886043</v>
      </c>
      <c r="N65" s="29">
        <v>1989088</v>
      </c>
      <c r="O65" s="29">
        <v>1983191</v>
      </c>
      <c r="P65" s="29">
        <v>2089229</v>
      </c>
      <c r="Q65" s="22">
        <v>1805709</v>
      </c>
      <c r="R65" s="29">
        <v>2225418</v>
      </c>
      <c r="S65" s="29">
        <v>4015658</v>
      </c>
      <c r="T65" s="29">
        <v>4436211</v>
      </c>
      <c r="U65" s="22">
        <v>4338881</v>
      </c>
      <c r="V65" s="29">
        <v>4612045</v>
      </c>
      <c r="W65" s="29">
        <v>5190395</v>
      </c>
      <c r="X65" s="29">
        <v>4727563</v>
      </c>
      <c r="Y65" s="29">
        <v>4425690</v>
      </c>
      <c r="Z65" s="29">
        <v>4603245</v>
      </c>
      <c r="AA65" s="22">
        <v>4535242</v>
      </c>
    </row>
    <row r="66" spans="1:27" ht="14.25" thickTop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8" ht="13.5">
      <c r="A68" s="20" t="s">
        <v>178</v>
      </c>
    </row>
    <row r="69" ht="13.5">
      <c r="A69" s="20" t="s">
        <v>179</v>
      </c>
    </row>
  </sheetData>
  <mergeCells count="1">
    <mergeCell ref="B6:AA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174</v>
      </c>
      <c r="B2" s="14">
        <v>3823</v>
      </c>
      <c r="C2" s="14"/>
      <c r="D2" s="14"/>
      <c r="E2" s="14"/>
      <c r="F2" s="14"/>
      <c r="G2" s="14"/>
    </row>
    <row r="3" spans="1:7" ht="14.25" thickBot="1">
      <c r="A3" s="11" t="s">
        <v>175</v>
      </c>
      <c r="B3" s="1" t="s">
        <v>176</v>
      </c>
      <c r="C3" s="1"/>
      <c r="D3" s="1"/>
      <c r="E3" s="1"/>
      <c r="F3" s="1"/>
      <c r="G3" s="1"/>
    </row>
    <row r="4" spans="1:7" ht="14.25" thickTop="1">
      <c r="A4" s="10" t="s">
        <v>77</v>
      </c>
      <c r="B4" s="15" t="str">
        <f>HYPERLINK("http://www.kabupro.jp/mark/20131127/S1000LRX.htm","有価証券報告書")</f>
        <v>有価証券報告書</v>
      </c>
      <c r="C4" s="15" t="str">
        <f>HYPERLINK("http://www.kabupro.jp/mark/20131127/S1000LRX.htm","有価証券報告書")</f>
        <v>有価証券報告書</v>
      </c>
      <c r="D4" s="15" t="str">
        <f>HYPERLINK("http://www.kabupro.jp/mark/20121127/S000CDQY.htm","有価証券報告書")</f>
        <v>有価証券報告書</v>
      </c>
      <c r="E4" s="15" t="str">
        <f>HYPERLINK("http://www.kabupro.jp/mark/20111130/S0009UPN.htm","有価証券報告書")</f>
        <v>有価証券報告書</v>
      </c>
      <c r="F4" s="15" t="str">
        <f>HYPERLINK("http://www.kabupro.jp/mark/20110414/S00085SP.htm","訂正有価証券届出書（通常方式）")</f>
        <v>訂正有価証券届出書（通常方式）</v>
      </c>
      <c r="G4" s="15" t="str">
        <f>HYPERLINK("http://www.kabupro.jp/mark/20100906/S0006R73.htm","有価証券届出書（通常方式）")</f>
        <v>有価証券届出書（通常方式）</v>
      </c>
    </row>
    <row r="5" spans="1:7" ht="14.25" thickBot="1">
      <c r="A5" s="11" t="s">
        <v>78</v>
      </c>
      <c r="B5" s="1" t="s">
        <v>84</v>
      </c>
      <c r="C5" s="1" t="s">
        <v>84</v>
      </c>
      <c r="D5" s="1" t="s">
        <v>88</v>
      </c>
      <c r="E5" s="1" t="s">
        <v>90</v>
      </c>
      <c r="F5" s="1" t="s">
        <v>92</v>
      </c>
      <c r="G5" s="1" t="s">
        <v>94</v>
      </c>
    </row>
    <row r="6" spans="1:7" ht="15" thickBot="1" thickTop="1">
      <c r="A6" s="10" t="s">
        <v>79</v>
      </c>
      <c r="B6" s="18" t="s">
        <v>231</v>
      </c>
      <c r="C6" s="19"/>
      <c r="D6" s="19"/>
      <c r="E6" s="19"/>
      <c r="F6" s="19"/>
      <c r="G6" s="19"/>
    </row>
    <row r="7" spans="1:7" ht="14.25" thickTop="1">
      <c r="A7" s="12" t="s">
        <v>80</v>
      </c>
      <c r="B7" s="16" t="s">
        <v>85</v>
      </c>
      <c r="C7" s="16" t="s">
        <v>85</v>
      </c>
      <c r="D7" s="16" t="s">
        <v>85</v>
      </c>
      <c r="E7" s="16" t="s">
        <v>85</v>
      </c>
      <c r="F7" s="16" t="s">
        <v>85</v>
      </c>
      <c r="G7" s="16" t="s">
        <v>85</v>
      </c>
    </row>
    <row r="8" spans="1:7" ht="13.5">
      <c r="A8" s="13" t="s">
        <v>81</v>
      </c>
      <c r="B8" s="17" t="s">
        <v>180</v>
      </c>
      <c r="C8" s="17" t="s">
        <v>181</v>
      </c>
      <c r="D8" s="17" t="s">
        <v>182</v>
      </c>
      <c r="E8" s="17" t="s">
        <v>183</v>
      </c>
      <c r="F8" s="17" t="s">
        <v>184</v>
      </c>
      <c r="G8" s="17" t="s">
        <v>185</v>
      </c>
    </row>
    <row r="9" spans="1:7" ht="13.5">
      <c r="A9" s="13" t="s">
        <v>82</v>
      </c>
      <c r="B9" s="17" t="s">
        <v>86</v>
      </c>
      <c r="C9" s="17" t="s">
        <v>87</v>
      </c>
      <c r="D9" s="17" t="s">
        <v>89</v>
      </c>
      <c r="E9" s="17" t="s">
        <v>91</v>
      </c>
      <c r="F9" s="17" t="s">
        <v>93</v>
      </c>
      <c r="G9" s="17" t="s">
        <v>95</v>
      </c>
    </row>
    <row r="10" spans="1:7" ht="14.25" thickBot="1">
      <c r="A10" s="13" t="s">
        <v>83</v>
      </c>
      <c r="B10" s="17" t="s">
        <v>97</v>
      </c>
      <c r="C10" s="17" t="s">
        <v>97</v>
      </c>
      <c r="D10" s="17" t="s">
        <v>97</v>
      </c>
      <c r="E10" s="17" t="s">
        <v>97</v>
      </c>
      <c r="F10" s="17" t="s">
        <v>97</v>
      </c>
      <c r="G10" s="17" t="s">
        <v>97</v>
      </c>
    </row>
    <row r="11" spans="1:7" ht="14.25" thickTop="1">
      <c r="A11" s="26" t="s">
        <v>186</v>
      </c>
      <c r="B11" s="21">
        <v>1340027</v>
      </c>
      <c r="C11" s="21">
        <v>622403</v>
      </c>
      <c r="D11" s="21">
        <v>1196838</v>
      </c>
      <c r="E11" s="21">
        <v>2257331</v>
      </c>
      <c r="F11" s="21">
        <v>3966442</v>
      </c>
      <c r="G11" s="21">
        <v>2573906</v>
      </c>
    </row>
    <row r="12" spans="1:7" ht="13.5">
      <c r="A12" s="7" t="s">
        <v>187</v>
      </c>
      <c r="B12" s="22">
        <v>673005</v>
      </c>
      <c r="C12" s="22">
        <v>722270</v>
      </c>
      <c r="D12" s="22">
        <v>760091</v>
      </c>
      <c r="E12" s="22">
        <v>1276496</v>
      </c>
      <c r="F12" s="22">
        <v>2073985</v>
      </c>
      <c r="G12" s="22">
        <v>941627</v>
      </c>
    </row>
    <row r="13" spans="1:7" ht="13.5">
      <c r="A13" s="7" t="s">
        <v>188</v>
      </c>
      <c r="B13" s="22">
        <v>667021</v>
      </c>
      <c r="C13" s="22">
        <v>-99866</v>
      </c>
      <c r="D13" s="22">
        <v>436746</v>
      </c>
      <c r="E13" s="22">
        <v>980835</v>
      </c>
      <c r="F13" s="22">
        <v>1892457</v>
      </c>
      <c r="G13" s="22">
        <v>1632279</v>
      </c>
    </row>
    <row r="14" spans="1:7" ht="13.5">
      <c r="A14" s="7" t="s">
        <v>189</v>
      </c>
      <c r="B14" s="22">
        <v>724774</v>
      </c>
      <c r="C14" s="22">
        <v>450105</v>
      </c>
      <c r="D14" s="22">
        <v>857202</v>
      </c>
      <c r="E14" s="22">
        <v>1399516</v>
      </c>
      <c r="F14" s="22">
        <v>2180159</v>
      </c>
      <c r="G14" s="22">
        <v>1467606</v>
      </c>
    </row>
    <row r="15" spans="1:7" ht="14.25" thickBot="1">
      <c r="A15" s="25" t="s">
        <v>190</v>
      </c>
      <c r="B15" s="23">
        <v>-57752</v>
      </c>
      <c r="C15" s="23">
        <v>-549971</v>
      </c>
      <c r="D15" s="23">
        <v>-420456</v>
      </c>
      <c r="E15" s="23">
        <v>-418680</v>
      </c>
      <c r="F15" s="23">
        <v>-287701</v>
      </c>
      <c r="G15" s="23">
        <v>164672</v>
      </c>
    </row>
    <row r="16" spans="1:7" ht="14.25" thickTop="1">
      <c r="A16" s="6" t="s">
        <v>191</v>
      </c>
      <c r="B16" s="22">
        <v>928</v>
      </c>
      <c r="C16" s="22">
        <v>10457</v>
      </c>
      <c r="D16" s="22">
        <v>19277</v>
      </c>
      <c r="E16" s="22">
        <v>17207</v>
      </c>
      <c r="F16" s="22">
        <v>23219</v>
      </c>
      <c r="G16" s="22">
        <v>2401</v>
      </c>
    </row>
    <row r="17" spans="1:7" ht="13.5">
      <c r="A17" s="6" t="s">
        <v>192</v>
      </c>
      <c r="B17" s="22"/>
      <c r="C17" s="22"/>
      <c r="D17" s="22"/>
      <c r="E17" s="22">
        <v>742</v>
      </c>
      <c r="F17" s="22">
        <v>51039</v>
      </c>
      <c r="G17" s="22"/>
    </row>
    <row r="18" spans="1:7" ht="13.5">
      <c r="A18" s="6" t="s">
        <v>193</v>
      </c>
      <c r="B18" s="22"/>
      <c r="C18" s="22">
        <v>15000</v>
      </c>
      <c r="D18" s="22"/>
      <c r="E18" s="22"/>
      <c r="F18" s="22"/>
      <c r="G18" s="22"/>
    </row>
    <row r="19" spans="1:7" ht="13.5">
      <c r="A19" s="6" t="s">
        <v>194</v>
      </c>
      <c r="B19" s="22">
        <v>2750</v>
      </c>
      <c r="C19" s="22"/>
      <c r="D19" s="22"/>
      <c r="E19" s="22">
        <v>17400</v>
      </c>
      <c r="F19" s="22">
        <v>21330</v>
      </c>
      <c r="G19" s="22">
        <v>3500</v>
      </c>
    </row>
    <row r="20" spans="1:7" ht="13.5">
      <c r="A20" s="6" t="s">
        <v>195</v>
      </c>
      <c r="B20" s="22">
        <v>154</v>
      </c>
      <c r="C20" s="22"/>
      <c r="D20" s="22"/>
      <c r="E20" s="22"/>
      <c r="F20" s="22"/>
      <c r="G20" s="22"/>
    </row>
    <row r="21" spans="1:7" ht="13.5">
      <c r="A21" s="6" t="s">
        <v>107</v>
      </c>
      <c r="B21" s="22">
        <v>73</v>
      </c>
      <c r="C21" s="22">
        <v>185</v>
      </c>
      <c r="D21" s="22">
        <v>468</v>
      </c>
      <c r="E21" s="22">
        <v>442</v>
      </c>
      <c r="F21" s="22">
        <v>2060</v>
      </c>
      <c r="G21" s="22">
        <v>624</v>
      </c>
    </row>
    <row r="22" spans="1:7" ht="13.5">
      <c r="A22" s="6" t="s">
        <v>196</v>
      </c>
      <c r="B22" s="22">
        <v>3906</v>
      </c>
      <c r="C22" s="22">
        <v>25642</v>
      </c>
      <c r="D22" s="22">
        <v>19745</v>
      </c>
      <c r="E22" s="22">
        <v>35793</v>
      </c>
      <c r="F22" s="22">
        <v>97649</v>
      </c>
      <c r="G22" s="22">
        <v>6526</v>
      </c>
    </row>
    <row r="23" spans="1:7" ht="13.5">
      <c r="A23" s="6" t="s">
        <v>197</v>
      </c>
      <c r="B23" s="22">
        <v>7994</v>
      </c>
      <c r="C23" s="22">
        <v>11373</v>
      </c>
      <c r="D23" s="22">
        <v>15447</v>
      </c>
      <c r="E23" s="22">
        <v>10990</v>
      </c>
      <c r="F23" s="22">
        <v>13516</v>
      </c>
      <c r="G23" s="22">
        <v>236</v>
      </c>
    </row>
    <row r="24" spans="1:7" ht="13.5">
      <c r="A24" s="6" t="s">
        <v>198</v>
      </c>
      <c r="B24" s="22"/>
      <c r="C24" s="22"/>
      <c r="D24" s="22">
        <v>4</v>
      </c>
      <c r="E24" s="22">
        <v>129</v>
      </c>
      <c r="F24" s="22">
        <v>543</v>
      </c>
      <c r="G24" s="22">
        <v>295</v>
      </c>
    </row>
    <row r="25" spans="1:7" ht="13.5">
      <c r="A25" s="6" t="s">
        <v>136</v>
      </c>
      <c r="B25" s="22">
        <v>274</v>
      </c>
      <c r="C25" s="22">
        <v>268</v>
      </c>
      <c r="D25" s="22">
        <v>3132</v>
      </c>
      <c r="E25" s="22">
        <v>297</v>
      </c>
      <c r="F25" s="22">
        <v>8905</v>
      </c>
      <c r="G25" s="22">
        <v>11351</v>
      </c>
    </row>
    <row r="26" spans="1:7" ht="13.5">
      <c r="A26" s="6" t="s">
        <v>137</v>
      </c>
      <c r="B26" s="22"/>
      <c r="C26" s="22"/>
      <c r="D26" s="22"/>
      <c r="E26" s="22"/>
      <c r="F26" s="22"/>
      <c r="G26" s="22">
        <v>1657</v>
      </c>
    </row>
    <row r="27" spans="1:7" ht="13.5">
      <c r="A27" s="6" t="s">
        <v>199</v>
      </c>
      <c r="B27" s="22"/>
      <c r="C27" s="22">
        <v>2898</v>
      </c>
      <c r="D27" s="22">
        <v>542</v>
      </c>
      <c r="E27" s="22">
        <v>5387</v>
      </c>
      <c r="F27" s="22">
        <v>56650</v>
      </c>
      <c r="G27" s="22">
        <v>29868</v>
      </c>
    </row>
    <row r="28" spans="1:7" ht="13.5">
      <c r="A28" s="6" t="s">
        <v>200</v>
      </c>
      <c r="B28" s="22">
        <v>4004</v>
      </c>
      <c r="C28" s="22">
        <v>8891</v>
      </c>
      <c r="D28" s="22">
        <v>4827</v>
      </c>
      <c r="E28" s="22"/>
      <c r="F28" s="22"/>
      <c r="G28" s="22"/>
    </row>
    <row r="29" spans="1:7" ht="13.5">
      <c r="A29" s="6" t="s">
        <v>201</v>
      </c>
      <c r="B29" s="22">
        <v>1547</v>
      </c>
      <c r="C29" s="22"/>
      <c r="D29" s="22">
        <v>720</v>
      </c>
      <c r="E29" s="22"/>
      <c r="F29" s="22"/>
      <c r="G29" s="22"/>
    </row>
    <row r="30" spans="1:7" ht="13.5">
      <c r="A30" s="6" t="s">
        <v>202</v>
      </c>
      <c r="B30" s="22"/>
      <c r="C30" s="22">
        <v>3674</v>
      </c>
      <c r="D30" s="22"/>
      <c r="E30" s="22"/>
      <c r="F30" s="22"/>
      <c r="G30" s="22"/>
    </row>
    <row r="31" spans="1:7" ht="13.5">
      <c r="A31" s="6" t="s">
        <v>106</v>
      </c>
      <c r="B31" s="22">
        <v>0</v>
      </c>
      <c r="C31" s="22">
        <v>898</v>
      </c>
      <c r="D31" s="22"/>
      <c r="E31" s="22">
        <v>2</v>
      </c>
      <c r="F31" s="22">
        <v>750</v>
      </c>
      <c r="G31" s="22">
        <v>21</v>
      </c>
    </row>
    <row r="32" spans="1:7" ht="13.5">
      <c r="A32" s="6" t="s">
        <v>203</v>
      </c>
      <c r="B32" s="22">
        <v>13820</v>
      </c>
      <c r="C32" s="22">
        <v>28005</v>
      </c>
      <c r="D32" s="22">
        <v>24675</v>
      </c>
      <c r="E32" s="22">
        <v>16807</v>
      </c>
      <c r="F32" s="22">
        <v>80365</v>
      </c>
      <c r="G32" s="22">
        <v>43430</v>
      </c>
    </row>
    <row r="33" spans="1:7" ht="14.25" thickBot="1">
      <c r="A33" s="25" t="s">
        <v>204</v>
      </c>
      <c r="B33" s="23">
        <v>-67667</v>
      </c>
      <c r="C33" s="23">
        <v>-552334</v>
      </c>
      <c r="D33" s="23">
        <v>-425385</v>
      </c>
      <c r="E33" s="23">
        <v>-399695</v>
      </c>
      <c r="F33" s="23">
        <v>-270418</v>
      </c>
      <c r="G33" s="23">
        <v>127767</v>
      </c>
    </row>
    <row r="34" spans="1:7" ht="14.25" thickTop="1">
      <c r="A34" s="6" t="s">
        <v>205</v>
      </c>
      <c r="B34" s="22"/>
      <c r="C34" s="22"/>
      <c r="D34" s="22"/>
      <c r="E34" s="22">
        <v>39516</v>
      </c>
      <c r="F34" s="22"/>
      <c r="G34" s="22">
        <v>6891</v>
      </c>
    </row>
    <row r="35" spans="1:7" ht="13.5">
      <c r="A35" s="6" t="s">
        <v>206</v>
      </c>
      <c r="B35" s="22"/>
      <c r="C35" s="22">
        <v>40976</v>
      </c>
      <c r="D35" s="22"/>
      <c r="E35" s="22"/>
      <c r="F35" s="22"/>
      <c r="G35" s="22"/>
    </row>
    <row r="36" spans="1:7" ht="13.5">
      <c r="A36" s="6" t="s">
        <v>207</v>
      </c>
      <c r="B36" s="22"/>
      <c r="C36" s="22"/>
      <c r="D36" s="22">
        <v>218</v>
      </c>
      <c r="E36" s="22">
        <v>194</v>
      </c>
      <c r="F36" s="22"/>
      <c r="G36" s="22"/>
    </row>
    <row r="37" spans="1:7" ht="13.5">
      <c r="A37" s="6" t="s">
        <v>208</v>
      </c>
      <c r="B37" s="22"/>
      <c r="C37" s="22">
        <v>230715</v>
      </c>
      <c r="D37" s="22">
        <v>3383</v>
      </c>
      <c r="E37" s="22"/>
      <c r="F37" s="22"/>
      <c r="G37" s="22"/>
    </row>
    <row r="38" spans="1:7" ht="13.5">
      <c r="A38" s="6" t="s">
        <v>209</v>
      </c>
      <c r="B38" s="22"/>
      <c r="C38" s="22"/>
      <c r="D38" s="22"/>
      <c r="E38" s="22"/>
      <c r="F38" s="22">
        <v>3960</v>
      </c>
      <c r="G38" s="22"/>
    </row>
    <row r="39" spans="1:7" ht="13.5">
      <c r="A39" s="6" t="s">
        <v>210</v>
      </c>
      <c r="B39" s="22"/>
      <c r="C39" s="22">
        <v>271691</v>
      </c>
      <c r="D39" s="22">
        <v>3601</v>
      </c>
      <c r="E39" s="22">
        <v>39711</v>
      </c>
      <c r="F39" s="22">
        <v>3960</v>
      </c>
      <c r="G39" s="22">
        <v>6891</v>
      </c>
    </row>
    <row r="40" spans="1:7" ht="13.5">
      <c r="A40" s="6" t="s">
        <v>211</v>
      </c>
      <c r="B40" s="22"/>
      <c r="C40" s="22"/>
      <c r="D40" s="22"/>
      <c r="E40" s="22"/>
      <c r="F40" s="22"/>
      <c r="G40" s="22">
        <v>30342</v>
      </c>
    </row>
    <row r="41" spans="1:7" ht="13.5">
      <c r="A41" s="6" t="s">
        <v>212</v>
      </c>
      <c r="B41" s="22"/>
      <c r="C41" s="22">
        <v>23569</v>
      </c>
      <c r="D41" s="22"/>
      <c r="E41" s="22"/>
      <c r="F41" s="22"/>
      <c r="G41" s="22"/>
    </row>
    <row r="42" spans="1:7" ht="13.5">
      <c r="A42" s="6" t="s">
        <v>213</v>
      </c>
      <c r="B42" s="22"/>
      <c r="C42" s="22"/>
      <c r="D42" s="22"/>
      <c r="E42" s="22"/>
      <c r="F42" s="22">
        <v>941</v>
      </c>
      <c r="G42" s="22">
        <v>37</v>
      </c>
    </row>
    <row r="43" spans="1:7" ht="13.5">
      <c r="A43" s="6" t="s">
        <v>216</v>
      </c>
      <c r="B43" s="22"/>
      <c r="C43" s="22">
        <v>13757</v>
      </c>
      <c r="D43" s="22">
        <v>38766</v>
      </c>
      <c r="E43" s="22"/>
      <c r="F43" s="22">
        <v>343513</v>
      </c>
      <c r="G43" s="22"/>
    </row>
    <row r="44" spans="1:7" ht="13.5">
      <c r="A44" s="6" t="s">
        <v>217</v>
      </c>
      <c r="B44" s="22"/>
      <c r="C44" s="22"/>
      <c r="D44" s="22">
        <v>141280</v>
      </c>
      <c r="E44" s="22">
        <v>928737</v>
      </c>
      <c r="F44" s="22">
        <v>167944</v>
      </c>
      <c r="G44" s="22"/>
    </row>
    <row r="45" spans="1:7" ht="13.5">
      <c r="A45" s="6" t="s">
        <v>218</v>
      </c>
      <c r="B45" s="22"/>
      <c r="C45" s="22">
        <v>16509</v>
      </c>
      <c r="D45" s="22"/>
      <c r="E45" s="22">
        <v>116924</v>
      </c>
      <c r="F45" s="22"/>
      <c r="G45" s="22"/>
    </row>
    <row r="46" spans="1:7" ht="13.5">
      <c r="A46" s="6" t="s">
        <v>219</v>
      </c>
      <c r="B46" s="22"/>
      <c r="C46" s="22"/>
      <c r="D46" s="22"/>
      <c r="E46" s="22">
        <v>722089</v>
      </c>
      <c r="F46" s="22">
        <v>70876</v>
      </c>
      <c r="G46" s="22"/>
    </row>
    <row r="47" spans="1:7" ht="13.5">
      <c r="A47" s="6" t="s">
        <v>220</v>
      </c>
      <c r="B47" s="22"/>
      <c r="C47" s="22"/>
      <c r="D47" s="22">
        <v>184028</v>
      </c>
      <c r="E47" s="22">
        <v>826687</v>
      </c>
      <c r="F47" s="22"/>
      <c r="G47" s="22"/>
    </row>
    <row r="48" spans="1:7" ht="13.5">
      <c r="A48" s="6" t="s">
        <v>221</v>
      </c>
      <c r="B48" s="22"/>
      <c r="C48" s="22"/>
      <c r="D48" s="22">
        <v>78149</v>
      </c>
      <c r="E48" s="22"/>
      <c r="F48" s="22"/>
      <c r="G48" s="22"/>
    </row>
    <row r="49" spans="1:7" ht="13.5">
      <c r="A49" s="6" t="s">
        <v>222</v>
      </c>
      <c r="B49" s="22"/>
      <c r="C49" s="22"/>
      <c r="D49" s="22">
        <v>11527</v>
      </c>
      <c r="E49" s="22"/>
      <c r="F49" s="22"/>
      <c r="G49" s="22"/>
    </row>
    <row r="50" spans="1:7" ht="13.5">
      <c r="A50" s="6" t="s">
        <v>223</v>
      </c>
      <c r="B50" s="22"/>
      <c r="C50" s="22">
        <v>7592</v>
      </c>
      <c r="D50" s="22"/>
      <c r="E50" s="22"/>
      <c r="F50" s="22"/>
      <c r="G50" s="22"/>
    </row>
    <row r="51" spans="1:7" ht="13.5">
      <c r="A51" s="6" t="s">
        <v>151</v>
      </c>
      <c r="B51" s="22"/>
      <c r="C51" s="22"/>
      <c r="D51" s="22">
        <v>4400</v>
      </c>
      <c r="E51" s="22">
        <v>10935</v>
      </c>
      <c r="F51" s="22">
        <v>15303</v>
      </c>
      <c r="G51" s="22"/>
    </row>
    <row r="52" spans="1:7" ht="13.5">
      <c r="A52" s="6" t="s">
        <v>224</v>
      </c>
      <c r="B52" s="22"/>
      <c r="C52" s="22">
        <v>61428</v>
      </c>
      <c r="D52" s="22">
        <v>458152</v>
      </c>
      <c r="E52" s="22">
        <v>2605375</v>
      </c>
      <c r="F52" s="22">
        <v>598579</v>
      </c>
      <c r="G52" s="22">
        <v>30379</v>
      </c>
    </row>
    <row r="53" spans="1:7" ht="13.5">
      <c r="A53" s="7" t="s">
        <v>225</v>
      </c>
      <c r="B53" s="22">
        <v>-67667</v>
      </c>
      <c r="C53" s="22">
        <v>-342070</v>
      </c>
      <c r="D53" s="22">
        <v>-879937</v>
      </c>
      <c r="E53" s="22">
        <v>-2965359</v>
      </c>
      <c r="F53" s="22">
        <v>-865037</v>
      </c>
      <c r="G53" s="22">
        <v>104279</v>
      </c>
    </row>
    <row r="54" spans="1:7" ht="13.5">
      <c r="A54" s="7" t="s">
        <v>226</v>
      </c>
      <c r="B54" s="22">
        <v>3512</v>
      </c>
      <c r="C54" s="22">
        <v>4727</v>
      </c>
      <c r="D54" s="22">
        <v>6609</v>
      </c>
      <c r="E54" s="22">
        <v>13537</v>
      </c>
      <c r="F54" s="22">
        <v>76786</v>
      </c>
      <c r="G54" s="22">
        <v>155593</v>
      </c>
    </row>
    <row r="55" spans="1:7" ht="13.5">
      <c r="A55" s="7" t="s">
        <v>227</v>
      </c>
      <c r="B55" s="22">
        <v>-2043</v>
      </c>
      <c r="C55" s="22">
        <v>-20929</v>
      </c>
      <c r="D55" s="22"/>
      <c r="E55" s="22"/>
      <c r="F55" s="22">
        <v>-16492</v>
      </c>
      <c r="G55" s="22">
        <v>-19509</v>
      </c>
    </row>
    <row r="56" spans="1:7" ht="13.5">
      <c r="A56" s="7" t="s">
        <v>228</v>
      </c>
      <c r="B56" s="22"/>
      <c r="C56" s="22"/>
      <c r="D56" s="22"/>
      <c r="E56" s="22"/>
      <c r="F56" s="22">
        <v>49321</v>
      </c>
      <c r="G56" s="22">
        <v>1873</v>
      </c>
    </row>
    <row r="57" spans="1:7" ht="13.5">
      <c r="A57" s="7" t="s">
        <v>229</v>
      </c>
      <c r="B57" s="22">
        <v>1469</v>
      </c>
      <c r="C57" s="22">
        <v>-16201</v>
      </c>
      <c r="D57" s="22">
        <v>6609</v>
      </c>
      <c r="E57" s="22">
        <v>13537</v>
      </c>
      <c r="F57" s="22">
        <v>109615</v>
      </c>
      <c r="G57" s="22">
        <v>137957</v>
      </c>
    </row>
    <row r="58" spans="1:7" ht="14.25" thickBot="1">
      <c r="A58" s="7" t="s">
        <v>230</v>
      </c>
      <c r="B58" s="22">
        <v>-69136</v>
      </c>
      <c r="C58" s="22">
        <v>-325869</v>
      </c>
      <c r="D58" s="22">
        <v>-886547</v>
      </c>
      <c r="E58" s="22">
        <v>-2978896</v>
      </c>
      <c r="F58" s="22">
        <v>-974652</v>
      </c>
      <c r="G58" s="22">
        <v>-33678</v>
      </c>
    </row>
    <row r="59" spans="1:7" ht="14.25" thickTop="1">
      <c r="A59" s="8"/>
      <c r="B59" s="24"/>
      <c r="C59" s="24"/>
      <c r="D59" s="24"/>
      <c r="E59" s="24"/>
      <c r="F59" s="24"/>
      <c r="G59" s="24"/>
    </row>
    <row r="61" ht="13.5">
      <c r="A61" s="20" t="s">
        <v>178</v>
      </c>
    </row>
    <row r="62" ht="13.5">
      <c r="A62" s="20" t="s">
        <v>179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174</v>
      </c>
      <c r="B2" s="14">
        <v>3823</v>
      </c>
      <c r="C2" s="14"/>
      <c r="D2" s="14"/>
      <c r="E2" s="14"/>
      <c r="F2" s="14"/>
      <c r="G2" s="14"/>
    </row>
    <row r="3" spans="1:7" ht="14.25" thickBot="1">
      <c r="A3" s="11" t="s">
        <v>175</v>
      </c>
      <c r="B3" s="1" t="s">
        <v>176</v>
      </c>
      <c r="C3" s="1"/>
      <c r="D3" s="1"/>
      <c r="E3" s="1"/>
      <c r="F3" s="1"/>
      <c r="G3" s="1"/>
    </row>
    <row r="4" spans="1:7" ht="14.25" thickTop="1">
      <c r="A4" s="10" t="s">
        <v>77</v>
      </c>
      <c r="B4" s="15" t="str">
        <f>HYPERLINK("http://www.kabupro.jp/mark/20131127/S1000LRX.htm","有価証券報告書")</f>
        <v>有価証券報告書</v>
      </c>
      <c r="C4" s="15" t="str">
        <f>HYPERLINK("http://www.kabupro.jp/mark/20131127/S1000LRX.htm","有価証券報告書")</f>
        <v>有価証券報告書</v>
      </c>
      <c r="D4" s="15" t="str">
        <f>HYPERLINK("http://www.kabupro.jp/mark/20121127/S000CDQY.htm","有価証券報告書")</f>
        <v>有価証券報告書</v>
      </c>
      <c r="E4" s="15" t="str">
        <f>HYPERLINK("http://www.kabupro.jp/mark/20111130/S0009UPN.htm","有価証券報告書")</f>
        <v>有価証券報告書</v>
      </c>
      <c r="F4" s="15" t="str">
        <f>HYPERLINK("http://www.kabupro.jp/mark/20110414/S00085SP.htm","訂正有価証券届出書（通常方式）")</f>
        <v>訂正有価証券届出書（通常方式）</v>
      </c>
      <c r="G4" s="15" t="str">
        <f>HYPERLINK("http://www.kabupro.jp/mark/20100906/S0006R73.htm","有価証券届出書（通常方式）")</f>
        <v>有価証券届出書（通常方式）</v>
      </c>
    </row>
    <row r="5" spans="1:7" ht="14.25" thickBot="1">
      <c r="A5" s="11" t="s">
        <v>78</v>
      </c>
      <c r="B5" s="1" t="s">
        <v>84</v>
      </c>
      <c r="C5" s="1" t="s">
        <v>84</v>
      </c>
      <c r="D5" s="1" t="s">
        <v>88</v>
      </c>
      <c r="E5" s="1" t="s">
        <v>90</v>
      </c>
      <c r="F5" s="1" t="s">
        <v>92</v>
      </c>
      <c r="G5" s="1" t="s">
        <v>94</v>
      </c>
    </row>
    <row r="6" spans="1:7" ht="15" thickBot="1" thickTop="1">
      <c r="A6" s="10" t="s">
        <v>79</v>
      </c>
      <c r="B6" s="18" t="s">
        <v>177</v>
      </c>
      <c r="C6" s="19"/>
      <c r="D6" s="19"/>
      <c r="E6" s="19"/>
      <c r="F6" s="19"/>
      <c r="G6" s="19"/>
    </row>
    <row r="7" spans="1:7" ht="14.25" thickTop="1">
      <c r="A7" s="12" t="s">
        <v>80</v>
      </c>
      <c r="B7" s="16" t="s">
        <v>85</v>
      </c>
      <c r="C7" s="16" t="s">
        <v>85</v>
      </c>
      <c r="D7" s="16" t="s">
        <v>85</v>
      </c>
      <c r="E7" s="16" t="s">
        <v>85</v>
      </c>
      <c r="F7" s="16" t="s">
        <v>85</v>
      </c>
      <c r="G7" s="16" t="s">
        <v>85</v>
      </c>
    </row>
    <row r="8" spans="1:7" ht="13.5">
      <c r="A8" s="13" t="s">
        <v>81</v>
      </c>
      <c r="B8" s="17"/>
      <c r="C8" s="17"/>
      <c r="D8" s="17"/>
      <c r="E8" s="17"/>
      <c r="F8" s="17"/>
      <c r="G8" s="17"/>
    </row>
    <row r="9" spans="1:7" ht="13.5">
      <c r="A9" s="13" t="s">
        <v>82</v>
      </c>
      <c r="B9" s="17" t="s">
        <v>86</v>
      </c>
      <c r="C9" s="17" t="s">
        <v>87</v>
      </c>
      <c r="D9" s="17" t="s">
        <v>89</v>
      </c>
      <c r="E9" s="17" t="s">
        <v>91</v>
      </c>
      <c r="F9" s="17" t="s">
        <v>93</v>
      </c>
      <c r="G9" s="17" t="s">
        <v>95</v>
      </c>
    </row>
    <row r="10" spans="1:7" ht="14.25" thickBot="1">
      <c r="A10" s="13" t="s">
        <v>83</v>
      </c>
      <c r="B10" s="17" t="s">
        <v>97</v>
      </c>
      <c r="C10" s="17" t="s">
        <v>97</v>
      </c>
      <c r="D10" s="17" t="s">
        <v>97</v>
      </c>
      <c r="E10" s="17" t="s">
        <v>97</v>
      </c>
      <c r="F10" s="17" t="s">
        <v>97</v>
      </c>
      <c r="G10" s="17" t="s">
        <v>97</v>
      </c>
    </row>
    <row r="11" spans="1:7" ht="14.25" thickTop="1">
      <c r="A11" s="9" t="s">
        <v>96</v>
      </c>
      <c r="B11" s="21">
        <v>107362</v>
      </c>
      <c r="C11" s="21">
        <v>31374</v>
      </c>
      <c r="D11" s="21">
        <v>40667</v>
      </c>
      <c r="E11" s="21">
        <v>61473</v>
      </c>
      <c r="F11" s="21">
        <v>494514</v>
      </c>
      <c r="G11" s="21">
        <v>1378042</v>
      </c>
    </row>
    <row r="12" spans="1:7" ht="13.5">
      <c r="A12" s="2" t="s">
        <v>98</v>
      </c>
      <c r="B12" s="22">
        <v>223713</v>
      </c>
      <c r="C12" s="22">
        <v>46816</v>
      </c>
      <c r="D12" s="22">
        <v>33016</v>
      </c>
      <c r="E12" s="22">
        <v>114267</v>
      </c>
      <c r="F12" s="22">
        <v>397139</v>
      </c>
      <c r="G12" s="22">
        <v>908853</v>
      </c>
    </row>
    <row r="13" spans="1:7" ht="13.5">
      <c r="A13" s="2" t="s">
        <v>101</v>
      </c>
      <c r="B13" s="22">
        <v>17331</v>
      </c>
      <c r="C13" s="22">
        <v>16529</v>
      </c>
      <c r="D13" s="22">
        <v>3989</v>
      </c>
      <c r="E13" s="22">
        <v>14936</v>
      </c>
      <c r="F13" s="22">
        <v>42969</v>
      </c>
      <c r="G13" s="22">
        <v>101414</v>
      </c>
    </row>
    <row r="14" spans="1:7" ht="13.5">
      <c r="A14" s="2" t="s">
        <v>102</v>
      </c>
      <c r="B14" s="22">
        <v>16948</v>
      </c>
      <c r="C14" s="22">
        <v>8928</v>
      </c>
      <c r="D14" s="22">
        <v>12393</v>
      </c>
      <c r="E14" s="22">
        <v>7389</v>
      </c>
      <c r="F14" s="22">
        <v>48257</v>
      </c>
      <c r="G14" s="22">
        <v>27049</v>
      </c>
    </row>
    <row r="15" spans="1:7" ht="13.5">
      <c r="A15" s="2" t="s">
        <v>103</v>
      </c>
      <c r="B15" s="22">
        <v>17000</v>
      </c>
      <c r="C15" s="22">
        <v>98000</v>
      </c>
      <c r="D15" s="22">
        <v>12000</v>
      </c>
      <c r="E15" s="22">
        <v>120000</v>
      </c>
      <c r="F15" s="22">
        <v>240000</v>
      </c>
      <c r="G15" s="22">
        <v>60000</v>
      </c>
    </row>
    <row r="16" spans="1:7" ht="13.5">
      <c r="A16" s="2" t="s">
        <v>104</v>
      </c>
      <c r="B16" s="22"/>
      <c r="C16" s="22"/>
      <c r="D16" s="22"/>
      <c r="E16" s="22"/>
      <c r="F16" s="22"/>
      <c r="G16" s="22">
        <v>36987</v>
      </c>
    </row>
    <row r="17" spans="1:7" ht="13.5">
      <c r="A17" s="2" t="s">
        <v>105</v>
      </c>
      <c r="B17" s="22"/>
      <c r="C17" s="22"/>
      <c r="D17" s="22"/>
      <c r="E17" s="22"/>
      <c r="F17" s="22"/>
      <c r="G17" s="22">
        <v>7397</v>
      </c>
    </row>
    <row r="18" spans="1:7" ht="13.5">
      <c r="A18" s="2" t="s">
        <v>107</v>
      </c>
      <c r="B18" s="22">
        <v>225</v>
      </c>
      <c r="C18" s="22">
        <v>3443</v>
      </c>
      <c r="D18" s="22">
        <v>9985</v>
      </c>
      <c r="E18" s="22">
        <v>13274</v>
      </c>
      <c r="F18" s="22">
        <v>3607</v>
      </c>
      <c r="G18" s="22">
        <v>20166</v>
      </c>
    </row>
    <row r="19" spans="1:7" ht="13.5">
      <c r="A19" s="2" t="s">
        <v>108</v>
      </c>
      <c r="B19" s="22">
        <v>-3457</v>
      </c>
      <c r="C19" s="22">
        <v>-754</v>
      </c>
      <c r="D19" s="22">
        <v>-890</v>
      </c>
      <c r="E19" s="22">
        <v>-3393</v>
      </c>
      <c r="F19" s="22">
        <v>-4290</v>
      </c>
      <c r="G19" s="22"/>
    </row>
    <row r="20" spans="1:7" ht="13.5">
      <c r="A20" s="2" t="s">
        <v>109</v>
      </c>
      <c r="B20" s="22">
        <v>379122</v>
      </c>
      <c r="C20" s="22">
        <v>204337</v>
      </c>
      <c r="D20" s="22">
        <v>111162</v>
      </c>
      <c r="E20" s="22">
        <v>327947</v>
      </c>
      <c r="F20" s="22">
        <v>1222198</v>
      </c>
      <c r="G20" s="22">
        <v>2539912</v>
      </c>
    </row>
    <row r="21" spans="1:7" ht="13.5">
      <c r="A21" s="3" t="s">
        <v>110</v>
      </c>
      <c r="B21" s="22">
        <v>7333</v>
      </c>
      <c r="C21" s="22">
        <v>7333</v>
      </c>
      <c r="D21" s="22">
        <v>39846</v>
      </c>
      <c r="E21" s="22">
        <v>39846</v>
      </c>
      <c r="F21" s="22">
        <v>37540</v>
      </c>
      <c r="G21" s="22">
        <v>51047</v>
      </c>
    </row>
    <row r="22" spans="1:7" ht="13.5">
      <c r="A22" s="4" t="s">
        <v>111</v>
      </c>
      <c r="B22" s="22">
        <v>-2174</v>
      </c>
      <c r="C22" s="22">
        <v>-668</v>
      </c>
      <c r="D22" s="22">
        <v>-25030</v>
      </c>
      <c r="E22" s="22">
        <v>-20665</v>
      </c>
      <c r="F22" s="22">
        <v>-15129</v>
      </c>
      <c r="G22" s="22">
        <v>-8540</v>
      </c>
    </row>
    <row r="23" spans="1:7" ht="13.5">
      <c r="A23" s="4" t="s">
        <v>112</v>
      </c>
      <c r="B23" s="22">
        <v>5158</v>
      </c>
      <c r="C23" s="22">
        <v>6664</v>
      </c>
      <c r="D23" s="22">
        <v>14815</v>
      </c>
      <c r="E23" s="22">
        <v>19181</v>
      </c>
      <c r="F23" s="22">
        <v>22411</v>
      </c>
      <c r="G23" s="22">
        <v>42507</v>
      </c>
    </row>
    <row r="24" spans="1:7" ht="13.5">
      <c r="A24" s="3" t="s">
        <v>113</v>
      </c>
      <c r="B24" s="22"/>
      <c r="C24" s="22"/>
      <c r="D24" s="22"/>
      <c r="E24" s="22"/>
      <c r="F24" s="22">
        <v>3150</v>
      </c>
      <c r="G24" s="22">
        <v>3150</v>
      </c>
    </row>
    <row r="25" spans="1:7" ht="13.5">
      <c r="A25" s="4" t="s">
        <v>111</v>
      </c>
      <c r="B25" s="22"/>
      <c r="C25" s="22"/>
      <c r="D25" s="22"/>
      <c r="E25" s="22"/>
      <c r="F25" s="22">
        <v>-2750</v>
      </c>
      <c r="G25" s="22">
        <v>-2382</v>
      </c>
    </row>
    <row r="26" spans="1:7" ht="13.5">
      <c r="A26" s="4" t="s">
        <v>114</v>
      </c>
      <c r="B26" s="22"/>
      <c r="C26" s="22"/>
      <c r="D26" s="22"/>
      <c r="E26" s="22"/>
      <c r="F26" s="22">
        <v>399</v>
      </c>
      <c r="G26" s="22">
        <v>767</v>
      </c>
    </row>
    <row r="27" spans="1:7" ht="13.5">
      <c r="A27" s="3" t="s">
        <v>115</v>
      </c>
      <c r="B27" s="22">
        <v>96523</v>
      </c>
      <c r="C27" s="22">
        <v>94808</v>
      </c>
      <c r="D27" s="22">
        <v>100407</v>
      </c>
      <c r="E27" s="22">
        <v>104604</v>
      </c>
      <c r="F27" s="22">
        <v>96053</v>
      </c>
      <c r="G27" s="22">
        <v>77116</v>
      </c>
    </row>
    <row r="28" spans="1:7" ht="13.5">
      <c r="A28" s="4" t="s">
        <v>111</v>
      </c>
      <c r="B28" s="22">
        <v>-93946</v>
      </c>
      <c r="C28" s="22">
        <v>-92178</v>
      </c>
      <c r="D28" s="22">
        <v>-93330</v>
      </c>
      <c r="E28" s="22">
        <v>-87883</v>
      </c>
      <c r="F28" s="22">
        <v>-69424</v>
      </c>
      <c r="G28" s="22">
        <v>-35885</v>
      </c>
    </row>
    <row r="29" spans="1:7" ht="13.5">
      <c r="A29" s="4" t="s">
        <v>116</v>
      </c>
      <c r="B29" s="22">
        <v>2577</v>
      </c>
      <c r="C29" s="22">
        <v>2630</v>
      </c>
      <c r="D29" s="22">
        <v>7077</v>
      </c>
      <c r="E29" s="22">
        <v>16720</v>
      </c>
      <c r="F29" s="22">
        <v>26628</v>
      </c>
      <c r="G29" s="22">
        <v>41230</v>
      </c>
    </row>
    <row r="30" spans="1:7" ht="13.5">
      <c r="A30" s="3" t="s">
        <v>117</v>
      </c>
      <c r="B30" s="22"/>
      <c r="C30" s="22"/>
      <c r="D30" s="22"/>
      <c r="E30" s="22"/>
      <c r="F30" s="22"/>
      <c r="G30" s="22">
        <v>3868</v>
      </c>
    </row>
    <row r="31" spans="1:7" ht="13.5">
      <c r="A31" s="3" t="s">
        <v>119</v>
      </c>
      <c r="B31" s="22">
        <v>7736</v>
      </c>
      <c r="C31" s="22">
        <v>9295</v>
      </c>
      <c r="D31" s="22">
        <v>21893</v>
      </c>
      <c r="E31" s="22">
        <v>35902</v>
      </c>
      <c r="F31" s="22">
        <v>49439</v>
      </c>
      <c r="G31" s="22">
        <v>88373</v>
      </c>
    </row>
    <row r="32" spans="1:7" ht="13.5">
      <c r="A32" s="3" t="s">
        <v>120</v>
      </c>
      <c r="B32" s="22"/>
      <c r="C32" s="22"/>
      <c r="D32" s="22"/>
      <c r="E32" s="22">
        <v>3119</v>
      </c>
      <c r="F32" s="22">
        <v>12968</v>
      </c>
      <c r="G32" s="22">
        <v>24624</v>
      </c>
    </row>
    <row r="33" spans="1:7" ht="13.5">
      <c r="A33" s="3" t="s">
        <v>122</v>
      </c>
      <c r="B33" s="22">
        <v>151137</v>
      </c>
      <c r="C33" s="22">
        <v>386098</v>
      </c>
      <c r="D33" s="22">
        <v>520394</v>
      </c>
      <c r="E33" s="22">
        <v>723640</v>
      </c>
      <c r="F33" s="22">
        <v>1751402</v>
      </c>
      <c r="G33" s="22">
        <v>867794</v>
      </c>
    </row>
    <row r="34" spans="1:7" ht="13.5">
      <c r="A34" s="3" t="s">
        <v>123</v>
      </c>
      <c r="B34" s="22">
        <v>67296</v>
      </c>
      <c r="C34" s="22"/>
      <c r="D34" s="22">
        <v>44058</v>
      </c>
      <c r="E34" s="22">
        <v>83691</v>
      </c>
      <c r="F34" s="22">
        <v>82067</v>
      </c>
      <c r="G34" s="22">
        <v>151012</v>
      </c>
    </row>
    <row r="35" spans="1:7" ht="13.5">
      <c r="A35" s="3" t="s">
        <v>107</v>
      </c>
      <c r="B35" s="22">
        <v>13</v>
      </c>
      <c r="C35" s="22">
        <v>13</v>
      </c>
      <c r="D35" s="22">
        <v>13</v>
      </c>
      <c r="E35" s="22">
        <v>13</v>
      </c>
      <c r="F35" s="22">
        <v>37</v>
      </c>
      <c r="G35" s="22">
        <v>13</v>
      </c>
    </row>
    <row r="36" spans="1:7" ht="13.5">
      <c r="A36" s="3" t="s">
        <v>124</v>
      </c>
      <c r="B36" s="22">
        <v>218446</v>
      </c>
      <c r="C36" s="22">
        <v>386111</v>
      </c>
      <c r="D36" s="22">
        <v>564466</v>
      </c>
      <c r="E36" s="22">
        <v>810464</v>
      </c>
      <c r="F36" s="22">
        <v>1846476</v>
      </c>
      <c r="G36" s="22">
        <v>1043444</v>
      </c>
    </row>
    <row r="37" spans="1:7" ht="13.5">
      <c r="A37" s="3" t="s">
        <v>125</v>
      </c>
      <c r="B37" s="22">
        <v>237969</v>
      </c>
      <c r="C37" s="22">
        <v>0</v>
      </c>
      <c r="D37" s="22">
        <v>46191</v>
      </c>
      <c r="E37" s="22">
        <v>52558</v>
      </c>
      <c r="F37" s="22">
        <v>118416</v>
      </c>
      <c r="G37" s="22">
        <v>293798</v>
      </c>
    </row>
    <row r="38" spans="1:7" ht="13.5">
      <c r="A38" s="3" t="s">
        <v>126</v>
      </c>
      <c r="B38" s="22">
        <v>0</v>
      </c>
      <c r="C38" s="22">
        <v>237969</v>
      </c>
      <c r="D38" s="22">
        <v>353348</v>
      </c>
      <c r="E38" s="22">
        <v>141280</v>
      </c>
      <c r="F38" s="22">
        <v>1042976</v>
      </c>
      <c r="G38" s="22">
        <v>268604</v>
      </c>
    </row>
    <row r="39" spans="1:7" ht="13.5">
      <c r="A39" s="3" t="s">
        <v>128</v>
      </c>
      <c r="B39" s="22"/>
      <c r="C39" s="22">
        <v>60000</v>
      </c>
      <c r="D39" s="22">
        <v>1275674</v>
      </c>
      <c r="E39" s="22">
        <v>1038456</v>
      </c>
      <c r="F39" s="22">
        <v>50000</v>
      </c>
      <c r="G39" s="22">
        <v>100000</v>
      </c>
    </row>
    <row r="40" spans="1:7" ht="13.5">
      <c r="A40" s="3" t="s">
        <v>129</v>
      </c>
      <c r="B40" s="22">
        <v>24857</v>
      </c>
      <c r="C40" s="22">
        <v>24857</v>
      </c>
      <c r="D40" s="22">
        <v>24857</v>
      </c>
      <c r="E40" s="22">
        <v>25557</v>
      </c>
      <c r="F40" s="22"/>
      <c r="G40" s="22"/>
    </row>
    <row r="41" spans="1:7" ht="13.5">
      <c r="A41" s="3" t="s">
        <v>130</v>
      </c>
      <c r="B41" s="22">
        <v>8569</v>
      </c>
      <c r="C41" s="22">
        <v>9258</v>
      </c>
      <c r="D41" s="22">
        <v>52857</v>
      </c>
      <c r="E41" s="22">
        <v>62618</v>
      </c>
      <c r="F41" s="22">
        <v>112801</v>
      </c>
      <c r="G41" s="22">
        <v>119994</v>
      </c>
    </row>
    <row r="42" spans="1:7" ht="13.5">
      <c r="A42" s="3" t="s">
        <v>131</v>
      </c>
      <c r="B42" s="22">
        <v>49306</v>
      </c>
      <c r="C42" s="22">
        <v>47038</v>
      </c>
      <c r="D42" s="22">
        <v>46656</v>
      </c>
      <c r="E42" s="22">
        <v>47536</v>
      </c>
      <c r="F42" s="22">
        <v>48204</v>
      </c>
      <c r="G42" s="22"/>
    </row>
    <row r="43" spans="1:7" ht="13.5">
      <c r="A43" s="3" t="s">
        <v>132</v>
      </c>
      <c r="B43" s="22"/>
      <c r="C43" s="22"/>
      <c r="D43" s="22"/>
      <c r="E43" s="22"/>
      <c r="F43" s="22">
        <v>53472</v>
      </c>
      <c r="G43" s="22">
        <v>42500</v>
      </c>
    </row>
    <row r="44" spans="1:7" ht="13.5">
      <c r="A44" s="3" t="s">
        <v>133</v>
      </c>
      <c r="B44" s="22"/>
      <c r="C44" s="22"/>
      <c r="D44" s="22"/>
      <c r="E44" s="22"/>
      <c r="F44" s="22"/>
      <c r="G44" s="22">
        <v>16061</v>
      </c>
    </row>
    <row r="45" spans="1:7" ht="13.5">
      <c r="A45" s="3" t="s">
        <v>106</v>
      </c>
      <c r="B45" s="22"/>
      <c r="C45" s="22"/>
      <c r="D45" s="22"/>
      <c r="E45" s="22"/>
      <c r="F45" s="22">
        <v>2700</v>
      </c>
      <c r="G45" s="22"/>
    </row>
    <row r="46" spans="1:7" ht="13.5">
      <c r="A46" s="3" t="s">
        <v>108</v>
      </c>
      <c r="B46" s="22">
        <v>-49306</v>
      </c>
      <c r="C46" s="22">
        <v>-107758</v>
      </c>
      <c r="D46" s="22">
        <v>-1058092</v>
      </c>
      <c r="E46" s="22">
        <v>-874224</v>
      </c>
      <c r="F46" s="22">
        <v>-29315</v>
      </c>
      <c r="G46" s="22"/>
    </row>
    <row r="47" spans="1:7" ht="13.5">
      <c r="A47" s="3" t="s">
        <v>134</v>
      </c>
      <c r="B47" s="22">
        <v>271396</v>
      </c>
      <c r="C47" s="22">
        <v>271365</v>
      </c>
      <c r="D47" s="22">
        <v>741493</v>
      </c>
      <c r="E47" s="22">
        <v>493782</v>
      </c>
      <c r="F47" s="22">
        <v>1399254</v>
      </c>
      <c r="G47" s="22">
        <v>840958</v>
      </c>
    </row>
    <row r="48" spans="1:7" ht="13.5">
      <c r="A48" s="2" t="s">
        <v>135</v>
      </c>
      <c r="B48" s="22">
        <v>497579</v>
      </c>
      <c r="C48" s="22">
        <v>666771</v>
      </c>
      <c r="D48" s="22">
        <v>1327852</v>
      </c>
      <c r="E48" s="22">
        <v>1340148</v>
      </c>
      <c r="F48" s="22">
        <v>3295169</v>
      </c>
      <c r="G48" s="22">
        <v>1972775</v>
      </c>
    </row>
    <row r="49" spans="1:7" ht="14.25" thickBot="1">
      <c r="A49" s="5" t="s">
        <v>139</v>
      </c>
      <c r="B49" s="23">
        <v>876702</v>
      </c>
      <c r="C49" s="23">
        <v>871109</v>
      </c>
      <c r="D49" s="23">
        <v>1439014</v>
      </c>
      <c r="E49" s="23">
        <v>1668096</v>
      </c>
      <c r="F49" s="23">
        <v>4517367</v>
      </c>
      <c r="G49" s="23">
        <v>4512688</v>
      </c>
    </row>
    <row r="50" spans="1:7" ht="14.25" thickTop="1">
      <c r="A50" s="2" t="s">
        <v>140</v>
      </c>
      <c r="B50" s="22">
        <v>60977</v>
      </c>
      <c r="C50" s="22">
        <v>23111</v>
      </c>
      <c r="D50" s="22">
        <v>51660</v>
      </c>
      <c r="E50" s="22">
        <v>25700</v>
      </c>
      <c r="F50" s="22">
        <v>17216</v>
      </c>
      <c r="G50" s="22">
        <v>99524</v>
      </c>
    </row>
    <row r="51" spans="1:7" ht="13.5">
      <c r="A51" s="2" t="s">
        <v>141</v>
      </c>
      <c r="B51" s="22">
        <v>421500</v>
      </c>
      <c r="C51" s="22">
        <v>436000</v>
      </c>
      <c r="D51" s="22">
        <v>566044</v>
      </c>
      <c r="E51" s="22">
        <v>691370</v>
      </c>
      <c r="F51" s="22">
        <v>600000</v>
      </c>
      <c r="G51" s="22"/>
    </row>
    <row r="52" spans="1:7" ht="13.5">
      <c r="A52" s="2" t="s">
        <v>142</v>
      </c>
      <c r="B52" s="22"/>
      <c r="C52" s="22"/>
      <c r="D52" s="22"/>
      <c r="E52" s="22">
        <v>5000</v>
      </c>
      <c r="F52" s="22">
        <v>18000</v>
      </c>
      <c r="G52" s="22">
        <v>18000</v>
      </c>
    </row>
    <row r="53" spans="1:7" ht="13.5">
      <c r="A53" s="2" t="s">
        <v>144</v>
      </c>
      <c r="B53" s="22">
        <v>111379</v>
      </c>
      <c r="C53" s="22">
        <v>75300</v>
      </c>
      <c r="D53" s="22">
        <v>182548</v>
      </c>
      <c r="E53" s="22">
        <v>203816</v>
      </c>
      <c r="F53" s="22">
        <v>137626</v>
      </c>
      <c r="G53" s="22">
        <v>67214</v>
      </c>
    </row>
    <row r="54" spans="1:7" ht="13.5">
      <c r="A54" s="2" t="s">
        <v>145</v>
      </c>
      <c r="B54" s="22">
        <v>39116</v>
      </c>
      <c r="C54" s="22">
        <v>23965</v>
      </c>
      <c r="D54" s="22">
        <v>29677</v>
      </c>
      <c r="E54" s="22">
        <v>25855</v>
      </c>
      <c r="F54" s="22">
        <v>62996</v>
      </c>
      <c r="G54" s="22">
        <v>129086</v>
      </c>
    </row>
    <row r="55" spans="1:7" ht="13.5">
      <c r="A55" s="2" t="s">
        <v>146</v>
      </c>
      <c r="B55" s="22">
        <v>7660</v>
      </c>
      <c r="C55" s="22">
        <v>9224</v>
      </c>
      <c r="D55" s="22">
        <v>9127</v>
      </c>
      <c r="E55" s="22">
        <v>6067</v>
      </c>
      <c r="F55" s="22">
        <v>12615</v>
      </c>
      <c r="G55" s="22">
        <v>110706</v>
      </c>
    </row>
    <row r="56" spans="1:7" ht="13.5">
      <c r="A56" s="2" t="s">
        <v>147</v>
      </c>
      <c r="B56" s="22">
        <v>19194</v>
      </c>
      <c r="C56" s="22"/>
      <c r="D56" s="22"/>
      <c r="E56" s="22">
        <v>30786</v>
      </c>
      <c r="F56" s="22">
        <v>40184</v>
      </c>
      <c r="G56" s="22"/>
    </row>
    <row r="57" spans="1:7" ht="13.5">
      <c r="A57" s="2" t="s">
        <v>148</v>
      </c>
      <c r="B57" s="22">
        <v>1890</v>
      </c>
      <c r="C57" s="22">
        <v>12841</v>
      </c>
      <c r="D57" s="22">
        <v>7339</v>
      </c>
      <c r="E57" s="22"/>
      <c r="F57" s="22"/>
      <c r="G57" s="22"/>
    </row>
    <row r="58" spans="1:7" ht="13.5">
      <c r="A58" s="2" t="s">
        <v>149</v>
      </c>
      <c r="B58" s="22"/>
      <c r="C58" s="22"/>
      <c r="D58" s="22"/>
      <c r="E58" s="22">
        <v>21000</v>
      </c>
      <c r="F58" s="22"/>
      <c r="G58" s="22"/>
    </row>
    <row r="59" spans="1:7" ht="13.5">
      <c r="A59" s="2" t="s">
        <v>150</v>
      </c>
      <c r="B59" s="22">
        <v>5476</v>
      </c>
      <c r="C59" s="22">
        <v>4707</v>
      </c>
      <c r="D59" s="22">
        <v>10432</v>
      </c>
      <c r="E59" s="22">
        <v>14585</v>
      </c>
      <c r="F59" s="22">
        <v>16169</v>
      </c>
      <c r="G59" s="22">
        <v>14340</v>
      </c>
    </row>
    <row r="60" spans="1:7" ht="13.5">
      <c r="A60" s="2" t="s">
        <v>151</v>
      </c>
      <c r="B60" s="22"/>
      <c r="C60" s="22"/>
      <c r="D60" s="22"/>
      <c r="E60" s="22">
        <v>10237</v>
      </c>
      <c r="F60" s="22">
        <v>2764</v>
      </c>
      <c r="G60" s="22"/>
    </row>
    <row r="61" spans="1:7" ht="13.5">
      <c r="A61" s="2" t="s">
        <v>152</v>
      </c>
      <c r="B61" s="22">
        <v>667194</v>
      </c>
      <c r="C61" s="22">
        <v>585149</v>
      </c>
      <c r="D61" s="22">
        <v>856828</v>
      </c>
      <c r="E61" s="22">
        <v>1034420</v>
      </c>
      <c r="F61" s="22">
        <v>907575</v>
      </c>
      <c r="G61" s="22">
        <v>438872</v>
      </c>
    </row>
    <row r="62" spans="1:7" ht="13.5">
      <c r="A62" s="2" t="s">
        <v>153</v>
      </c>
      <c r="B62" s="22"/>
      <c r="C62" s="22"/>
      <c r="D62" s="22"/>
      <c r="E62" s="22"/>
      <c r="F62" s="22">
        <v>5000</v>
      </c>
      <c r="G62" s="22">
        <v>23000</v>
      </c>
    </row>
    <row r="63" spans="1:7" ht="13.5">
      <c r="A63" s="2" t="s">
        <v>157</v>
      </c>
      <c r="B63" s="22"/>
      <c r="C63" s="22"/>
      <c r="D63" s="22"/>
      <c r="E63" s="22"/>
      <c r="F63" s="22">
        <v>5000</v>
      </c>
      <c r="G63" s="22">
        <v>23000</v>
      </c>
    </row>
    <row r="64" spans="1:7" ht="14.25" thickBot="1">
      <c r="A64" s="5" t="s">
        <v>159</v>
      </c>
      <c r="B64" s="23">
        <v>667194</v>
      </c>
      <c r="C64" s="23">
        <v>585149</v>
      </c>
      <c r="D64" s="23">
        <v>856828</v>
      </c>
      <c r="E64" s="23">
        <v>1034420</v>
      </c>
      <c r="F64" s="23">
        <v>912575</v>
      </c>
      <c r="G64" s="23">
        <v>461872</v>
      </c>
    </row>
    <row r="65" spans="1:7" ht="14.25" thickTop="1">
      <c r="A65" s="2" t="s">
        <v>160</v>
      </c>
      <c r="B65" s="22">
        <v>2639009</v>
      </c>
      <c r="C65" s="22">
        <v>2635259</v>
      </c>
      <c r="D65" s="22">
        <v>2619794</v>
      </c>
      <c r="E65" s="22">
        <v>2206982</v>
      </c>
      <c r="F65" s="22">
        <v>2201607</v>
      </c>
      <c r="G65" s="22">
        <v>1945495</v>
      </c>
    </row>
    <row r="66" spans="1:7" ht="13.5">
      <c r="A66" s="3" t="s">
        <v>161</v>
      </c>
      <c r="B66" s="22">
        <v>2503209</v>
      </c>
      <c r="C66" s="22">
        <v>2499459</v>
      </c>
      <c r="D66" s="22">
        <v>2483994</v>
      </c>
      <c r="E66" s="22">
        <v>2071182</v>
      </c>
      <c r="F66" s="22">
        <v>2065807</v>
      </c>
      <c r="G66" s="22">
        <v>1809695</v>
      </c>
    </row>
    <row r="67" spans="1:7" ht="13.5">
      <c r="A67" s="3" t="s">
        <v>163</v>
      </c>
      <c r="B67" s="22">
        <v>2503209</v>
      </c>
      <c r="C67" s="22">
        <v>2499459</v>
      </c>
      <c r="D67" s="22">
        <v>2483994</v>
      </c>
      <c r="E67" s="22">
        <v>2071182</v>
      </c>
      <c r="F67" s="22">
        <v>2065807</v>
      </c>
      <c r="G67" s="22">
        <v>1809695</v>
      </c>
    </row>
    <row r="68" spans="1:7" ht="13.5">
      <c r="A68" s="4" t="s">
        <v>164</v>
      </c>
      <c r="B68" s="22">
        <v>-4934041</v>
      </c>
      <c r="C68" s="22">
        <v>-4864905</v>
      </c>
      <c r="D68" s="22">
        <v>-4539036</v>
      </c>
      <c r="E68" s="22">
        <v>-3652489</v>
      </c>
      <c r="F68" s="22">
        <v>-673592</v>
      </c>
      <c r="G68" s="22">
        <v>301060</v>
      </c>
    </row>
    <row r="69" spans="1:7" ht="13.5">
      <c r="A69" s="3" t="s">
        <v>165</v>
      </c>
      <c r="B69" s="22">
        <v>-4934041</v>
      </c>
      <c r="C69" s="22">
        <v>-4864905</v>
      </c>
      <c r="D69" s="22">
        <v>-4539036</v>
      </c>
      <c r="E69" s="22">
        <v>-3652489</v>
      </c>
      <c r="F69" s="22">
        <v>-673592</v>
      </c>
      <c r="G69" s="22">
        <v>301060</v>
      </c>
    </row>
    <row r="70" spans="1:7" ht="13.5">
      <c r="A70" s="2" t="s">
        <v>167</v>
      </c>
      <c r="B70" s="22">
        <v>208177</v>
      </c>
      <c r="C70" s="22">
        <v>269813</v>
      </c>
      <c r="D70" s="22">
        <v>564752</v>
      </c>
      <c r="E70" s="22">
        <v>625675</v>
      </c>
      <c r="F70" s="22">
        <v>3593822</v>
      </c>
      <c r="G70" s="22">
        <v>4056250</v>
      </c>
    </row>
    <row r="71" spans="1:7" ht="13.5">
      <c r="A71" s="2" t="s">
        <v>169</v>
      </c>
      <c r="B71" s="22"/>
      <c r="C71" s="22"/>
      <c r="D71" s="22"/>
      <c r="E71" s="22"/>
      <c r="F71" s="22">
        <v>2970</v>
      </c>
      <c r="G71" s="22">
        <v>-5433</v>
      </c>
    </row>
    <row r="72" spans="1:7" ht="13.5">
      <c r="A72" s="6" t="s">
        <v>170</v>
      </c>
      <c r="B72" s="22">
        <v>1330</v>
      </c>
      <c r="C72" s="22">
        <v>16146</v>
      </c>
      <c r="D72" s="22">
        <v>17434</v>
      </c>
      <c r="E72" s="22">
        <v>8000</v>
      </c>
      <c r="F72" s="22">
        <v>8000</v>
      </c>
      <c r="G72" s="22"/>
    </row>
    <row r="73" spans="1:7" ht="13.5">
      <c r="A73" s="6" t="s">
        <v>172</v>
      </c>
      <c r="B73" s="22">
        <v>209507</v>
      </c>
      <c r="C73" s="22">
        <v>285959</v>
      </c>
      <c r="D73" s="22">
        <v>582186</v>
      </c>
      <c r="E73" s="22">
        <v>633675</v>
      </c>
      <c r="F73" s="22">
        <v>3604792</v>
      </c>
      <c r="G73" s="22">
        <v>4050816</v>
      </c>
    </row>
    <row r="74" spans="1:7" ht="14.25" thickBot="1">
      <c r="A74" s="7" t="s">
        <v>173</v>
      </c>
      <c r="B74" s="22">
        <v>876702</v>
      </c>
      <c r="C74" s="22">
        <v>871109</v>
      </c>
      <c r="D74" s="22">
        <v>1439014</v>
      </c>
      <c r="E74" s="22">
        <v>1668096</v>
      </c>
      <c r="F74" s="22">
        <v>4517367</v>
      </c>
      <c r="G74" s="22">
        <v>4512688</v>
      </c>
    </row>
    <row r="75" spans="1:7" ht="14.25" thickTop="1">
      <c r="A75" s="8"/>
      <c r="B75" s="24"/>
      <c r="C75" s="24"/>
      <c r="D75" s="24"/>
      <c r="E75" s="24"/>
      <c r="F75" s="24"/>
      <c r="G75" s="24"/>
    </row>
    <row r="77" ht="13.5">
      <c r="A77" s="20" t="s">
        <v>178</v>
      </c>
    </row>
    <row r="78" ht="13.5">
      <c r="A78" s="20" t="s">
        <v>179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2014-07-15T18:42:28Z</dcterms:created>
  <dcterms:modified xsi:type="dcterms:W3CDTF">2014-07-15T18:43:30Z</dcterms:modified>
  <cp:category/>
  <cp:version/>
  <cp:contentType/>
  <cp:contentStatus/>
</cp:coreProperties>
</file>