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<sst xmlns="http://schemas.openxmlformats.org/spreadsheetml/2006/main" count="673" uniqueCount="232">
  <si>
    <t>雑費</t>
  </si>
  <si>
    <t>販売費・一般管理費</t>
  </si>
  <si>
    <t>営業利益</t>
  </si>
  <si>
    <t>受取利息</t>
  </si>
  <si>
    <t>受取配当金</t>
  </si>
  <si>
    <t>受取賃貸料</t>
  </si>
  <si>
    <t>受取補償金</t>
  </si>
  <si>
    <t>助成金収入</t>
  </si>
  <si>
    <t>雑収益</t>
  </si>
  <si>
    <t>営業外収益</t>
  </si>
  <si>
    <t>支払利息</t>
  </si>
  <si>
    <t>支払手数料</t>
  </si>
  <si>
    <t>賃貸費用</t>
  </si>
  <si>
    <t>車両事故損失</t>
  </si>
  <si>
    <t>雑損失</t>
  </si>
  <si>
    <t>営業外費用</t>
  </si>
  <si>
    <t>経常利益</t>
  </si>
  <si>
    <t>固定資産売却益</t>
  </si>
  <si>
    <t>投資有価証券売却益</t>
  </si>
  <si>
    <t>特別利益</t>
  </si>
  <si>
    <t>貸倒損失</t>
  </si>
  <si>
    <t>投資有価証券売却損</t>
  </si>
  <si>
    <t>投資有価証券評価損</t>
  </si>
  <si>
    <t>減損損失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</si>
  <si>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</si>
  <si>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</si>
  <si>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</si>
  <si>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</si>
  <si>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</si>
  <si>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</si>
  <si>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</si>
  <si>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2013/12/31</t>
  </si>
  <si>
    <t>2013/11/14</t>
  </si>
  <si>
    <t>2013/09/30</t>
  </si>
  <si>
    <t>2013/08/12</t>
  </si>
  <si>
    <t>2013/06/30</t>
  </si>
  <si>
    <t>受取手形及び営業未収入金</t>
  </si>
  <si>
    <t>建物及び構築物（純額）</t>
  </si>
  <si>
    <t>その他（純額）</t>
  </si>
  <si>
    <t>連結・貸借対照表</t>
  </si>
  <si>
    <t>2013/04/01</t>
  </si>
  <si>
    <t>段階取得に係る差益</t>
  </si>
  <si>
    <t>負ののれん発生益</t>
  </si>
  <si>
    <t>連結範囲の変更を伴う子会社株式の取得による収入</t>
  </si>
  <si>
    <t>連結・キャッシュフロー計算書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</si>
  <si>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</si>
  <si>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</si>
  <si>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</si>
  <si>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</si>
  <si>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</si>
  <si>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</si>
  <si>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</si>
  <si>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</si>
  <si>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</si>
  <si>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2013/06/24</t>
  </si>
  <si>
    <t>通期</t>
  </si>
  <si>
    <t>2013/03/31</t>
  </si>
  <si>
    <t>2013/04/26</t>
  </si>
  <si>
    <t>四半期</t>
  </si>
  <si>
    <t>2012/12/31</t>
  </si>
  <si>
    <t>2012/09/30</t>
  </si>
  <si>
    <t>2012/06/30</t>
  </si>
  <si>
    <t>2012/03/31</t>
  </si>
  <si>
    <t>2011/12/31</t>
  </si>
  <si>
    <t>2011/09/30</t>
  </si>
  <si>
    <t>2011/06/30</t>
  </si>
  <si>
    <t>2011/03/31</t>
  </si>
  <si>
    <t>2011/02/14</t>
  </si>
  <si>
    <t>2010/12/31</t>
  </si>
  <si>
    <t>2010/11/15</t>
  </si>
  <si>
    <t>2010/09/30</t>
  </si>
  <si>
    <t>2010/08/12</t>
  </si>
  <si>
    <t>2010/06/30</t>
  </si>
  <si>
    <t>2011/06/23</t>
  </si>
  <si>
    <t>2010/03/31</t>
  </si>
  <si>
    <t>2010/02/15</t>
  </si>
  <si>
    <t>2009/12/31</t>
  </si>
  <si>
    <t>2009/11/13</t>
  </si>
  <si>
    <t>2009/09/30</t>
  </si>
  <si>
    <t>2009/08/13</t>
  </si>
  <si>
    <t>2009/06/30</t>
  </si>
  <si>
    <t>2009/03/31</t>
  </si>
  <si>
    <t>2009/02/13</t>
  </si>
  <si>
    <t>2008/12/31</t>
  </si>
  <si>
    <t>2008/11/14</t>
  </si>
  <si>
    <t>2008/09/30</t>
  </si>
  <si>
    <t>2008/08/13</t>
  </si>
  <si>
    <t>2008/06/30</t>
  </si>
  <si>
    <t>2009/06/29</t>
  </si>
  <si>
    <t>2008/03/31</t>
  </si>
  <si>
    <t>現金及び預金</t>
  </si>
  <si>
    <t>千円</t>
  </si>
  <si>
    <t>受取手形</t>
  </si>
  <si>
    <t>売掛金</t>
  </si>
  <si>
    <t>商品</t>
  </si>
  <si>
    <t>仕掛品</t>
  </si>
  <si>
    <t>貯蔵品</t>
  </si>
  <si>
    <t>前渡金</t>
  </si>
  <si>
    <t>前払費用</t>
  </si>
  <si>
    <t>未収入金</t>
  </si>
  <si>
    <t>繰延税金資産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</si>
  <si>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</si>
  <si>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</si>
  <si>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</si>
  <si>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</si>
  <si>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</si>
  <si>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</si>
  <si>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</si>
  <si>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</si>
  <si>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リース資産</t>
  </si>
  <si>
    <t>建設仮勘定</t>
  </si>
  <si>
    <t>土地</t>
  </si>
  <si>
    <t>有形固定資産</t>
  </si>
  <si>
    <t>ソフトウエア</t>
  </si>
  <si>
    <t>電話加入権</t>
  </si>
  <si>
    <t>無形固定資産</t>
  </si>
  <si>
    <t>投資有価証券</t>
  </si>
  <si>
    <t>出資金</t>
  </si>
  <si>
    <t>破産更生債権等</t>
  </si>
  <si>
    <t>長期前払費用</t>
  </si>
  <si>
    <t>差入保証金</t>
  </si>
  <si>
    <t>賃貸資産（純額）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</si>
  <si>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</si>
  <si>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</si>
  <si>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</si>
  <si>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</si>
  <si>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</si>
  <si>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</si>
  <si>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</si>
  <si>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</si>
  <si>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</si>
  <si>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</si>
  <si>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</si>
  <si>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</si>
  <si>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</si>
  <si>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</si>
  <si>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</si>
  <si>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流動負債</t>
  </si>
  <si>
    <t>長期借入金</t>
  </si>
  <si>
    <t>長期預り保証金</t>
  </si>
  <si>
    <t>繰延税金負債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</si>
  <si>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</si>
  <si>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</si>
  <si>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</si>
  <si>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</si>
  <si>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</si>
  <si>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</si>
  <si>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</si>
  <si>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</si>
  <si>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</si>
  <si>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</si>
  <si>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</si>
  <si>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</si>
  <si>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</si>
  <si>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</si>
  <si>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</si>
  <si>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</si>
  <si>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株式会社中広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</si>
  <si>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</si>
  <si>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</si>
  <si>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</si>
  <si>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</si>
  <si>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累積四半期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</si>
  <si>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</si>
  <si>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</si>
  <si>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</si>
  <si>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</si>
  <si>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</si>
  <si>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</si>
  <si>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</si>
  <si>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貸倒引当金の増減額（△は減少）</t>
  </si>
  <si>
    <t>賞与引当金の増減額（△は減少）</t>
  </si>
  <si>
    <t>役員賞与引当金の増減額（△は減少）</t>
  </si>
  <si>
    <t>受取利息及び受取配当金</t>
  </si>
  <si>
    <t>支払利息及び社債利息</t>
  </si>
  <si>
    <t>投資有価証券評価損益（△は益）</t>
  </si>
  <si>
    <t>会員権評価損</t>
  </si>
  <si>
    <t>固定資産売却損益（△は益）</t>
  </si>
  <si>
    <t>固定資産除却損</t>
  </si>
  <si>
    <t>永代使用権整理損</t>
  </si>
  <si>
    <t>売上債権の増減額（△は増加）</t>
  </si>
  <si>
    <t>たな卸資産の増減額（△は増加）</t>
  </si>
  <si>
    <t>仕入債務の増減額（△は減少）</t>
  </si>
  <si>
    <t>破産更生債権等の増減額（△は増加）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</si>
  <si>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</si>
  <si>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</si>
  <si>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</si>
  <si>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</si>
  <si>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</si>
  <si>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</si>
  <si>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</si>
  <si>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</si>
  <si>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</si>
  <si>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</si>
  <si>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</si>
  <si>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</si>
  <si>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長期預り金の受入による収入</t>
  </si>
  <si>
    <t>差入保証金の差入による支出</t>
  </si>
  <si>
    <t>差入保証金の回収による収入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</si>
  <si>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</si>
  <si>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</si>
  <si>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</si>
  <si>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</si>
  <si>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</si>
  <si>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配当金の支払額</t>
  </si>
  <si>
    <t>株式の発行による収入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</si>
  <si>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</si>
  <si>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</si>
  <si>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</si>
  <si>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</si>
  <si>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</si>
  <si>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</si>
  <si>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</si>
  <si>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</si>
  <si>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</si>
  <si>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広告宣伝費</t>
  </si>
  <si>
    <t>貸倒引当金繰入額</t>
  </si>
  <si>
    <t>役員報酬</t>
  </si>
  <si>
    <t>役員賞与引当金繰入額</t>
  </si>
  <si>
    <t>給料及び手当</t>
  </si>
  <si>
    <t>（うち賞与引当金繰入額）</t>
  </si>
  <si>
    <t>（うち退職給付費用）</t>
  </si>
  <si>
    <t>法定福利費</t>
  </si>
  <si>
    <t>福利厚生費</t>
  </si>
  <si>
    <t>旅費及び交通費</t>
  </si>
  <si>
    <t>通信費</t>
  </si>
  <si>
    <t>交際費</t>
  </si>
  <si>
    <t>賃借料</t>
  </si>
  <si>
    <t>消耗品費</t>
  </si>
  <si>
    <t>印刷費</t>
  </si>
  <si>
    <t>租税公課</t>
  </si>
  <si>
    <t>保険料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</si>
</sst>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D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155</v>
      </c>
      <c r="B2" s="14">
        <v>2139</v>
      </c>
      <c r="C2" s="14"/>
      <c r="D2" s="14"/>
    </row>
    <row r="3" spans="1:4" ht="14.25" thickBot="1">
      <c r="A3" s="11" t="s">
        <v>156</v>
      </c>
      <c r="B3" s="1" t="s">
        <v>157</v>
      </c>
      <c r="C3" s="1"/>
      <c r="D3" s="1"/>
    </row>
    <row r="4" spans="1:4" ht="14.25" thickTop="1">
      <c r="A4" s="10" t="s">
        <v>47</v>
      </c>
      <c r="B4" s="15" t="str">
        <f>HYPERLINK("http://www.kabupro.jp/mark/20140214/S100181J.htm","四半期報告書")</f>
        <v>四半期報告書</v>
      </c>
      <c r="C4" s="15" t="str">
        <f>HYPERLINK("http://www.kabupro.jp/mark/20131114/S1000HOQ.htm","四半期報告書")</f>
        <v>四半期報告書</v>
      </c>
      <c r="D4" s="15" t="str">
        <f>HYPERLINK("http://www.kabupro.jp/mark/20130812/S000E8NU.htm","四半期報告書")</f>
        <v>四半期報告書</v>
      </c>
    </row>
    <row r="5" spans="1:4" ht="14.25" thickBot="1">
      <c r="A5" s="11" t="s">
        <v>48</v>
      </c>
      <c r="B5" s="1" t="s">
        <v>30</v>
      </c>
      <c r="C5" s="1" t="s">
        <v>32</v>
      </c>
      <c r="D5" s="1" t="s">
        <v>34</v>
      </c>
    </row>
    <row r="6" spans="1:4" ht="15" thickBot="1" thickTop="1">
      <c r="A6" s="10" t="s">
        <v>49</v>
      </c>
      <c r="B6" s="18" t="s">
        <v>46</v>
      </c>
      <c r="C6" s="19"/>
      <c r="D6" s="19"/>
    </row>
    <row r="7" spans="1:4" ht="14.25" thickTop="1">
      <c r="A7" s="12" t="s">
        <v>50</v>
      </c>
      <c r="B7" s="14" t="s">
        <v>162</v>
      </c>
      <c r="C7" s="14" t="s">
        <v>162</v>
      </c>
      <c r="D7" s="14" t="s">
        <v>162</v>
      </c>
    </row>
    <row r="8" spans="1:4" ht="13.5">
      <c r="A8" s="13" t="s">
        <v>51</v>
      </c>
      <c r="B8" s="1" t="s">
        <v>40</v>
      </c>
      <c r="C8" s="1" t="s">
        <v>40</v>
      </c>
      <c r="D8" s="1" t="s">
        <v>40</v>
      </c>
    </row>
    <row r="9" spans="1:4" ht="13.5">
      <c r="A9" s="13" t="s">
        <v>52</v>
      </c>
      <c r="B9" s="1" t="s">
        <v>31</v>
      </c>
      <c r="C9" s="1" t="s">
        <v>33</v>
      </c>
      <c r="D9" s="1" t="s">
        <v>35</v>
      </c>
    </row>
    <row r="10" spans="1:4" ht="14.25" thickBot="1">
      <c r="A10" s="13" t="s">
        <v>53</v>
      </c>
      <c r="B10" s="1" t="s">
        <v>91</v>
      </c>
      <c r="C10" s="1" t="s">
        <v>91</v>
      </c>
      <c r="D10" s="1" t="s">
        <v>91</v>
      </c>
    </row>
    <row r="11" spans="1:4" ht="14.25" thickTop="1">
      <c r="A11" s="30" t="s">
        <v>212</v>
      </c>
      <c r="B11" s="22">
        <v>4581749</v>
      </c>
      <c r="C11" s="22">
        <v>2944446</v>
      </c>
      <c r="D11" s="22">
        <v>1457159</v>
      </c>
    </row>
    <row r="12" spans="1:4" ht="13.5">
      <c r="A12" s="7" t="s">
        <v>213</v>
      </c>
      <c r="B12" s="24">
        <v>2633538</v>
      </c>
      <c r="C12" s="24">
        <v>1711233</v>
      </c>
      <c r="D12" s="24">
        <v>853708</v>
      </c>
    </row>
    <row r="13" spans="1:4" ht="13.5">
      <c r="A13" s="7" t="s">
        <v>214</v>
      </c>
      <c r="B13" s="24">
        <v>1948211</v>
      </c>
      <c r="C13" s="24">
        <v>1233213</v>
      </c>
      <c r="D13" s="24">
        <v>603451</v>
      </c>
    </row>
    <row r="14" spans="1:4" ht="13.5">
      <c r="A14" s="7" t="s">
        <v>1</v>
      </c>
      <c r="B14" s="24">
        <v>1638551</v>
      </c>
      <c r="C14" s="24">
        <v>1075678</v>
      </c>
      <c r="D14" s="24">
        <v>534558</v>
      </c>
    </row>
    <row r="15" spans="1:4" ht="14.25" thickBot="1">
      <c r="A15" s="29" t="s">
        <v>2</v>
      </c>
      <c r="B15" s="26">
        <v>309659</v>
      </c>
      <c r="C15" s="26">
        <v>157534</v>
      </c>
      <c r="D15" s="26">
        <v>68893</v>
      </c>
    </row>
    <row r="16" spans="1:4" ht="14.25" thickTop="1">
      <c r="A16" s="6" t="s">
        <v>3</v>
      </c>
      <c r="B16" s="24">
        <v>487</v>
      </c>
      <c r="C16" s="24">
        <v>459</v>
      </c>
      <c r="D16" s="24">
        <v>121</v>
      </c>
    </row>
    <row r="17" spans="1:4" ht="13.5">
      <c r="A17" s="6" t="s">
        <v>4</v>
      </c>
      <c r="B17" s="24">
        <v>4679</v>
      </c>
      <c r="C17" s="24">
        <v>495</v>
      </c>
      <c r="D17" s="24">
        <v>461</v>
      </c>
    </row>
    <row r="18" spans="1:4" ht="13.5">
      <c r="A18" s="6" t="s">
        <v>5</v>
      </c>
      <c r="B18" s="24">
        <v>9104</v>
      </c>
      <c r="C18" s="24">
        <v>6069</v>
      </c>
      <c r="D18" s="24">
        <v>3034</v>
      </c>
    </row>
    <row r="19" spans="1:4" ht="13.5">
      <c r="A19" s="6" t="s">
        <v>101</v>
      </c>
      <c r="B19" s="24">
        <v>2666</v>
      </c>
      <c r="C19" s="24">
        <v>2083</v>
      </c>
      <c r="D19" s="24">
        <v>1292</v>
      </c>
    </row>
    <row r="20" spans="1:4" ht="13.5">
      <c r="A20" s="6" t="s">
        <v>9</v>
      </c>
      <c r="B20" s="24">
        <v>16939</v>
      </c>
      <c r="C20" s="24">
        <v>9108</v>
      </c>
      <c r="D20" s="24">
        <v>4910</v>
      </c>
    </row>
    <row r="21" spans="1:4" ht="13.5">
      <c r="A21" s="6" t="s">
        <v>10</v>
      </c>
      <c r="B21" s="24">
        <v>6359</v>
      </c>
      <c r="C21" s="24">
        <v>4246</v>
      </c>
      <c r="D21" s="24">
        <v>2170</v>
      </c>
    </row>
    <row r="22" spans="1:4" ht="13.5">
      <c r="A22" s="6" t="s">
        <v>11</v>
      </c>
      <c r="B22" s="24">
        <v>2646</v>
      </c>
      <c r="C22" s="24">
        <v>2032</v>
      </c>
      <c r="D22" s="24">
        <v>1627</v>
      </c>
    </row>
    <row r="23" spans="1:4" ht="13.5">
      <c r="A23" s="6" t="s">
        <v>13</v>
      </c>
      <c r="B23" s="24">
        <v>4553</v>
      </c>
      <c r="C23" s="24">
        <v>2349</v>
      </c>
      <c r="D23" s="24"/>
    </row>
    <row r="24" spans="1:4" ht="13.5">
      <c r="A24" s="6" t="s">
        <v>101</v>
      </c>
      <c r="B24" s="24">
        <v>1237</v>
      </c>
      <c r="C24" s="24">
        <v>1237</v>
      </c>
      <c r="D24" s="24">
        <v>1988</v>
      </c>
    </row>
    <row r="25" spans="1:4" ht="13.5">
      <c r="A25" s="6" t="s">
        <v>15</v>
      </c>
      <c r="B25" s="24">
        <v>14796</v>
      </c>
      <c r="C25" s="24">
        <v>9865</v>
      </c>
      <c r="D25" s="24">
        <v>5787</v>
      </c>
    </row>
    <row r="26" spans="1:4" ht="14.25" thickBot="1">
      <c r="A26" s="29" t="s">
        <v>16</v>
      </c>
      <c r="B26" s="26">
        <v>311802</v>
      </c>
      <c r="C26" s="26">
        <v>156776</v>
      </c>
      <c r="D26" s="26">
        <v>68016</v>
      </c>
    </row>
    <row r="27" spans="1:4" ht="14.25" thickTop="1">
      <c r="A27" s="6" t="s">
        <v>17</v>
      </c>
      <c r="B27" s="24">
        <v>89</v>
      </c>
      <c r="C27" s="24">
        <v>89</v>
      </c>
      <c r="D27" s="24">
        <v>89</v>
      </c>
    </row>
    <row r="28" spans="1:4" ht="13.5">
      <c r="A28" s="6" t="s">
        <v>18</v>
      </c>
      <c r="B28" s="24">
        <v>244</v>
      </c>
      <c r="C28" s="24">
        <v>244</v>
      </c>
      <c r="D28" s="24"/>
    </row>
    <row r="29" spans="1:4" ht="13.5">
      <c r="A29" s="6" t="s">
        <v>41</v>
      </c>
      <c r="B29" s="24">
        <v>1950</v>
      </c>
      <c r="C29" s="24">
        <v>1950</v>
      </c>
      <c r="D29" s="24">
        <v>1950</v>
      </c>
    </row>
    <row r="30" spans="1:4" ht="13.5">
      <c r="A30" s="6" t="s">
        <v>42</v>
      </c>
      <c r="B30" s="24">
        <v>1045</v>
      </c>
      <c r="C30" s="24">
        <v>1045</v>
      </c>
      <c r="D30" s="24">
        <v>1045</v>
      </c>
    </row>
    <row r="31" spans="1:4" ht="13.5">
      <c r="A31" s="6" t="s">
        <v>19</v>
      </c>
      <c r="B31" s="24">
        <v>3329</v>
      </c>
      <c r="C31" s="24">
        <v>3329</v>
      </c>
      <c r="D31" s="24">
        <v>3084</v>
      </c>
    </row>
    <row r="32" spans="1:4" ht="13.5">
      <c r="A32" s="6" t="s">
        <v>178</v>
      </c>
      <c r="B32" s="24">
        <v>7324</v>
      </c>
      <c r="C32" s="24">
        <v>7122</v>
      </c>
      <c r="D32" s="24">
        <v>7005</v>
      </c>
    </row>
    <row r="33" spans="1:4" ht="13.5">
      <c r="A33" s="6" t="s">
        <v>23</v>
      </c>
      <c r="B33" s="24">
        <v>458</v>
      </c>
      <c r="C33" s="24">
        <v>458</v>
      </c>
      <c r="D33" s="24"/>
    </row>
    <row r="34" spans="1:4" ht="13.5">
      <c r="A34" s="6" t="s">
        <v>24</v>
      </c>
      <c r="B34" s="24">
        <v>7782</v>
      </c>
      <c r="C34" s="24">
        <v>7580</v>
      </c>
      <c r="D34" s="24">
        <v>7005</v>
      </c>
    </row>
    <row r="35" spans="1:4" ht="13.5">
      <c r="A35" s="7" t="s">
        <v>168</v>
      </c>
      <c r="B35" s="24">
        <v>307349</v>
      </c>
      <c r="C35" s="24">
        <v>152525</v>
      </c>
      <c r="D35" s="24">
        <v>64095</v>
      </c>
    </row>
    <row r="36" spans="1:4" ht="13.5">
      <c r="A36" s="7" t="s">
        <v>25</v>
      </c>
      <c r="B36" s="24">
        <v>120902</v>
      </c>
      <c r="C36" s="24">
        <v>72556</v>
      </c>
      <c r="D36" s="24">
        <v>17535</v>
      </c>
    </row>
    <row r="37" spans="1:4" ht="13.5">
      <c r="A37" s="7" t="s">
        <v>26</v>
      </c>
      <c r="B37" s="24">
        <v>6657</v>
      </c>
      <c r="C37" s="24">
        <v>-7905</v>
      </c>
      <c r="D37" s="24">
        <v>11768</v>
      </c>
    </row>
    <row r="38" spans="1:4" ht="13.5">
      <c r="A38" s="7" t="s">
        <v>27</v>
      </c>
      <c r="B38" s="24">
        <v>127560</v>
      </c>
      <c r="C38" s="24">
        <v>64650</v>
      </c>
      <c r="D38" s="24">
        <v>29303</v>
      </c>
    </row>
    <row r="39" spans="1:4" ht="13.5">
      <c r="A39" s="7" t="s">
        <v>45</v>
      </c>
      <c r="B39" s="24">
        <v>179788</v>
      </c>
      <c r="C39" s="24">
        <v>87875</v>
      </c>
      <c r="D39" s="24">
        <v>34791</v>
      </c>
    </row>
    <row r="40" spans="1:4" ht="14.25" thickBot="1">
      <c r="A40" s="7" t="s">
        <v>28</v>
      </c>
      <c r="B40" s="24">
        <v>179788</v>
      </c>
      <c r="C40" s="24">
        <v>87875</v>
      </c>
      <c r="D40" s="24">
        <v>34791</v>
      </c>
    </row>
    <row r="41" spans="1:4" ht="14.25" thickTop="1">
      <c r="A41" s="8"/>
      <c r="B41" s="27"/>
      <c r="C41" s="27"/>
      <c r="D41" s="27"/>
    </row>
    <row r="43" ht="13.5">
      <c r="A43" s="20" t="s">
        <v>159</v>
      </c>
    </row>
    <row r="44" ht="13.5">
      <c r="A44" s="20" t="s">
        <v>160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B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10" t="s">
        <v>155</v>
      </c>
      <c r="B2" s="14">
        <v>2139</v>
      </c>
    </row>
    <row r="3" spans="1:2" ht="14.25" thickBot="1">
      <c r="A3" s="11" t="s">
        <v>156</v>
      </c>
      <c r="B3" s="1" t="s">
        <v>157</v>
      </c>
    </row>
    <row r="4" spans="1:2" ht="14.25" thickTop="1">
      <c r="A4" s="10" t="s">
        <v>47</v>
      </c>
      <c r="B4" s="15" t="str">
        <f>HYPERLINK("http://www.kabupro.jp/mark/20131114/S1000HOQ.htm","四半期報告書")</f>
        <v>四半期報告書</v>
      </c>
    </row>
    <row r="5" spans="1:2" ht="14.25" thickBot="1">
      <c r="A5" s="11" t="s">
        <v>48</v>
      </c>
      <c r="B5" s="1" t="s">
        <v>32</v>
      </c>
    </row>
    <row r="6" spans="1:2" ht="15" thickBot="1" thickTop="1">
      <c r="A6" s="10" t="s">
        <v>49</v>
      </c>
      <c r="B6" s="14" t="s">
        <v>44</v>
      </c>
    </row>
    <row r="7" spans="1:2" ht="14.25" thickTop="1">
      <c r="A7" s="12" t="s">
        <v>50</v>
      </c>
      <c r="B7" s="14" t="s">
        <v>162</v>
      </c>
    </row>
    <row r="8" spans="1:2" ht="13.5">
      <c r="A8" s="13" t="s">
        <v>51</v>
      </c>
      <c r="B8" s="1" t="s">
        <v>40</v>
      </c>
    </row>
    <row r="9" spans="1:2" ht="13.5">
      <c r="A9" s="13" t="s">
        <v>52</v>
      </c>
      <c r="B9" s="1" t="s">
        <v>33</v>
      </c>
    </row>
    <row r="10" spans="1:2" ht="14.25" thickBot="1">
      <c r="A10" s="13" t="s">
        <v>53</v>
      </c>
      <c r="B10" s="1" t="s">
        <v>91</v>
      </c>
    </row>
    <row r="11" spans="1:2" ht="14.25" thickTop="1">
      <c r="A11" s="28" t="s">
        <v>168</v>
      </c>
      <c r="B11" s="22">
        <v>152525</v>
      </c>
    </row>
    <row r="12" spans="1:2" ht="13.5">
      <c r="A12" s="6" t="s">
        <v>169</v>
      </c>
      <c r="B12" s="24">
        <v>16776</v>
      </c>
    </row>
    <row r="13" spans="1:2" ht="13.5">
      <c r="A13" s="6" t="s">
        <v>170</v>
      </c>
      <c r="B13" s="24">
        <v>-5143</v>
      </c>
    </row>
    <row r="14" spans="1:2" ht="13.5">
      <c r="A14" s="6" t="s">
        <v>171</v>
      </c>
      <c r="B14" s="24">
        <v>17650</v>
      </c>
    </row>
    <row r="15" spans="1:2" ht="13.5">
      <c r="A15" s="6" t="s">
        <v>173</v>
      </c>
      <c r="B15" s="24">
        <v>-954</v>
      </c>
    </row>
    <row r="16" spans="1:2" ht="13.5">
      <c r="A16" s="6" t="s">
        <v>10</v>
      </c>
      <c r="B16" s="24">
        <v>4246</v>
      </c>
    </row>
    <row r="17" spans="1:2" ht="13.5">
      <c r="A17" s="6" t="s">
        <v>178</v>
      </c>
      <c r="B17" s="24">
        <v>7122</v>
      </c>
    </row>
    <row r="18" spans="1:2" ht="13.5">
      <c r="A18" s="6" t="s">
        <v>41</v>
      </c>
      <c r="B18" s="24">
        <v>-1950</v>
      </c>
    </row>
    <row r="19" spans="1:2" ht="13.5">
      <c r="A19" s="6" t="s">
        <v>42</v>
      </c>
      <c r="B19" s="24">
        <v>-1045</v>
      </c>
    </row>
    <row r="20" spans="1:2" ht="13.5">
      <c r="A20" s="6" t="s">
        <v>180</v>
      </c>
      <c r="B20" s="24">
        <v>-89589</v>
      </c>
    </row>
    <row r="21" spans="1:2" ht="13.5">
      <c r="A21" s="6" t="s">
        <v>181</v>
      </c>
      <c r="B21" s="24">
        <v>2115</v>
      </c>
    </row>
    <row r="22" spans="1:2" ht="13.5">
      <c r="A22" s="6" t="s">
        <v>182</v>
      </c>
      <c r="B22" s="24">
        <v>-90544</v>
      </c>
    </row>
    <row r="23" spans="1:2" ht="13.5">
      <c r="A23" s="6" t="s">
        <v>183</v>
      </c>
      <c r="B23" s="24">
        <v>-1874</v>
      </c>
    </row>
    <row r="24" spans="1:2" ht="13.5">
      <c r="A24" s="6" t="s">
        <v>101</v>
      </c>
      <c r="B24" s="24">
        <v>-20914</v>
      </c>
    </row>
    <row r="25" spans="1:2" ht="13.5">
      <c r="A25" s="6" t="s">
        <v>184</v>
      </c>
      <c r="B25" s="24">
        <v>-11581</v>
      </c>
    </row>
    <row r="26" spans="1:2" ht="13.5">
      <c r="A26" s="6" t="s">
        <v>185</v>
      </c>
      <c r="B26" s="24">
        <v>491</v>
      </c>
    </row>
    <row r="27" spans="1:2" ht="13.5">
      <c r="A27" s="6" t="s">
        <v>186</v>
      </c>
      <c r="B27" s="24">
        <v>-4498</v>
      </c>
    </row>
    <row r="28" spans="1:2" ht="13.5">
      <c r="A28" s="6" t="s">
        <v>187</v>
      </c>
      <c r="B28" s="24">
        <v>-90035</v>
      </c>
    </row>
    <row r="29" spans="1:2" ht="14.25" thickBot="1">
      <c r="A29" s="4" t="s">
        <v>188</v>
      </c>
      <c r="B29" s="26">
        <v>-105623</v>
      </c>
    </row>
    <row r="30" spans="1:2" ht="14.25" thickTop="1">
      <c r="A30" s="6" t="s">
        <v>189</v>
      </c>
      <c r="B30" s="24">
        <v>-72117</v>
      </c>
    </row>
    <row r="31" spans="1:2" ht="13.5">
      <c r="A31" s="6" t="s">
        <v>190</v>
      </c>
      <c r="B31" s="24">
        <v>105479</v>
      </c>
    </row>
    <row r="32" spans="1:2" ht="13.5">
      <c r="A32" s="6" t="s">
        <v>191</v>
      </c>
      <c r="B32" s="24">
        <v>-26698</v>
      </c>
    </row>
    <row r="33" spans="1:2" ht="13.5">
      <c r="A33" s="6" t="s">
        <v>192</v>
      </c>
      <c r="B33" s="24">
        <v>150</v>
      </c>
    </row>
    <row r="34" spans="1:2" ht="13.5">
      <c r="A34" s="6" t="s">
        <v>193</v>
      </c>
      <c r="B34" s="24">
        <v>-150</v>
      </c>
    </row>
    <row r="35" spans="1:2" ht="13.5">
      <c r="A35" s="6" t="s">
        <v>197</v>
      </c>
      <c r="B35" s="24">
        <v>-2113</v>
      </c>
    </row>
    <row r="36" spans="1:2" ht="13.5">
      <c r="A36" s="6" t="s">
        <v>198</v>
      </c>
      <c r="B36" s="24">
        <v>1035</v>
      </c>
    </row>
    <row r="37" spans="1:2" ht="13.5">
      <c r="A37" s="6" t="s">
        <v>194</v>
      </c>
      <c r="B37" s="24">
        <v>-120</v>
      </c>
    </row>
    <row r="38" spans="1:2" ht="13.5">
      <c r="A38" s="6" t="s">
        <v>43</v>
      </c>
      <c r="B38" s="24">
        <v>23197</v>
      </c>
    </row>
    <row r="39" spans="1:2" ht="14.25" thickBot="1">
      <c r="A39" s="4" t="s">
        <v>199</v>
      </c>
      <c r="B39" s="26">
        <v>28663</v>
      </c>
    </row>
    <row r="40" spans="1:2" ht="14.25" thickTop="1">
      <c r="A40" s="6" t="s">
        <v>200</v>
      </c>
      <c r="B40" s="24">
        <v>-30000</v>
      </c>
    </row>
    <row r="41" spans="1:2" ht="13.5">
      <c r="A41" s="6" t="s">
        <v>201</v>
      </c>
      <c r="B41" s="24">
        <v>150000</v>
      </c>
    </row>
    <row r="42" spans="1:2" ht="13.5">
      <c r="A42" s="6" t="s">
        <v>202</v>
      </c>
      <c r="B42" s="24">
        <v>-84939</v>
      </c>
    </row>
    <row r="43" spans="1:2" ht="13.5">
      <c r="A43" s="6" t="s">
        <v>203</v>
      </c>
      <c r="B43" s="24">
        <v>-9422</v>
      </c>
    </row>
    <row r="44" spans="1:2" ht="13.5">
      <c r="A44" s="6" t="s">
        <v>204</v>
      </c>
      <c r="B44" s="24">
        <v>-32101</v>
      </c>
    </row>
    <row r="45" spans="1:2" ht="13.5">
      <c r="A45" s="6" t="s">
        <v>205</v>
      </c>
      <c r="B45" s="24">
        <v>2400</v>
      </c>
    </row>
    <row r="46" spans="1:2" ht="13.5">
      <c r="A46" s="6" t="s">
        <v>206</v>
      </c>
      <c r="B46" s="24">
        <v>-20</v>
      </c>
    </row>
    <row r="47" spans="1:2" ht="14.25" thickBot="1">
      <c r="A47" s="4" t="s">
        <v>207</v>
      </c>
      <c r="B47" s="26">
        <v>-4083</v>
      </c>
    </row>
    <row r="48" spans="1:2" ht="14.25" thickTop="1">
      <c r="A48" s="7" t="s">
        <v>209</v>
      </c>
      <c r="B48" s="24">
        <v>-81044</v>
      </c>
    </row>
    <row r="49" spans="1:2" ht="13.5">
      <c r="A49" s="7" t="s">
        <v>210</v>
      </c>
      <c r="B49" s="24">
        <v>183866</v>
      </c>
    </row>
    <row r="50" spans="1:2" ht="14.25" thickBot="1">
      <c r="A50" s="7" t="s">
        <v>210</v>
      </c>
      <c r="B50" s="24">
        <v>102822</v>
      </c>
    </row>
    <row r="51" spans="1:2" ht="14.25" thickTop="1">
      <c r="A51" s="8"/>
      <c r="B51" s="27"/>
    </row>
    <row r="53" ht="13.5">
      <c r="A53" s="20" t="s">
        <v>159</v>
      </c>
    </row>
    <row r="54" ht="13.5">
      <c r="A54" s="20" t="s">
        <v>160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D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155</v>
      </c>
      <c r="B2" s="14">
        <v>2139</v>
      </c>
      <c r="C2" s="14"/>
      <c r="D2" s="14"/>
    </row>
    <row r="3" spans="1:4" ht="14.25" thickBot="1">
      <c r="A3" s="11" t="s">
        <v>156</v>
      </c>
      <c r="B3" s="1" t="s">
        <v>157</v>
      </c>
      <c r="C3" s="1"/>
      <c r="D3" s="1"/>
    </row>
    <row r="4" spans="1:4" ht="14.25" thickTop="1">
      <c r="A4" s="10" t="s">
        <v>47</v>
      </c>
      <c r="B4" s="15" t="str">
        <f>HYPERLINK("http://www.kabupro.jp/mark/20140214/S100181J.htm","四半期報告書")</f>
        <v>四半期報告書</v>
      </c>
      <c r="C4" s="15" t="str">
        <f>HYPERLINK("http://www.kabupro.jp/mark/20131114/S1000HOQ.htm","四半期報告書")</f>
        <v>四半期報告書</v>
      </c>
      <c r="D4" s="15" t="str">
        <f>HYPERLINK("http://www.kabupro.jp/mark/20130812/S000E8NU.htm","四半期報告書")</f>
        <v>四半期報告書</v>
      </c>
    </row>
    <row r="5" spans="1:4" ht="14.25" thickBot="1">
      <c r="A5" s="11" t="s">
        <v>48</v>
      </c>
      <c r="B5" s="1" t="s">
        <v>30</v>
      </c>
      <c r="C5" s="1" t="s">
        <v>32</v>
      </c>
      <c r="D5" s="1" t="s">
        <v>34</v>
      </c>
    </row>
    <row r="6" spans="1:4" ht="15" thickBot="1" thickTop="1">
      <c r="A6" s="10" t="s">
        <v>49</v>
      </c>
      <c r="B6" s="18" t="s">
        <v>39</v>
      </c>
      <c r="C6" s="19"/>
      <c r="D6" s="19"/>
    </row>
    <row r="7" spans="1:4" ht="14.25" thickTop="1">
      <c r="A7" s="12" t="s">
        <v>50</v>
      </c>
      <c r="B7" s="14" t="s">
        <v>58</v>
      </c>
      <c r="C7" s="14" t="s">
        <v>58</v>
      </c>
      <c r="D7" s="14" t="s">
        <v>58</v>
      </c>
    </row>
    <row r="8" spans="1:4" ht="13.5">
      <c r="A8" s="13" t="s">
        <v>51</v>
      </c>
      <c r="B8" s="1"/>
      <c r="C8" s="1"/>
      <c r="D8" s="1"/>
    </row>
    <row r="9" spans="1:4" ht="13.5">
      <c r="A9" s="13" t="s">
        <v>52</v>
      </c>
      <c r="B9" s="1" t="s">
        <v>31</v>
      </c>
      <c r="C9" s="1" t="s">
        <v>33</v>
      </c>
      <c r="D9" s="1" t="s">
        <v>35</v>
      </c>
    </row>
    <row r="10" spans="1:4" ht="14.25" thickBot="1">
      <c r="A10" s="13" t="s">
        <v>53</v>
      </c>
      <c r="B10" s="1" t="s">
        <v>91</v>
      </c>
      <c r="C10" s="1" t="s">
        <v>91</v>
      </c>
      <c r="D10" s="1" t="s">
        <v>91</v>
      </c>
    </row>
    <row r="11" spans="1:4" ht="14.25" thickTop="1">
      <c r="A11" s="9" t="s">
        <v>90</v>
      </c>
      <c r="B11" s="22">
        <v>564219</v>
      </c>
      <c r="C11" s="22">
        <v>483676</v>
      </c>
      <c r="D11" s="22">
        <v>531785</v>
      </c>
    </row>
    <row r="12" spans="1:4" ht="13.5">
      <c r="A12" s="2" t="s">
        <v>36</v>
      </c>
      <c r="B12" s="24">
        <v>751982</v>
      </c>
      <c r="C12" s="24">
        <v>719742</v>
      </c>
      <c r="D12" s="24">
        <v>689751</v>
      </c>
    </row>
    <row r="13" spans="1:4" ht="13.5">
      <c r="A13" s="2" t="s">
        <v>94</v>
      </c>
      <c r="B13" s="24">
        <v>9013</v>
      </c>
      <c r="C13" s="24">
        <v>6742</v>
      </c>
      <c r="D13" s="24">
        <v>4449</v>
      </c>
    </row>
    <row r="14" spans="1:4" ht="13.5">
      <c r="A14" s="2" t="s">
        <v>95</v>
      </c>
      <c r="B14" s="24">
        <v>27795</v>
      </c>
      <c r="C14" s="24">
        <v>18355</v>
      </c>
      <c r="D14" s="24">
        <v>17147</v>
      </c>
    </row>
    <row r="15" spans="1:4" ht="13.5">
      <c r="A15" s="2" t="s">
        <v>96</v>
      </c>
      <c r="B15" s="24">
        <v>729</v>
      </c>
      <c r="C15" s="24">
        <v>729</v>
      </c>
      <c r="D15" s="24">
        <v>756</v>
      </c>
    </row>
    <row r="16" spans="1:4" ht="13.5">
      <c r="A16" s="2" t="s">
        <v>99</v>
      </c>
      <c r="B16" s="24">
        <v>47694</v>
      </c>
      <c r="C16" s="24">
        <v>39889</v>
      </c>
      <c r="D16" s="24"/>
    </row>
    <row r="17" spans="1:4" ht="13.5">
      <c r="A17" s="2" t="s">
        <v>100</v>
      </c>
      <c r="B17" s="24">
        <v>18021</v>
      </c>
      <c r="C17" s="24">
        <v>32688</v>
      </c>
      <c r="D17" s="24">
        <v>12644</v>
      </c>
    </row>
    <row r="18" spans="1:4" ht="13.5">
      <c r="A18" s="2" t="s">
        <v>101</v>
      </c>
      <c r="B18" s="24">
        <v>74442</v>
      </c>
      <c r="C18" s="24">
        <v>24443</v>
      </c>
      <c r="D18" s="24">
        <v>24003</v>
      </c>
    </row>
    <row r="19" spans="1:4" ht="13.5">
      <c r="A19" s="2" t="s">
        <v>102</v>
      </c>
      <c r="B19" s="24">
        <v>-7553</v>
      </c>
      <c r="C19" s="24">
        <v>-7476</v>
      </c>
      <c r="D19" s="24">
        <v>-10979</v>
      </c>
    </row>
    <row r="20" spans="1:4" ht="13.5">
      <c r="A20" s="2" t="s">
        <v>103</v>
      </c>
      <c r="B20" s="24">
        <v>1486344</v>
      </c>
      <c r="C20" s="24">
        <v>1318789</v>
      </c>
      <c r="D20" s="24">
        <v>1296806</v>
      </c>
    </row>
    <row r="21" spans="1:4" ht="13.5">
      <c r="A21" s="3" t="s">
        <v>37</v>
      </c>
      <c r="B21" s="24">
        <v>260184</v>
      </c>
      <c r="C21" s="24">
        <v>261317</v>
      </c>
      <c r="D21" s="24">
        <v>264461</v>
      </c>
    </row>
    <row r="22" spans="1:4" ht="13.5">
      <c r="A22" s="3" t="s">
        <v>111</v>
      </c>
      <c r="B22" s="24">
        <v>695382</v>
      </c>
      <c r="C22" s="24">
        <v>695382</v>
      </c>
      <c r="D22" s="24">
        <v>695840</v>
      </c>
    </row>
    <row r="23" spans="1:4" ht="13.5">
      <c r="A23" s="3" t="s">
        <v>38</v>
      </c>
      <c r="B23" s="24">
        <v>86345</v>
      </c>
      <c r="C23" s="24">
        <v>60945</v>
      </c>
      <c r="D23" s="24">
        <v>64653</v>
      </c>
    </row>
    <row r="24" spans="1:4" ht="13.5">
      <c r="A24" s="3" t="s">
        <v>112</v>
      </c>
      <c r="B24" s="24">
        <v>1041912</v>
      </c>
      <c r="C24" s="24">
        <v>1017645</v>
      </c>
      <c r="D24" s="24">
        <v>1024955</v>
      </c>
    </row>
    <row r="25" spans="1:4" ht="13.5">
      <c r="A25" s="2" t="s">
        <v>115</v>
      </c>
      <c r="B25" s="24">
        <v>40979</v>
      </c>
      <c r="C25" s="24">
        <v>36042</v>
      </c>
      <c r="D25" s="24">
        <v>37891</v>
      </c>
    </row>
    <row r="26" spans="1:4" ht="13.5">
      <c r="A26" s="3" t="s">
        <v>116</v>
      </c>
      <c r="B26" s="24">
        <v>62070</v>
      </c>
      <c r="C26" s="24">
        <v>57013</v>
      </c>
      <c r="D26" s="24">
        <v>56732</v>
      </c>
    </row>
    <row r="27" spans="1:4" ht="13.5">
      <c r="A27" s="3" t="s">
        <v>118</v>
      </c>
      <c r="B27" s="24">
        <v>115727</v>
      </c>
      <c r="C27" s="24">
        <v>114451</v>
      </c>
      <c r="D27" s="24">
        <v>112615</v>
      </c>
    </row>
    <row r="28" spans="1:4" ht="13.5">
      <c r="A28" s="3" t="s">
        <v>120</v>
      </c>
      <c r="B28" s="24">
        <v>153217</v>
      </c>
      <c r="C28" s="24">
        <v>151176</v>
      </c>
      <c r="D28" s="24">
        <v>151555</v>
      </c>
    </row>
    <row r="29" spans="1:4" ht="13.5">
      <c r="A29" s="3" t="s">
        <v>101</v>
      </c>
      <c r="B29" s="24">
        <v>20806</v>
      </c>
      <c r="C29" s="24">
        <v>21650</v>
      </c>
      <c r="D29" s="24">
        <v>21119</v>
      </c>
    </row>
    <row r="30" spans="1:4" ht="13.5">
      <c r="A30" s="3" t="s">
        <v>102</v>
      </c>
      <c r="B30" s="24">
        <v>-149638</v>
      </c>
      <c r="C30" s="24">
        <v>-148362</v>
      </c>
      <c r="D30" s="24">
        <v>-146340</v>
      </c>
    </row>
    <row r="31" spans="1:4" ht="13.5">
      <c r="A31" s="3" t="s">
        <v>122</v>
      </c>
      <c r="B31" s="24">
        <v>202183</v>
      </c>
      <c r="C31" s="24">
        <v>195930</v>
      </c>
      <c r="D31" s="24">
        <v>195682</v>
      </c>
    </row>
    <row r="32" spans="1:4" ht="13.5">
      <c r="A32" s="2" t="s">
        <v>123</v>
      </c>
      <c r="B32" s="24">
        <v>1285075</v>
      </c>
      <c r="C32" s="24">
        <v>1249618</v>
      </c>
      <c r="D32" s="24">
        <v>1258528</v>
      </c>
    </row>
    <row r="33" spans="1:4" ht="14.25" thickBot="1">
      <c r="A33" s="4" t="s">
        <v>124</v>
      </c>
      <c r="B33" s="26">
        <v>2771420</v>
      </c>
      <c r="C33" s="26">
        <v>2568407</v>
      </c>
      <c r="D33" s="26">
        <v>2555335</v>
      </c>
    </row>
    <row r="34" spans="1:4" ht="14.25" thickTop="1">
      <c r="A34" s="2" t="s">
        <v>125</v>
      </c>
      <c r="B34" s="24">
        <v>607151</v>
      </c>
      <c r="C34" s="24">
        <v>483256</v>
      </c>
      <c r="D34" s="24">
        <v>551826</v>
      </c>
    </row>
    <row r="35" spans="1:4" ht="13.5">
      <c r="A35" s="2" t="s">
        <v>126</v>
      </c>
      <c r="B35" s="24">
        <v>332000</v>
      </c>
      <c r="C35" s="24">
        <v>382000</v>
      </c>
      <c r="D35" s="24">
        <v>372000</v>
      </c>
    </row>
    <row r="36" spans="1:4" ht="13.5">
      <c r="A36" s="2" t="s">
        <v>127</v>
      </c>
      <c r="B36" s="24">
        <v>106332</v>
      </c>
      <c r="C36" s="24">
        <v>106332</v>
      </c>
      <c r="D36" s="24">
        <v>108387</v>
      </c>
    </row>
    <row r="37" spans="1:4" ht="13.5">
      <c r="A37" s="2" t="s">
        <v>129</v>
      </c>
      <c r="B37" s="24">
        <v>43759</v>
      </c>
      <c r="C37" s="24">
        <v>31232</v>
      </c>
      <c r="D37" s="24">
        <v>43711</v>
      </c>
    </row>
    <row r="38" spans="1:4" ht="13.5">
      <c r="A38" s="2" t="s">
        <v>130</v>
      </c>
      <c r="B38" s="24">
        <v>78695</v>
      </c>
      <c r="C38" s="24">
        <v>57665</v>
      </c>
      <c r="D38" s="24">
        <v>76555</v>
      </c>
    </row>
    <row r="39" spans="1:4" ht="13.5">
      <c r="A39" s="2" t="s">
        <v>131</v>
      </c>
      <c r="B39" s="24">
        <v>92593</v>
      </c>
      <c r="C39" s="24">
        <v>81967</v>
      </c>
      <c r="D39" s="24">
        <v>24656</v>
      </c>
    </row>
    <row r="40" spans="1:4" ht="13.5">
      <c r="A40" s="2" t="s">
        <v>133</v>
      </c>
      <c r="B40" s="24">
        <v>20306</v>
      </c>
      <c r="C40" s="24">
        <v>28414</v>
      </c>
      <c r="D40" s="24"/>
    </row>
    <row r="41" spans="1:4" ht="13.5">
      <c r="A41" s="2" t="s">
        <v>134</v>
      </c>
      <c r="B41" s="24">
        <v>58684</v>
      </c>
      <c r="C41" s="24">
        <v>25732</v>
      </c>
      <c r="D41" s="24">
        <v>39759</v>
      </c>
    </row>
    <row r="42" spans="1:4" ht="13.5">
      <c r="A42" s="2" t="s">
        <v>135</v>
      </c>
      <c r="B42" s="24">
        <v>13774</v>
      </c>
      <c r="C42" s="24">
        <v>64000</v>
      </c>
      <c r="D42" s="24">
        <v>84344</v>
      </c>
    </row>
    <row r="43" spans="1:4" ht="13.5">
      <c r="A43" s="2" t="s">
        <v>101</v>
      </c>
      <c r="B43" s="24">
        <v>58751</v>
      </c>
      <c r="C43" s="24">
        <v>41193</v>
      </c>
      <c r="D43" s="24">
        <v>78335</v>
      </c>
    </row>
    <row r="44" spans="1:4" ht="13.5">
      <c r="A44" s="2" t="s">
        <v>137</v>
      </c>
      <c r="B44" s="24">
        <v>1412049</v>
      </c>
      <c r="C44" s="24">
        <v>1301795</v>
      </c>
      <c r="D44" s="24">
        <v>1379577</v>
      </c>
    </row>
    <row r="45" spans="1:4" ht="13.5">
      <c r="A45" s="2" t="s">
        <v>138</v>
      </c>
      <c r="B45" s="24">
        <v>341123</v>
      </c>
      <c r="C45" s="24">
        <v>362011</v>
      </c>
      <c r="D45" s="24">
        <v>321654</v>
      </c>
    </row>
    <row r="46" spans="1:4" ht="13.5">
      <c r="A46" s="2" t="s">
        <v>128</v>
      </c>
      <c r="B46" s="24">
        <v>74264</v>
      </c>
      <c r="C46" s="24">
        <v>55666</v>
      </c>
      <c r="D46" s="24">
        <v>60894</v>
      </c>
    </row>
    <row r="47" spans="1:4" ht="13.5">
      <c r="A47" s="2" t="s">
        <v>101</v>
      </c>
      <c r="B47" s="24">
        <v>12706</v>
      </c>
      <c r="C47" s="24">
        <v>12815</v>
      </c>
      <c r="D47" s="24">
        <v>12915</v>
      </c>
    </row>
    <row r="48" spans="1:4" ht="13.5">
      <c r="A48" s="2" t="s">
        <v>141</v>
      </c>
      <c r="B48" s="24">
        <v>428093</v>
      </c>
      <c r="C48" s="24">
        <v>430492</v>
      </c>
      <c r="D48" s="24">
        <v>395463</v>
      </c>
    </row>
    <row r="49" spans="1:4" ht="14.25" thickBot="1">
      <c r="A49" s="4" t="s">
        <v>142</v>
      </c>
      <c r="B49" s="26">
        <v>1840142</v>
      </c>
      <c r="C49" s="26">
        <v>1732287</v>
      </c>
      <c r="D49" s="26">
        <v>1775041</v>
      </c>
    </row>
    <row r="50" spans="1:4" ht="14.25" thickTop="1">
      <c r="A50" s="2" t="s">
        <v>143</v>
      </c>
      <c r="B50" s="24">
        <v>381050</v>
      </c>
      <c r="C50" s="24">
        <v>381050</v>
      </c>
      <c r="D50" s="24">
        <v>379850</v>
      </c>
    </row>
    <row r="51" spans="1:4" ht="13.5">
      <c r="A51" s="2" t="s">
        <v>145</v>
      </c>
      <c r="B51" s="24">
        <v>71550</v>
      </c>
      <c r="C51" s="24">
        <v>71550</v>
      </c>
      <c r="D51" s="24">
        <v>70350</v>
      </c>
    </row>
    <row r="52" spans="1:4" ht="13.5">
      <c r="A52" s="2" t="s">
        <v>148</v>
      </c>
      <c r="B52" s="24">
        <v>485739</v>
      </c>
      <c r="C52" s="24">
        <v>393825</v>
      </c>
      <c r="D52" s="24">
        <v>340742</v>
      </c>
    </row>
    <row r="53" spans="1:4" ht="13.5">
      <c r="A53" s="2" t="s">
        <v>149</v>
      </c>
      <c r="B53" s="24">
        <v>-15753</v>
      </c>
      <c r="C53" s="24">
        <v>-15753</v>
      </c>
      <c r="D53" s="24">
        <v>-15753</v>
      </c>
    </row>
    <row r="54" spans="1:4" ht="13.5">
      <c r="A54" s="2" t="s">
        <v>150</v>
      </c>
      <c r="B54" s="24">
        <v>922585</v>
      </c>
      <c r="C54" s="24">
        <v>830671</v>
      </c>
      <c r="D54" s="24">
        <v>775188</v>
      </c>
    </row>
    <row r="55" spans="1:4" ht="13.5">
      <c r="A55" s="2" t="s">
        <v>151</v>
      </c>
      <c r="B55" s="24">
        <v>8691</v>
      </c>
      <c r="C55" s="24">
        <v>5448</v>
      </c>
      <c r="D55" s="24">
        <v>5105</v>
      </c>
    </row>
    <row r="56" spans="1:4" ht="13.5">
      <c r="A56" s="2" t="s">
        <v>152</v>
      </c>
      <c r="B56" s="24">
        <v>8691</v>
      </c>
      <c r="C56" s="24">
        <v>5448</v>
      </c>
      <c r="D56" s="24">
        <v>5105</v>
      </c>
    </row>
    <row r="57" spans="1:4" ht="13.5">
      <c r="A57" s="6" t="s">
        <v>153</v>
      </c>
      <c r="B57" s="24">
        <v>931277</v>
      </c>
      <c r="C57" s="24">
        <v>836119</v>
      </c>
      <c r="D57" s="24">
        <v>780293</v>
      </c>
    </row>
    <row r="58" spans="1:4" ht="14.25" thickBot="1">
      <c r="A58" s="7" t="s">
        <v>154</v>
      </c>
      <c r="B58" s="24">
        <v>2771420</v>
      </c>
      <c r="C58" s="24">
        <v>2568407</v>
      </c>
      <c r="D58" s="24">
        <v>2555335</v>
      </c>
    </row>
    <row r="59" spans="1:4" ht="14.25" thickTop="1">
      <c r="A59" s="8"/>
      <c r="B59" s="27"/>
      <c r="C59" s="27"/>
      <c r="D59" s="27"/>
    </row>
    <row r="61" ht="13.5">
      <c r="A61" s="20" t="s">
        <v>159</v>
      </c>
    </row>
    <row r="62" ht="13.5">
      <c r="A62" s="20" t="s">
        <v>160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V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10" t="s">
        <v>155</v>
      </c>
      <c r="B2" s="14">
        <v>2139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4.25" thickBot="1">
      <c r="A3" s="11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10" t="s">
        <v>47</v>
      </c>
      <c r="B4" s="15" t="str">
        <f>HYPERLINK("http://www.kabupro.jp/mark/20130624/S000DM0G.htm","有価証券報告書")</f>
        <v>有価証券報告書</v>
      </c>
      <c r="C4" s="15" t="str">
        <f>HYPERLINK("http://www.kabupro.jp/mark/20130426/S000D9WR.htm","訂正四半期報告書")</f>
        <v>訂正四半期報告書</v>
      </c>
      <c r="D4" s="15" t="str">
        <f>HYPERLINK("http://www.kabupro.jp/mark/20130426/S000D9WP.htm","訂正四半期報告書")</f>
        <v>訂正四半期報告書</v>
      </c>
      <c r="E4" s="15" t="str">
        <f>HYPERLINK("http://www.kabupro.jp/mark/20130426/S000D9WN.htm","訂正四半期報告書")</f>
        <v>訂正四半期報告書</v>
      </c>
      <c r="F4" s="15" t="str">
        <f>HYPERLINK("http://www.kabupro.jp/mark/20130624/S000DM0G.htm","有価証券報告書")</f>
        <v>有価証券報告書</v>
      </c>
      <c r="G4" s="15" t="str">
        <f>HYPERLINK("http://www.kabupro.jp/mark/20130426/S000D9WR.htm","訂正四半期報告書")</f>
        <v>訂正四半期報告書</v>
      </c>
      <c r="H4" s="15" t="str">
        <f>HYPERLINK("http://www.kabupro.jp/mark/20130426/S000D9WP.htm","訂正四半期報告書")</f>
        <v>訂正四半期報告書</v>
      </c>
      <c r="I4" s="15" t="str">
        <f>HYPERLINK("http://www.kabupro.jp/mark/20130426/S000D9WN.htm","訂正四半期報告書")</f>
        <v>訂正四半期報告書</v>
      </c>
      <c r="J4" s="15" t="str">
        <f>HYPERLINK("http://www.kabupro.jp/mark/20130426/S000D9WK.htm","訂正有価証券報告書")</f>
        <v>訂正有価証券報告書</v>
      </c>
      <c r="K4" s="15" t="str">
        <f>HYPERLINK("http://www.kabupro.jp/mark/20130426/S000D9WI.htm","訂正四半期報告書")</f>
        <v>訂正四半期報告書</v>
      </c>
      <c r="L4" s="15" t="str">
        <f>HYPERLINK("http://www.kabupro.jp/mark/20130426/S000D9WG.htm","訂正四半期報告書")</f>
        <v>訂正四半期報告書</v>
      </c>
      <c r="M4" s="15" t="str">
        <f>HYPERLINK("http://www.kabupro.jp/mark/20130426/S000D9WE.htm","訂正四半期報告書")</f>
        <v>訂正四半期報告書</v>
      </c>
      <c r="N4" s="15" t="str">
        <f>HYPERLINK("http://www.kabupro.jp/mark/20110623/S0008IQL.htm","有価証券報告書")</f>
        <v>有価証券報告書</v>
      </c>
      <c r="O4" s="15" t="str">
        <f>HYPERLINK("http://www.kabupro.jp/mark/20110214/S0007S28.htm","四半期報告書")</f>
        <v>四半期報告書</v>
      </c>
      <c r="P4" s="15" t="str">
        <f>HYPERLINK("http://www.kabupro.jp/mark/20101115/S00074ZL.htm","四半期報告書")</f>
        <v>四半期報告書</v>
      </c>
      <c r="Q4" s="15" t="str">
        <f>HYPERLINK("http://www.kabupro.jp/mark/20100812/S0006K0H.htm","四半期報告書")</f>
        <v>四半期報告書</v>
      </c>
      <c r="R4" s="15" t="str">
        <f>HYPERLINK("http://www.kabupro.jp/mark/20100630/S000633V.htm","有価証券報告書")</f>
        <v>有価証券報告書</v>
      </c>
      <c r="S4" s="15" t="str">
        <f>HYPERLINK("http://www.kabupro.jp/mark/20100215/S00054EB.htm","四半期報告書")</f>
        <v>四半期報告書</v>
      </c>
      <c r="T4" s="15" t="str">
        <f>HYPERLINK("http://www.kabupro.jp/mark/20091113/S0004GT0.htm","四半期報告書")</f>
        <v>四半期報告書</v>
      </c>
      <c r="U4" s="15" t="str">
        <f>HYPERLINK("http://www.kabupro.jp/mark/20090813/S0003Z06.htm","四半期報告書")</f>
        <v>四半期報告書</v>
      </c>
      <c r="V4" s="15" t="str">
        <f>HYPERLINK("http://www.kabupro.jp/mark/20090629/S0003BF5.htm","有価証券報告書")</f>
        <v>有価証券報告書</v>
      </c>
    </row>
    <row r="5" spans="1:22" ht="14.25" thickBot="1">
      <c r="A5" s="11" t="s">
        <v>48</v>
      </c>
      <c r="B5" s="1" t="s">
        <v>54</v>
      </c>
      <c r="C5" s="1" t="s">
        <v>57</v>
      </c>
      <c r="D5" s="1" t="s">
        <v>57</v>
      </c>
      <c r="E5" s="1" t="s">
        <v>57</v>
      </c>
      <c r="F5" s="1" t="s">
        <v>54</v>
      </c>
      <c r="G5" s="1" t="s">
        <v>57</v>
      </c>
      <c r="H5" s="1" t="s">
        <v>57</v>
      </c>
      <c r="I5" s="1" t="s">
        <v>57</v>
      </c>
      <c r="J5" s="1" t="s">
        <v>57</v>
      </c>
      <c r="K5" s="1" t="s">
        <v>57</v>
      </c>
      <c r="L5" s="1" t="s">
        <v>57</v>
      </c>
      <c r="M5" s="1" t="s">
        <v>57</v>
      </c>
      <c r="N5" s="1" t="s">
        <v>73</v>
      </c>
      <c r="O5" s="1" t="s">
        <v>67</v>
      </c>
      <c r="P5" s="1" t="s">
        <v>69</v>
      </c>
      <c r="Q5" s="1" t="s">
        <v>71</v>
      </c>
      <c r="R5" s="1" t="s">
        <v>72</v>
      </c>
      <c r="S5" s="1" t="s">
        <v>75</v>
      </c>
      <c r="T5" s="1" t="s">
        <v>77</v>
      </c>
      <c r="U5" s="1" t="s">
        <v>79</v>
      </c>
      <c r="V5" s="1" t="s">
        <v>88</v>
      </c>
    </row>
    <row r="6" spans="1:22" ht="15" thickBot="1" thickTop="1">
      <c r="A6" s="10" t="s">
        <v>49</v>
      </c>
      <c r="B6" s="18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 thickTop="1">
      <c r="A7" s="12" t="s">
        <v>50</v>
      </c>
      <c r="B7" s="16" t="s">
        <v>55</v>
      </c>
      <c r="C7" s="14" t="s">
        <v>162</v>
      </c>
      <c r="D7" s="14" t="s">
        <v>162</v>
      </c>
      <c r="E7" s="14" t="s">
        <v>162</v>
      </c>
      <c r="F7" s="16" t="s">
        <v>55</v>
      </c>
      <c r="G7" s="14" t="s">
        <v>162</v>
      </c>
      <c r="H7" s="14" t="s">
        <v>162</v>
      </c>
      <c r="I7" s="14" t="s">
        <v>162</v>
      </c>
      <c r="J7" s="16" t="s">
        <v>55</v>
      </c>
      <c r="K7" s="14" t="s">
        <v>162</v>
      </c>
      <c r="L7" s="14" t="s">
        <v>162</v>
      </c>
      <c r="M7" s="14" t="s">
        <v>162</v>
      </c>
      <c r="N7" s="16" t="s">
        <v>55</v>
      </c>
      <c r="O7" s="14" t="s">
        <v>162</v>
      </c>
      <c r="P7" s="14" t="s">
        <v>162</v>
      </c>
      <c r="Q7" s="14" t="s">
        <v>162</v>
      </c>
      <c r="R7" s="16" t="s">
        <v>55</v>
      </c>
      <c r="S7" s="14" t="s">
        <v>162</v>
      </c>
      <c r="T7" s="14" t="s">
        <v>162</v>
      </c>
      <c r="U7" s="14" t="s">
        <v>162</v>
      </c>
      <c r="V7" s="16" t="s">
        <v>55</v>
      </c>
    </row>
    <row r="8" spans="1:22" ht="13.5">
      <c r="A8" s="13" t="s">
        <v>51</v>
      </c>
      <c r="B8" s="17" t="s">
        <v>161</v>
      </c>
      <c r="C8" s="1" t="s">
        <v>161</v>
      </c>
      <c r="D8" s="1" t="s">
        <v>161</v>
      </c>
      <c r="E8" s="1" t="s">
        <v>161</v>
      </c>
      <c r="F8" s="17" t="s">
        <v>163</v>
      </c>
      <c r="G8" s="1" t="s">
        <v>163</v>
      </c>
      <c r="H8" s="1" t="s">
        <v>163</v>
      </c>
      <c r="I8" s="1" t="s">
        <v>163</v>
      </c>
      <c r="J8" s="17" t="s">
        <v>164</v>
      </c>
      <c r="K8" s="1" t="s">
        <v>164</v>
      </c>
      <c r="L8" s="1" t="s">
        <v>164</v>
      </c>
      <c r="M8" s="1" t="s">
        <v>164</v>
      </c>
      <c r="N8" s="17" t="s">
        <v>165</v>
      </c>
      <c r="O8" s="1" t="s">
        <v>165</v>
      </c>
      <c r="P8" s="1" t="s">
        <v>165</v>
      </c>
      <c r="Q8" s="1" t="s">
        <v>165</v>
      </c>
      <c r="R8" s="17" t="s">
        <v>166</v>
      </c>
      <c r="S8" s="1" t="s">
        <v>166</v>
      </c>
      <c r="T8" s="1" t="s">
        <v>166</v>
      </c>
      <c r="U8" s="1" t="s">
        <v>166</v>
      </c>
      <c r="V8" s="17" t="s">
        <v>167</v>
      </c>
    </row>
    <row r="9" spans="1:22" ht="13.5">
      <c r="A9" s="13" t="s">
        <v>52</v>
      </c>
      <c r="B9" s="17" t="s">
        <v>56</v>
      </c>
      <c r="C9" s="1" t="s">
        <v>59</v>
      </c>
      <c r="D9" s="1" t="s">
        <v>60</v>
      </c>
      <c r="E9" s="1" t="s">
        <v>61</v>
      </c>
      <c r="F9" s="17" t="s">
        <v>62</v>
      </c>
      <c r="G9" s="1" t="s">
        <v>63</v>
      </c>
      <c r="H9" s="1" t="s">
        <v>64</v>
      </c>
      <c r="I9" s="1" t="s">
        <v>65</v>
      </c>
      <c r="J9" s="17" t="s">
        <v>66</v>
      </c>
      <c r="K9" s="1" t="s">
        <v>68</v>
      </c>
      <c r="L9" s="1" t="s">
        <v>70</v>
      </c>
      <c r="M9" s="1" t="s">
        <v>72</v>
      </c>
      <c r="N9" s="17" t="s">
        <v>74</v>
      </c>
      <c r="O9" s="1" t="s">
        <v>76</v>
      </c>
      <c r="P9" s="1" t="s">
        <v>78</v>
      </c>
      <c r="Q9" s="1" t="s">
        <v>80</v>
      </c>
      <c r="R9" s="17" t="s">
        <v>81</v>
      </c>
      <c r="S9" s="1" t="s">
        <v>83</v>
      </c>
      <c r="T9" s="1" t="s">
        <v>85</v>
      </c>
      <c r="U9" s="1" t="s">
        <v>87</v>
      </c>
      <c r="V9" s="17" t="s">
        <v>89</v>
      </c>
    </row>
    <row r="10" spans="1:22" ht="14.25" thickBot="1">
      <c r="A10" s="13" t="s">
        <v>53</v>
      </c>
      <c r="B10" s="17" t="s">
        <v>91</v>
      </c>
      <c r="C10" s="1" t="s">
        <v>91</v>
      </c>
      <c r="D10" s="1" t="s">
        <v>91</v>
      </c>
      <c r="E10" s="1" t="s">
        <v>91</v>
      </c>
      <c r="F10" s="17" t="s">
        <v>91</v>
      </c>
      <c r="G10" s="1" t="s">
        <v>91</v>
      </c>
      <c r="H10" s="1" t="s">
        <v>91</v>
      </c>
      <c r="I10" s="1" t="s">
        <v>91</v>
      </c>
      <c r="J10" s="17" t="s">
        <v>91</v>
      </c>
      <c r="K10" s="1" t="s">
        <v>91</v>
      </c>
      <c r="L10" s="1" t="s">
        <v>91</v>
      </c>
      <c r="M10" s="1" t="s">
        <v>91</v>
      </c>
      <c r="N10" s="17" t="s">
        <v>91</v>
      </c>
      <c r="O10" s="1" t="s">
        <v>91</v>
      </c>
      <c r="P10" s="1" t="s">
        <v>91</v>
      </c>
      <c r="Q10" s="1" t="s">
        <v>91</v>
      </c>
      <c r="R10" s="17" t="s">
        <v>91</v>
      </c>
      <c r="S10" s="1" t="s">
        <v>91</v>
      </c>
      <c r="T10" s="1" t="s">
        <v>91</v>
      </c>
      <c r="U10" s="1" t="s">
        <v>91</v>
      </c>
      <c r="V10" s="17" t="s">
        <v>91</v>
      </c>
    </row>
    <row r="11" spans="1:22" ht="14.25" thickTop="1">
      <c r="A11" s="30" t="s">
        <v>212</v>
      </c>
      <c r="B11" s="21">
        <v>5104108</v>
      </c>
      <c r="C11" s="22">
        <v>3711854</v>
      </c>
      <c r="D11" s="22">
        <v>2395081</v>
      </c>
      <c r="E11" s="22">
        <v>1163404</v>
      </c>
      <c r="F11" s="21">
        <v>4538459</v>
      </c>
      <c r="G11" s="22">
        <v>3241287</v>
      </c>
      <c r="H11" s="22">
        <v>2076034</v>
      </c>
      <c r="I11" s="22">
        <v>1018087</v>
      </c>
      <c r="J11" s="21">
        <v>3941807</v>
      </c>
      <c r="K11" s="22">
        <v>2915303</v>
      </c>
      <c r="L11" s="22">
        <v>1928462</v>
      </c>
      <c r="M11" s="22">
        <v>963911</v>
      </c>
      <c r="N11" s="21">
        <v>3717332</v>
      </c>
      <c r="O11" s="22">
        <v>2713970</v>
      </c>
      <c r="P11" s="22">
        <v>1810047</v>
      </c>
      <c r="Q11" s="22">
        <v>915349</v>
      </c>
      <c r="R11" s="21">
        <v>4312975</v>
      </c>
      <c r="S11" s="22">
        <v>3324047</v>
      </c>
      <c r="T11" s="22">
        <v>2255843</v>
      </c>
      <c r="U11" s="22">
        <v>1121476</v>
      </c>
      <c r="V11" s="21">
        <v>4592430</v>
      </c>
    </row>
    <row r="12" spans="1:22" ht="13.5">
      <c r="A12" s="7" t="s">
        <v>213</v>
      </c>
      <c r="B12" s="23">
        <v>2933567</v>
      </c>
      <c r="C12" s="24">
        <v>2126451</v>
      </c>
      <c r="D12" s="24">
        <v>1362410</v>
      </c>
      <c r="E12" s="24">
        <v>661263</v>
      </c>
      <c r="F12" s="23">
        <v>2660641</v>
      </c>
      <c r="G12" s="24">
        <v>1878797</v>
      </c>
      <c r="H12" s="24">
        <v>1207271</v>
      </c>
      <c r="I12" s="24">
        <v>606580</v>
      </c>
      <c r="J12" s="23">
        <v>2409369</v>
      </c>
      <c r="K12" s="24">
        <v>1782567</v>
      </c>
      <c r="L12" s="24">
        <v>1188243</v>
      </c>
      <c r="M12" s="24">
        <v>607186</v>
      </c>
      <c r="N12" s="23">
        <v>2380550</v>
      </c>
      <c r="O12" s="24">
        <v>1738507</v>
      </c>
      <c r="P12" s="24">
        <v>1166214</v>
      </c>
      <c r="Q12" s="24">
        <v>588295</v>
      </c>
      <c r="R12" s="23">
        <v>2932550</v>
      </c>
      <c r="S12" s="24">
        <v>2261849</v>
      </c>
      <c r="T12" s="24">
        <v>1545600</v>
      </c>
      <c r="U12" s="24">
        <v>776497</v>
      </c>
      <c r="V12" s="23">
        <v>3079897</v>
      </c>
    </row>
    <row r="13" spans="1:22" ht="13.5">
      <c r="A13" s="7" t="s">
        <v>214</v>
      </c>
      <c r="B13" s="23">
        <v>2170540</v>
      </c>
      <c r="C13" s="24">
        <v>1585403</v>
      </c>
      <c r="D13" s="24">
        <v>1032671</v>
      </c>
      <c r="E13" s="24">
        <v>502140</v>
      </c>
      <c r="F13" s="23">
        <v>1877817</v>
      </c>
      <c r="G13" s="24">
        <v>1362489</v>
      </c>
      <c r="H13" s="24">
        <v>868762</v>
      </c>
      <c r="I13" s="24">
        <v>411506</v>
      </c>
      <c r="J13" s="23">
        <v>1532438</v>
      </c>
      <c r="K13" s="24">
        <v>1132735</v>
      </c>
      <c r="L13" s="24">
        <v>740219</v>
      </c>
      <c r="M13" s="24">
        <v>356724</v>
      </c>
      <c r="N13" s="23">
        <v>1336781</v>
      </c>
      <c r="O13" s="24">
        <v>975463</v>
      </c>
      <c r="P13" s="24">
        <v>643832</v>
      </c>
      <c r="Q13" s="24">
        <v>327054</v>
      </c>
      <c r="R13" s="23">
        <v>1380425</v>
      </c>
      <c r="S13" s="24">
        <v>1062197</v>
      </c>
      <c r="T13" s="24">
        <v>710242</v>
      </c>
      <c r="U13" s="24">
        <v>344979</v>
      </c>
      <c r="V13" s="23">
        <v>1512532</v>
      </c>
    </row>
    <row r="14" spans="1:22" ht="13.5">
      <c r="A14" s="6" t="s">
        <v>215</v>
      </c>
      <c r="B14" s="23">
        <v>9341</v>
      </c>
      <c r="C14" s="24"/>
      <c r="D14" s="24"/>
      <c r="E14" s="24"/>
      <c r="F14" s="23">
        <v>7611</v>
      </c>
      <c r="G14" s="24"/>
      <c r="H14" s="24"/>
      <c r="I14" s="24"/>
      <c r="J14" s="23">
        <v>8824</v>
      </c>
      <c r="K14" s="24"/>
      <c r="L14" s="24"/>
      <c r="M14" s="24"/>
      <c r="N14" s="23">
        <v>4451</v>
      </c>
      <c r="O14" s="24"/>
      <c r="P14" s="24"/>
      <c r="Q14" s="24"/>
      <c r="R14" s="23">
        <v>5542</v>
      </c>
      <c r="S14" s="24"/>
      <c r="T14" s="24"/>
      <c r="U14" s="24"/>
      <c r="V14" s="23">
        <v>7179</v>
      </c>
    </row>
    <row r="15" spans="1:22" ht="13.5">
      <c r="A15" s="6" t="s">
        <v>216</v>
      </c>
      <c r="B15" s="23">
        <v>6936</v>
      </c>
      <c r="C15" s="24"/>
      <c r="D15" s="24"/>
      <c r="E15" s="24"/>
      <c r="F15" s="23">
        <v>-3220</v>
      </c>
      <c r="G15" s="24"/>
      <c r="H15" s="24"/>
      <c r="I15" s="24"/>
      <c r="J15" s="23">
        <v>22474</v>
      </c>
      <c r="K15" s="24"/>
      <c r="L15" s="24"/>
      <c r="M15" s="24"/>
      <c r="N15" s="23">
        <v>8196</v>
      </c>
      <c r="O15" s="24"/>
      <c r="P15" s="24"/>
      <c r="Q15" s="24"/>
      <c r="R15" s="23">
        <v>29409</v>
      </c>
      <c r="S15" s="24"/>
      <c r="T15" s="24"/>
      <c r="U15" s="24"/>
      <c r="V15" s="23">
        <v>36326</v>
      </c>
    </row>
    <row r="16" spans="1:22" ht="13.5">
      <c r="A16" s="6" t="s">
        <v>217</v>
      </c>
      <c r="B16" s="23">
        <v>85981</v>
      </c>
      <c r="C16" s="24"/>
      <c r="D16" s="24"/>
      <c r="E16" s="24"/>
      <c r="F16" s="23">
        <v>83037</v>
      </c>
      <c r="G16" s="24"/>
      <c r="H16" s="24"/>
      <c r="I16" s="24"/>
      <c r="J16" s="23">
        <v>76657</v>
      </c>
      <c r="K16" s="24"/>
      <c r="L16" s="24"/>
      <c r="M16" s="24"/>
      <c r="N16" s="23">
        <v>62069</v>
      </c>
      <c r="O16" s="24"/>
      <c r="P16" s="24"/>
      <c r="Q16" s="24"/>
      <c r="R16" s="23">
        <v>72575</v>
      </c>
      <c r="S16" s="24"/>
      <c r="T16" s="24"/>
      <c r="U16" s="24"/>
      <c r="V16" s="23">
        <v>78000</v>
      </c>
    </row>
    <row r="17" spans="1:22" ht="13.5">
      <c r="A17" s="6" t="s">
        <v>218</v>
      </c>
      <c r="B17" s="23"/>
      <c r="C17" s="24"/>
      <c r="D17" s="24"/>
      <c r="E17" s="24"/>
      <c r="F17" s="23">
        <v>20000</v>
      </c>
      <c r="G17" s="24"/>
      <c r="H17" s="24"/>
      <c r="I17" s="24"/>
      <c r="J17" s="23"/>
      <c r="K17" s="24"/>
      <c r="L17" s="24"/>
      <c r="M17" s="24"/>
      <c r="N17" s="23"/>
      <c r="O17" s="24"/>
      <c r="P17" s="24"/>
      <c r="Q17" s="24"/>
      <c r="R17" s="23"/>
      <c r="S17" s="24"/>
      <c r="T17" s="24"/>
      <c r="U17" s="24"/>
      <c r="V17" s="23"/>
    </row>
    <row r="18" spans="1:22" ht="13.5">
      <c r="A18" s="6" t="s">
        <v>219</v>
      </c>
      <c r="B18" s="23">
        <v>1057319</v>
      </c>
      <c r="C18" s="24"/>
      <c r="D18" s="24"/>
      <c r="E18" s="24"/>
      <c r="F18" s="23">
        <v>932814</v>
      </c>
      <c r="G18" s="24"/>
      <c r="H18" s="24"/>
      <c r="I18" s="24"/>
      <c r="J18" s="23">
        <v>778991</v>
      </c>
      <c r="K18" s="24"/>
      <c r="L18" s="24"/>
      <c r="M18" s="24"/>
      <c r="N18" s="23">
        <v>724810</v>
      </c>
      <c r="O18" s="24"/>
      <c r="P18" s="24"/>
      <c r="Q18" s="24"/>
      <c r="R18" s="23">
        <v>768255</v>
      </c>
      <c r="S18" s="24"/>
      <c r="T18" s="24"/>
      <c r="U18" s="24"/>
      <c r="V18" s="23">
        <v>711357</v>
      </c>
    </row>
    <row r="19" spans="1:22" ht="13.5">
      <c r="A19" s="6" t="s">
        <v>220</v>
      </c>
      <c r="B19" s="23">
        <v>44000</v>
      </c>
      <c r="C19" s="24"/>
      <c r="D19" s="24"/>
      <c r="E19" s="24"/>
      <c r="F19" s="23">
        <v>36000</v>
      </c>
      <c r="G19" s="24"/>
      <c r="H19" s="24"/>
      <c r="I19" s="24"/>
      <c r="J19" s="23">
        <v>32000</v>
      </c>
      <c r="K19" s="24"/>
      <c r="L19" s="24"/>
      <c r="M19" s="24"/>
      <c r="N19" s="23">
        <v>8000</v>
      </c>
      <c r="O19" s="24"/>
      <c r="P19" s="24"/>
      <c r="Q19" s="24"/>
      <c r="R19" s="23">
        <v>16000</v>
      </c>
      <c r="S19" s="24"/>
      <c r="T19" s="24"/>
      <c r="U19" s="24"/>
      <c r="V19" s="23">
        <v>30126</v>
      </c>
    </row>
    <row r="20" spans="1:22" ht="13.5">
      <c r="A20" s="6" t="s">
        <v>221</v>
      </c>
      <c r="B20" s="23">
        <v>12971</v>
      </c>
      <c r="C20" s="24"/>
      <c r="D20" s="24"/>
      <c r="E20" s="24"/>
      <c r="F20" s="23">
        <v>12131</v>
      </c>
      <c r="G20" s="24"/>
      <c r="H20" s="24"/>
      <c r="I20" s="24"/>
      <c r="J20" s="23">
        <v>10916</v>
      </c>
      <c r="K20" s="24"/>
      <c r="L20" s="24"/>
      <c r="M20" s="24"/>
      <c r="N20" s="23">
        <v>10799</v>
      </c>
      <c r="O20" s="24"/>
      <c r="P20" s="24"/>
      <c r="Q20" s="24"/>
      <c r="R20" s="23">
        <v>11073</v>
      </c>
      <c r="S20" s="24"/>
      <c r="T20" s="24"/>
      <c r="U20" s="24"/>
      <c r="V20" s="23">
        <v>10866</v>
      </c>
    </row>
    <row r="21" spans="1:22" ht="13.5">
      <c r="A21" s="6" t="s">
        <v>222</v>
      </c>
      <c r="B21" s="23">
        <v>162113</v>
      </c>
      <c r="C21" s="24"/>
      <c r="D21" s="24"/>
      <c r="E21" s="24"/>
      <c r="F21" s="23">
        <v>133163</v>
      </c>
      <c r="G21" s="24"/>
      <c r="H21" s="24"/>
      <c r="I21" s="24"/>
      <c r="J21" s="23">
        <v>112044</v>
      </c>
      <c r="K21" s="24"/>
      <c r="L21" s="24"/>
      <c r="M21" s="24"/>
      <c r="N21" s="23">
        <v>99308</v>
      </c>
      <c r="O21" s="24"/>
      <c r="P21" s="24"/>
      <c r="Q21" s="24"/>
      <c r="R21" s="23">
        <v>104353</v>
      </c>
      <c r="S21" s="24"/>
      <c r="T21" s="24"/>
      <c r="U21" s="24"/>
      <c r="V21" s="23">
        <v>99821</v>
      </c>
    </row>
    <row r="22" spans="1:22" ht="13.5">
      <c r="A22" s="6" t="s">
        <v>223</v>
      </c>
      <c r="B22" s="23">
        <v>6266</v>
      </c>
      <c r="C22" s="24"/>
      <c r="D22" s="24"/>
      <c r="E22" s="24"/>
      <c r="F22" s="23">
        <v>4916</v>
      </c>
      <c r="G22" s="24"/>
      <c r="H22" s="24"/>
      <c r="I22" s="24"/>
      <c r="J22" s="23">
        <v>4291</v>
      </c>
      <c r="K22" s="24"/>
      <c r="L22" s="24"/>
      <c r="M22" s="24"/>
      <c r="N22" s="23">
        <v>1424</v>
      </c>
      <c r="O22" s="24"/>
      <c r="P22" s="24"/>
      <c r="Q22" s="24"/>
      <c r="R22" s="23">
        <v>1986</v>
      </c>
      <c r="S22" s="24"/>
      <c r="T22" s="24"/>
      <c r="U22" s="24"/>
      <c r="V22" s="23">
        <v>21358</v>
      </c>
    </row>
    <row r="23" spans="1:22" ht="13.5">
      <c r="A23" s="6" t="s">
        <v>224</v>
      </c>
      <c r="B23" s="23">
        <v>67969</v>
      </c>
      <c r="C23" s="24"/>
      <c r="D23" s="24"/>
      <c r="E23" s="24"/>
      <c r="F23" s="23">
        <v>59807</v>
      </c>
      <c r="G23" s="24"/>
      <c r="H23" s="24"/>
      <c r="I23" s="24"/>
      <c r="J23" s="23">
        <v>52375</v>
      </c>
      <c r="K23" s="24"/>
      <c r="L23" s="24"/>
      <c r="M23" s="24"/>
      <c r="N23" s="23">
        <v>49587</v>
      </c>
      <c r="O23" s="24"/>
      <c r="P23" s="24"/>
      <c r="Q23" s="24"/>
      <c r="R23" s="23"/>
      <c r="S23" s="24"/>
      <c r="T23" s="24"/>
      <c r="U23" s="24"/>
      <c r="V23" s="23"/>
    </row>
    <row r="24" spans="1:22" ht="13.5">
      <c r="A24" s="6" t="s">
        <v>225</v>
      </c>
      <c r="B24" s="23">
        <v>39828</v>
      </c>
      <c r="C24" s="24"/>
      <c r="D24" s="24"/>
      <c r="E24" s="24"/>
      <c r="F24" s="23">
        <v>33775</v>
      </c>
      <c r="G24" s="24"/>
      <c r="H24" s="24"/>
      <c r="I24" s="24"/>
      <c r="J24" s="23">
        <v>27890</v>
      </c>
      <c r="K24" s="24"/>
      <c r="L24" s="24"/>
      <c r="M24" s="24"/>
      <c r="N24" s="23">
        <v>29749</v>
      </c>
      <c r="O24" s="24"/>
      <c r="P24" s="24"/>
      <c r="Q24" s="24"/>
      <c r="R24" s="23">
        <v>29631</v>
      </c>
      <c r="S24" s="24"/>
      <c r="T24" s="24"/>
      <c r="U24" s="24"/>
      <c r="V24" s="23">
        <v>27406</v>
      </c>
    </row>
    <row r="25" spans="1:22" ht="13.5">
      <c r="A25" s="6" t="s">
        <v>226</v>
      </c>
      <c r="B25" s="23">
        <v>14188</v>
      </c>
      <c r="C25" s="24"/>
      <c r="D25" s="24"/>
      <c r="E25" s="24"/>
      <c r="F25" s="23">
        <v>14010</v>
      </c>
      <c r="G25" s="24"/>
      <c r="H25" s="24"/>
      <c r="I25" s="24"/>
      <c r="J25" s="23">
        <v>8831</v>
      </c>
      <c r="K25" s="24"/>
      <c r="L25" s="24"/>
      <c r="M25" s="24"/>
      <c r="N25" s="23">
        <v>8087</v>
      </c>
      <c r="O25" s="24"/>
      <c r="P25" s="24"/>
      <c r="Q25" s="24"/>
      <c r="R25" s="23">
        <v>7933</v>
      </c>
      <c r="S25" s="24"/>
      <c r="T25" s="24"/>
      <c r="U25" s="24"/>
      <c r="V25" s="23">
        <v>12008</v>
      </c>
    </row>
    <row r="26" spans="1:22" ht="13.5">
      <c r="A26" s="6" t="s">
        <v>227</v>
      </c>
      <c r="B26" s="23">
        <v>112731</v>
      </c>
      <c r="C26" s="24"/>
      <c r="D26" s="24"/>
      <c r="E26" s="24"/>
      <c r="F26" s="23">
        <v>95407</v>
      </c>
      <c r="G26" s="24"/>
      <c r="H26" s="24"/>
      <c r="I26" s="24"/>
      <c r="J26" s="23">
        <v>90230</v>
      </c>
      <c r="K26" s="24"/>
      <c r="L26" s="24"/>
      <c r="M26" s="24"/>
      <c r="N26" s="23">
        <v>103760</v>
      </c>
      <c r="O26" s="24"/>
      <c r="P26" s="24"/>
      <c r="Q26" s="24"/>
      <c r="R26" s="23">
        <v>112152</v>
      </c>
      <c r="S26" s="24"/>
      <c r="T26" s="24"/>
      <c r="U26" s="24"/>
      <c r="V26" s="23">
        <v>110219</v>
      </c>
    </row>
    <row r="27" spans="1:22" ht="13.5">
      <c r="A27" s="6" t="s">
        <v>169</v>
      </c>
      <c r="B27" s="23">
        <v>25222</v>
      </c>
      <c r="C27" s="24"/>
      <c r="D27" s="24"/>
      <c r="E27" s="24"/>
      <c r="F27" s="23">
        <v>19692</v>
      </c>
      <c r="G27" s="24"/>
      <c r="H27" s="24"/>
      <c r="I27" s="24"/>
      <c r="J27" s="23">
        <v>15340</v>
      </c>
      <c r="K27" s="24"/>
      <c r="L27" s="24"/>
      <c r="M27" s="24"/>
      <c r="N27" s="23">
        <v>21642</v>
      </c>
      <c r="O27" s="24"/>
      <c r="P27" s="24"/>
      <c r="Q27" s="24"/>
      <c r="R27" s="23">
        <v>20916</v>
      </c>
      <c r="S27" s="24"/>
      <c r="T27" s="24"/>
      <c r="U27" s="24"/>
      <c r="V27" s="23">
        <v>21158</v>
      </c>
    </row>
    <row r="28" spans="1:22" ht="13.5">
      <c r="A28" s="6" t="s">
        <v>228</v>
      </c>
      <c r="B28" s="23">
        <v>31625</v>
      </c>
      <c r="C28" s="24"/>
      <c r="D28" s="24"/>
      <c r="E28" s="24"/>
      <c r="F28" s="23">
        <v>21548</v>
      </c>
      <c r="G28" s="24"/>
      <c r="H28" s="24"/>
      <c r="I28" s="24"/>
      <c r="J28" s="23">
        <v>17564</v>
      </c>
      <c r="K28" s="24"/>
      <c r="L28" s="24"/>
      <c r="M28" s="24"/>
      <c r="N28" s="23">
        <v>22557</v>
      </c>
      <c r="O28" s="24"/>
      <c r="P28" s="24"/>
      <c r="Q28" s="24"/>
      <c r="R28" s="23">
        <v>23161</v>
      </c>
      <c r="S28" s="24"/>
      <c r="T28" s="24"/>
      <c r="U28" s="24"/>
      <c r="V28" s="23">
        <v>24099</v>
      </c>
    </row>
    <row r="29" spans="1:22" ht="13.5">
      <c r="A29" s="6" t="s">
        <v>229</v>
      </c>
      <c r="B29" s="23">
        <v>6098</v>
      </c>
      <c r="C29" s="24"/>
      <c r="D29" s="24"/>
      <c r="E29" s="24"/>
      <c r="F29" s="23">
        <v>5535</v>
      </c>
      <c r="G29" s="24"/>
      <c r="H29" s="24"/>
      <c r="I29" s="24"/>
      <c r="J29" s="23">
        <v>6448</v>
      </c>
      <c r="K29" s="24"/>
      <c r="L29" s="24"/>
      <c r="M29" s="24"/>
      <c r="N29" s="23">
        <v>5384</v>
      </c>
      <c r="O29" s="24"/>
      <c r="P29" s="24"/>
      <c r="Q29" s="24"/>
      <c r="R29" s="23">
        <v>6264</v>
      </c>
      <c r="S29" s="24"/>
      <c r="T29" s="24"/>
      <c r="U29" s="24"/>
      <c r="V29" s="23">
        <v>6198</v>
      </c>
    </row>
    <row r="30" spans="1:22" ht="13.5">
      <c r="A30" s="6" t="s">
        <v>230</v>
      </c>
      <c r="B30" s="23">
        <v>23198</v>
      </c>
      <c r="C30" s="24"/>
      <c r="D30" s="24"/>
      <c r="E30" s="24"/>
      <c r="F30" s="23">
        <v>15292</v>
      </c>
      <c r="G30" s="24"/>
      <c r="H30" s="24"/>
      <c r="I30" s="24"/>
      <c r="J30" s="23">
        <v>12585</v>
      </c>
      <c r="K30" s="24"/>
      <c r="L30" s="24"/>
      <c r="M30" s="24"/>
      <c r="N30" s="23">
        <v>13345</v>
      </c>
      <c r="O30" s="24"/>
      <c r="P30" s="24"/>
      <c r="Q30" s="24"/>
      <c r="R30" s="23">
        <v>14296</v>
      </c>
      <c r="S30" s="24"/>
      <c r="T30" s="24"/>
      <c r="U30" s="24"/>
      <c r="V30" s="23">
        <v>14092</v>
      </c>
    </row>
    <row r="31" spans="1:22" ht="13.5">
      <c r="A31" s="6" t="s">
        <v>231</v>
      </c>
      <c r="B31" s="23">
        <v>16974</v>
      </c>
      <c r="C31" s="24"/>
      <c r="D31" s="24"/>
      <c r="E31" s="24"/>
      <c r="F31" s="23">
        <v>14007</v>
      </c>
      <c r="G31" s="24"/>
      <c r="H31" s="24"/>
      <c r="I31" s="24"/>
      <c r="J31" s="23">
        <v>13026</v>
      </c>
      <c r="K31" s="24"/>
      <c r="L31" s="24"/>
      <c r="M31" s="24"/>
      <c r="N31" s="23">
        <v>12962</v>
      </c>
      <c r="O31" s="24"/>
      <c r="P31" s="24"/>
      <c r="Q31" s="24"/>
      <c r="R31" s="23">
        <v>16603</v>
      </c>
      <c r="S31" s="24"/>
      <c r="T31" s="24"/>
      <c r="U31" s="24"/>
      <c r="V31" s="23">
        <v>23119</v>
      </c>
    </row>
    <row r="32" spans="1:22" ht="13.5">
      <c r="A32" s="6" t="s">
        <v>0</v>
      </c>
      <c r="B32" s="23">
        <v>144520</v>
      </c>
      <c r="C32" s="24"/>
      <c r="D32" s="24"/>
      <c r="E32" s="24"/>
      <c r="F32" s="23">
        <v>127685</v>
      </c>
      <c r="G32" s="24"/>
      <c r="H32" s="24"/>
      <c r="I32" s="24"/>
      <c r="J32" s="23">
        <v>111488</v>
      </c>
      <c r="K32" s="24"/>
      <c r="L32" s="24"/>
      <c r="M32" s="24"/>
      <c r="N32" s="23">
        <v>106391</v>
      </c>
      <c r="O32" s="24"/>
      <c r="P32" s="24"/>
      <c r="Q32" s="24"/>
      <c r="R32" s="23">
        <v>127003</v>
      </c>
      <c r="S32" s="24"/>
      <c r="T32" s="24"/>
      <c r="U32" s="24"/>
      <c r="V32" s="23">
        <v>122782</v>
      </c>
    </row>
    <row r="33" spans="1:22" ht="13.5">
      <c r="A33" s="6" t="s">
        <v>1</v>
      </c>
      <c r="B33" s="23">
        <v>1867289</v>
      </c>
      <c r="C33" s="24">
        <v>1396348</v>
      </c>
      <c r="D33" s="24">
        <v>927268</v>
      </c>
      <c r="E33" s="24">
        <v>451391</v>
      </c>
      <c r="F33" s="23">
        <v>1633216</v>
      </c>
      <c r="G33" s="24">
        <v>1183429</v>
      </c>
      <c r="H33" s="24">
        <v>789681</v>
      </c>
      <c r="I33" s="24">
        <v>388416</v>
      </c>
      <c r="J33" s="23">
        <v>1401983</v>
      </c>
      <c r="K33" s="24">
        <v>1025974</v>
      </c>
      <c r="L33" s="24">
        <v>676458</v>
      </c>
      <c r="M33" s="24">
        <v>334549</v>
      </c>
      <c r="N33" s="23">
        <v>1292528</v>
      </c>
      <c r="O33" s="24">
        <v>991876</v>
      </c>
      <c r="P33" s="24">
        <v>663019</v>
      </c>
      <c r="Q33" s="24">
        <v>329622</v>
      </c>
      <c r="R33" s="23">
        <v>1423924</v>
      </c>
      <c r="S33" s="24">
        <v>1082111</v>
      </c>
      <c r="T33" s="24">
        <v>710379</v>
      </c>
      <c r="U33" s="24">
        <v>353660</v>
      </c>
      <c r="V33" s="23">
        <v>1406426</v>
      </c>
    </row>
    <row r="34" spans="1:22" ht="14.25" thickBot="1">
      <c r="A34" s="29" t="s">
        <v>2</v>
      </c>
      <c r="B34" s="25">
        <v>303251</v>
      </c>
      <c r="C34" s="26">
        <v>189054</v>
      </c>
      <c r="D34" s="26">
        <v>105402</v>
      </c>
      <c r="E34" s="26">
        <v>50749</v>
      </c>
      <c r="F34" s="25">
        <v>244600</v>
      </c>
      <c r="G34" s="26">
        <v>179060</v>
      </c>
      <c r="H34" s="26">
        <v>79081</v>
      </c>
      <c r="I34" s="26">
        <v>23090</v>
      </c>
      <c r="J34" s="25">
        <v>130454</v>
      </c>
      <c r="K34" s="26">
        <v>106761</v>
      </c>
      <c r="L34" s="26">
        <v>63760</v>
      </c>
      <c r="M34" s="26">
        <v>22175</v>
      </c>
      <c r="N34" s="25">
        <v>44253</v>
      </c>
      <c r="O34" s="26">
        <v>-16413</v>
      </c>
      <c r="P34" s="26">
        <v>-19186</v>
      </c>
      <c r="Q34" s="26">
        <v>-2568</v>
      </c>
      <c r="R34" s="25">
        <v>-43499</v>
      </c>
      <c r="S34" s="26">
        <v>-19913</v>
      </c>
      <c r="T34" s="26">
        <v>-137</v>
      </c>
      <c r="U34" s="26">
        <v>-8681</v>
      </c>
      <c r="V34" s="25">
        <v>106106</v>
      </c>
    </row>
    <row r="35" spans="1:22" ht="14.25" thickTop="1">
      <c r="A35" s="6" t="s">
        <v>3</v>
      </c>
      <c r="B35" s="23">
        <v>643</v>
      </c>
      <c r="C35" s="24">
        <v>265</v>
      </c>
      <c r="D35" s="24">
        <v>176</v>
      </c>
      <c r="E35" s="24">
        <v>82</v>
      </c>
      <c r="F35" s="23">
        <v>922</v>
      </c>
      <c r="G35" s="24">
        <v>666</v>
      </c>
      <c r="H35" s="24">
        <v>495</v>
      </c>
      <c r="I35" s="24">
        <v>109</v>
      </c>
      <c r="J35" s="23">
        <v>2770</v>
      </c>
      <c r="K35" s="24">
        <v>1885</v>
      </c>
      <c r="L35" s="24">
        <v>1367</v>
      </c>
      <c r="M35" s="24">
        <v>703</v>
      </c>
      <c r="N35" s="23">
        <v>3895</v>
      </c>
      <c r="O35" s="24">
        <v>2211</v>
      </c>
      <c r="P35" s="24">
        <v>1790</v>
      </c>
      <c r="Q35" s="24">
        <v>814</v>
      </c>
      <c r="R35" s="23">
        <v>3615</v>
      </c>
      <c r="S35" s="24">
        <v>2440</v>
      </c>
      <c r="T35" s="24">
        <v>1757</v>
      </c>
      <c r="U35" s="24">
        <v>342</v>
      </c>
      <c r="V35" s="23">
        <v>3310</v>
      </c>
    </row>
    <row r="36" spans="1:22" ht="13.5">
      <c r="A36" s="6" t="s">
        <v>4</v>
      </c>
      <c r="B36" s="23">
        <v>1675</v>
      </c>
      <c r="C36" s="24">
        <v>1671</v>
      </c>
      <c r="D36" s="24">
        <v>504</v>
      </c>
      <c r="E36" s="24">
        <v>480</v>
      </c>
      <c r="F36" s="23">
        <v>4144</v>
      </c>
      <c r="G36" s="24">
        <v>4136</v>
      </c>
      <c r="H36" s="24">
        <v>473</v>
      </c>
      <c r="I36" s="24">
        <v>445</v>
      </c>
      <c r="J36" s="23">
        <v>539</v>
      </c>
      <c r="K36" s="24">
        <v>522</v>
      </c>
      <c r="L36" s="24">
        <v>428</v>
      </c>
      <c r="M36" s="24">
        <v>425</v>
      </c>
      <c r="N36" s="23">
        <v>2018</v>
      </c>
      <c r="O36" s="24">
        <v>2000</v>
      </c>
      <c r="P36" s="24">
        <v>443</v>
      </c>
      <c r="Q36" s="24">
        <v>443</v>
      </c>
      <c r="R36" s="23">
        <v>605</v>
      </c>
      <c r="S36" s="24">
        <v>605</v>
      </c>
      <c r="T36" s="24">
        <v>539</v>
      </c>
      <c r="U36" s="24">
        <v>523</v>
      </c>
      <c r="V36" s="23">
        <v>616</v>
      </c>
    </row>
    <row r="37" spans="1:22" ht="13.5">
      <c r="A37" s="6" t="s">
        <v>5</v>
      </c>
      <c r="B37" s="23">
        <v>16916</v>
      </c>
      <c r="C37" s="24">
        <v>13834</v>
      </c>
      <c r="D37" s="24">
        <v>9942</v>
      </c>
      <c r="E37" s="24">
        <v>4638</v>
      </c>
      <c r="F37" s="23">
        <v>10569</v>
      </c>
      <c r="G37" s="24">
        <v>7934</v>
      </c>
      <c r="H37" s="24">
        <v>5266</v>
      </c>
      <c r="I37" s="24">
        <v>2630</v>
      </c>
      <c r="J37" s="23">
        <v>15164</v>
      </c>
      <c r="K37" s="24">
        <v>11635</v>
      </c>
      <c r="L37" s="24">
        <v>7745</v>
      </c>
      <c r="M37" s="24">
        <v>3890</v>
      </c>
      <c r="N37" s="23">
        <v>17216</v>
      </c>
      <c r="O37" s="24"/>
      <c r="P37" s="24"/>
      <c r="Q37" s="24"/>
      <c r="R37" s="23"/>
      <c r="S37" s="24"/>
      <c r="T37" s="24"/>
      <c r="U37" s="24"/>
      <c r="V37" s="23"/>
    </row>
    <row r="38" spans="1:22" ht="13.5">
      <c r="A38" s="6" t="s">
        <v>6</v>
      </c>
      <c r="B38" s="23">
        <v>8154</v>
      </c>
      <c r="C38" s="24"/>
      <c r="D38" s="24"/>
      <c r="E38" s="24"/>
      <c r="F38" s="23"/>
      <c r="G38" s="24"/>
      <c r="H38" s="24"/>
      <c r="I38" s="24"/>
      <c r="J38" s="23"/>
      <c r="K38" s="24"/>
      <c r="L38" s="24"/>
      <c r="M38" s="24"/>
      <c r="N38" s="23"/>
      <c r="O38" s="24"/>
      <c r="P38" s="24"/>
      <c r="Q38" s="24"/>
      <c r="R38" s="23"/>
      <c r="S38" s="24"/>
      <c r="T38" s="24"/>
      <c r="U38" s="24"/>
      <c r="V38" s="23"/>
    </row>
    <row r="39" spans="1:22" ht="13.5">
      <c r="A39" s="6" t="s">
        <v>7</v>
      </c>
      <c r="B39" s="23">
        <v>5159</v>
      </c>
      <c r="C39" s="24"/>
      <c r="D39" s="24"/>
      <c r="E39" s="24"/>
      <c r="F39" s="23">
        <v>21260</v>
      </c>
      <c r="G39" s="24"/>
      <c r="H39" s="24"/>
      <c r="I39" s="24"/>
      <c r="J39" s="23">
        <v>9920</v>
      </c>
      <c r="K39" s="24">
        <v>6134</v>
      </c>
      <c r="L39" s="24">
        <v>2830</v>
      </c>
      <c r="M39" s="24">
        <v>450</v>
      </c>
      <c r="N39" s="23"/>
      <c r="O39" s="24"/>
      <c r="P39" s="24"/>
      <c r="Q39" s="24"/>
      <c r="R39" s="23"/>
      <c r="S39" s="24"/>
      <c r="T39" s="24"/>
      <c r="U39" s="24"/>
      <c r="V39" s="23"/>
    </row>
    <row r="40" spans="1:22" ht="13.5">
      <c r="A40" s="6" t="s">
        <v>8</v>
      </c>
      <c r="B40" s="23">
        <v>6655</v>
      </c>
      <c r="C40" s="24"/>
      <c r="D40" s="24"/>
      <c r="E40" s="24"/>
      <c r="F40" s="23">
        <v>4173</v>
      </c>
      <c r="G40" s="24"/>
      <c r="H40" s="24"/>
      <c r="I40" s="24"/>
      <c r="J40" s="23">
        <v>5233</v>
      </c>
      <c r="K40" s="24"/>
      <c r="L40" s="24"/>
      <c r="M40" s="24"/>
      <c r="N40" s="23">
        <v>7200</v>
      </c>
      <c r="O40" s="24"/>
      <c r="P40" s="24"/>
      <c r="Q40" s="24"/>
      <c r="R40" s="23">
        <v>8003</v>
      </c>
      <c r="S40" s="24"/>
      <c r="T40" s="24"/>
      <c r="U40" s="24"/>
      <c r="V40" s="23">
        <v>2196</v>
      </c>
    </row>
    <row r="41" spans="1:22" ht="13.5">
      <c r="A41" s="6" t="s">
        <v>9</v>
      </c>
      <c r="B41" s="23">
        <v>39204</v>
      </c>
      <c r="C41" s="24">
        <v>25773</v>
      </c>
      <c r="D41" s="24">
        <v>17067</v>
      </c>
      <c r="E41" s="24">
        <v>7950</v>
      </c>
      <c r="F41" s="23">
        <v>41069</v>
      </c>
      <c r="G41" s="24">
        <v>33273</v>
      </c>
      <c r="H41" s="24">
        <v>18882</v>
      </c>
      <c r="I41" s="24">
        <v>7718</v>
      </c>
      <c r="J41" s="23">
        <v>33628</v>
      </c>
      <c r="K41" s="24">
        <v>22866</v>
      </c>
      <c r="L41" s="24">
        <v>14484</v>
      </c>
      <c r="M41" s="24">
        <v>6838</v>
      </c>
      <c r="N41" s="23">
        <v>30331</v>
      </c>
      <c r="O41" s="24">
        <v>22160</v>
      </c>
      <c r="P41" s="24">
        <v>13929</v>
      </c>
      <c r="Q41" s="24">
        <v>6713</v>
      </c>
      <c r="R41" s="23">
        <v>23076</v>
      </c>
      <c r="S41" s="24">
        <v>17426</v>
      </c>
      <c r="T41" s="24">
        <v>11713</v>
      </c>
      <c r="U41" s="24">
        <v>5156</v>
      </c>
      <c r="V41" s="23">
        <v>23999</v>
      </c>
    </row>
    <row r="42" spans="1:22" ht="13.5">
      <c r="A42" s="6" t="s">
        <v>10</v>
      </c>
      <c r="B42" s="23">
        <v>15126</v>
      </c>
      <c r="C42" s="24">
        <v>12223</v>
      </c>
      <c r="D42" s="24">
        <v>8651</v>
      </c>
      <c r="E42" s="24">
        <v>4470</v>
      </c>
      <c r="F42" s="23">
        <v>22865</v>
      </c>
      <c r="G42" s="24">
        <v>17827</v>
      </c>
      <c r="H42" s="24">
        <v>11873</v>
      </c>
      <c r="I42" s="24">
        <v>5889</v>
      </c>
      <c r="J42" s="23">
        <v>26495</v>
      </c>
      <c r="K42" s="24">
        <v>20418</v>
      </c>
      <c r="L42" s="24">
        <v>14488</v>
      </c>
      <c r="M42" s="24">
        <v>6646</v>
      </c>
      <c r="N42" s="23">
        <v>24519</v>
      </c>
      <c r="O42" s="24">
        <v>18855</v>
      </c>
      <c r="P42" s="24">
        <v>12432</v>
      </c>
      <c r="Q42" s="24">
        <v>6111</v>
      </c>
      <c r="R42" s="23">
        <v>24182</v>
      </c>
      <c r="S42" s="24">
        <v>19574</v>
      </c>
      <c r="T42" s="24">
        <v>13272</v>
      </c>
      <c r="U42" s="24">
        <v>7222</v>
      </c>
      <c r="V42" s="23">
        <v>22412</v>
      </c>
    </row>
    <row r="43" spans="1:22" ht="13.5">
      <c r="A43" s="6" t="s">
        <v>11</v>
      </c>
      <c r="B43" s="23">
        <v>11678</v>
      </c>
      <c r="C43" s="24"/>
      <c r="D43" s="24"/>
      <c r="E43" s="24"/>
      <c r="F43" s="23">
        <v>377</v>
      </c>
      <c r="G43" s="24"/>
      <c r="H43" s="24"/>
      <c r="I43" s="24"/>
      <c r="J43" s="23"/>
      <c r="K43" s="24"/>
      <c r="L43" s="24"/>
      <c r="M43" s="24"/>
      <c r="N43" s="23"/>
      <c r="O43" s="24"/>
      <c r="P43" s="24"/>
      <c r="Q43" s="24"/>
      <c r="R43" s="23"/>
      <c r="S43" s="24"/>
      <c r="T43" s="24"/>
      <c r="U43" s="24"/>
      <c r="V43" s="23">
        <v>5492</v>
      </c>
    </row>
    <row r="44" spans="1:22" ht="13.5">
      <c r="A44" s="6" t="s">
        <v>12</v>
      </c>
      <c r="B44" s="23">
        <v>5856</v>
      </c>
      <c r="C44" s="24">
        <v>5881</v>
      </c>
      <c r="D44" s="24">
        <v>3724</v>
      </c>
      <c r="E44" s="24">
        <v>1862</v>
      </c>
      <c r="F44" s="23">
        <v>7985</v>
      </c>
      <c r="G44" s="24">
        <v>5748</v>
      </c>
      <c r="H44" s="24">
        <v>3832</v>
      </c>
      <c r="I44" s="24">
        <v>1916</v>
      </c>
      <c r="J44" s="23">
        <v>13697</v>
      </c>
      <c r="K44" s="24">
        <v>10272</v>
      </c>
      <c r="L44" s="24">
        <v>6848</v>
      </c>
      <c r="M44" s="24">
        <v>3424</v>
      </c>
      <c r="N44" s="23"/>
      <c r="O44" s="24"/>
      <c r="P44" s="24"/>
      <c r="Q44" s="24"/>
      <c r="R44" s="23"/>
      <c r="S44" s="24"/>
      <c r="T44" s="24"/>
      <c r="U44" s="24"/>
      <c r="V44" s="23"/>
    </row>
    <row r="45" spans="1:22" ht="13.5">
      <c r="A45" s="6" t="s">
        <v>13</v>
      </c>
      <c r="B45" s="23">
        <v>6496</v>
      </c>
      <c r="C45" s="24"/>
      <c r="D45" s="24"/>
      <c r="E45" s="24">
        <v>2546</v>
      </c>
      <c r="F45" s="23">
        <v>7594</v>
      </c>
      <c r="G45" s="24"/>
      <c r="H45" s="24"/>
      <c r="I45" s="24">
        <v>957</v>
      </c>
      <c r="J45" s="23">
        <v>2702</v>
      </c>
      <c r="K45" s="24"/>
      <c r="L45" s="24"/>
      <c r="M45" s="24"/>
      <c r="N45" s="23"/>
      <c r="O45" s="24"/>
      <c r="P45" s="24"/>
      <c r="Q45" s="24"/>
      <c r="R45" s="23"/>
      <c r="S45" s="24"/>
      <c r="T45" s="24"/>
      <c r="U45" s="24"/>
      <c r="V45" s="23"/>
    </row>
    <row r="46" spans="1:22" ht="13.5">
      <c r="A46" s="6" t="s">
        <v>14</v>
      </c>
      <c r="B46" s="23">
        <v>292</v>
      </c>
      <c r="C46" s="24"/>
      <c r="D46" s="24"/>
      <c r="E46" s="24"/>
      <c r="F46" s="23">
        <v>338</v>
      </c>
      <c r="G46" s="24"/>
      <c r="H46" s="24"/>
      <c r="I46" s="24"/>
      <c r="J46" s="23">
        <v>6681</v>
      </c>
      <c r="K46" s="24"/>
      <c r="L46" s="24"/>
      <c r="M46" s="24"/>
      <c r="N46" s="23">
        <v>9809</v>
      </c>
      <c r="O46" s="24"/>
      <c r="P46" s="24"/>
      <c r="Q46" s="24"/>
      <c r="R46" s="23">
        <v>3975</v>
      </c>
      <c r="S46" s="24"/>
      <c r="T46" s="24"/>
      <c r="U46" s="24"/>
      <c r="V46" s="23">
        <v>5316</v>
      </c>
    </row>
    <row r="47" spans="1:22" ht="13.5">
      <c r="A47" s="6" t="s">
        <v>15</v>
      </c>
      <c r="B47" s="23">
        <v>39450</v>
      </c>
      <c r="C47" s="24">
        <v>33167</v>
      </c>
      <c r="D47" s="24">
        <v>18157</v>
      </c>
      <c r="E47" s="24">
        <v>10370</v>
      </c>
      <c r="F47" s="23">
        <v>39161</v>
      </c>
      <c r="G47" s="24">
        <v>29325</v>
      </c>
      <c r="H47" s="24">
        <v>19902</v>
      </c>
      <c r="I47" s="24">
        <v>9106</v>
      </c>
      <c r="J47" s="23">
        <v>49677</v>
      </c>
      <c r="K47" s="24">
        <v>34479</v>
      </c>
      <c r="L47" s="24">
        <v>24080</v>
      </c>
      <c r="M47" s="24">
        <v>12694</v>
      </c>
      <c r="N47" s="23">
        <v>35381</v>
      </c>
      <c r="O47" s="24">
        <v>28455</v>
      </c>
      <c r="P47" s="24">
        <v>20440</v>
      </c>
      <c r="Q47" s="24">
        <v>11770</v>
      </c>
      <c r="R47" s="23">
        <v>29839</v>
      </c>
      <c r="S47" s="24">
        <v>22501</v>
      </c>
      <c r="T47" s="24">
        <v>15557</v>
      </c>
      <c r="U47" s="24">
        <v>8358</v>
      </c>
      <c r="V47" s="23">
        <v>35077</v>
      </c>
    </row>
    <row r="48" spans="1:22" ht="14.25" thickBot="1">
      <c r="A48" s="29" t="s">
        <v>16</v>
      </c>
      <c r="B48" s="25">
        <v>303005</v>
      </c>
      <c r="C48" s="26">
        <v>181660</v>
      </c>
      <c r="D48" s="26">
        <v>104313</v>
      </c>
      <c r="E48" s="26">
        <v>48329</v>
      </c>
      <c r="F48" s="25">
        <v>246509</v>
      </c>
      <c r="G48" s="26">
        <v>183008</v>
      </c>
      <c r="H48" s="26">
        <v>78061</v>
      </c>
      <c r="I48" s="26">
        <v>21701</v>
      </c>
      <c r="J48" s="25">
        <v>114406</v>
      </c>
      <c r="K48" s="26">
        <v>95149</v>
      </c>
      <c r="L48" s="26">
        <v>54164</v>
      </c>
      <c r="M48" s="26">
        <v>16319</v>
      </c>
      <c r="N48" s="25">
        <v>39203</v>
      </c>
      <c r="O48" s="26">
        <v>-22708</v>
      </c>
      <c r="P48" s="26">
        <v>-25697</v>
      </c>
      <c r="Q48" s="26">
        <v>-7625</v>
      </c>
      <c r="R48" s="25">
        <v>-50263</v>
      </c>
      <c r="S48" s="26">
        <v>-24987</v>
      </c>
      <c r="T48" s="26">
        <v>-3980</v>
      </c>
      <c r="U48" s="26">
        <v>-11883</v>
      </c>
      <c r="V48" s="25">
        <v>95027</v>
      </c>
    </row>
    <row r="49" spans="1:22" ht="14.25" thickTop="1">
      <c r="A49" s="6" t="s">
        <v>17</v>
      </c>
      <c r="B49" s="23">
        <v>955</v>
      </c>
      <c r="C49" s="24">
        <v>955</v>
      </c>
      <c r="D49" s="24"/>
      <c r="E49" s="24"/>
      <c r="F49" s="23"/>
      <c r="G49" s="24"/>
      <c r="H49" s="24"/>
      <c r="I49" s="24"/>
      <c r="J49" s="23"/>
      <c r="K49" s="24"/>
      <c r="L49" s="24"/>
      <c r="M49" s="24"/>
      <c r="N49" s="23">
        <v>7756</v>
      </c>
      <c r="O49" s="24">
        <v>7756</v>
      </c>
      <c r="P49" s="24">
        <v>7756</v>
      </c>
      <c r="Q49" s="24"/>
      <c r="R49" s="23"/>
      <c r="S49" s="24"/>
      <c r="T49" s="24"/>
      <c r="U49" s="24"/>
      <c r="V49" s="23"/>
    </row>
    <row r="50" spans="1:22" ht="13.5">
      <c r="A50" s="6" t="s">
        <v>18</v>
      </c>
      <c r="B50" s="23">
        <v>966</v>
      </c>
      <c r="C50" s="24">
        <v>966</v>
      </c>
      <c r="D50" s="24">
        <v>966</v>
      </c>
      <c r="E50" s="24">
        <v>6</v>
      </c>
      <c r="F50" s="23">
        <v>54</v>
      </c>
      <c r="G50" s="24"/>
      <c r="H50" s="24"/>
      <c r="I50" s="24"/>
      <c r="J50" s="23"/>
      <c r="K50" s="24"/>
      <c r="L50" s="24"/>
      <c r="M50" s="24"/>
      <c r="N50" s="23"/>
      <c r="O50" s="24"/>
      <c r="P50" s="24"/>
      <c r="Q50" s="24"/>
      <c r="R50" s="23">
        <v>819</v>
      </c>
      <c r="S50" s="24">
        <v>819</v>
      </c>
      <c r="T50" s="24"/>
      <c r="U50" s="24"/>
      <c r="V50" s="23"/>
    </row>
    <row r="51" spans="1:22" ht="13.5">
      <c r="A51" s="6" t="s">
        <v>19</v>
      </c>
      <c r="B51" s="23">
        <v>1921</v>
      </c>
      <c r="C51" s="24">
        <v>1921</v>
      </c>
      <c r="D51" s="24">
        <v>966</v>
      </c>
      <c r="E51" s="24">
        <v>6</v>
      </c>
      <c r="F51" s="23">
        <v>54</v>
      </c>
      <c r="G51" s="24"/>
      <c r="H51" s="24"/>
      <c r="I51" s="24"/>
      <c r="J51" s="23"/>
      <c r="K51" s="24"/>
      <c r="L51" s="24"/>
      <c r="M51" s="24"/>
      <c r="N51" s="23">
        <v>34222</v>
      </c>
      <c r="O51" s="24">
        <v>10596</v>
      </c>
      <c r="P51" s="24">
        <v>10596</v>
      </c>
      <c r="Q51" s="24">
        <v>2840</v>
      </c>
      <c r="R51" s="23">
        <v>819</v>
      </c>
      <c r="S51" s="24">
        <v>819</v>
      </c>
      <c r="T51" s="24">
        <v>1339</v>
      </c>
      <c r="U51" s="24"/>
      <c r="V51" s="23"/>
    </row>
    <row r="52" spans="1:22" ht="13.5">
      <c r="A52" s="6" t="s">
        <v>20</v>
      </c>
      <c r="B52" s="23">
        <v>54915</v>
      </c>
      <c r="C52" s="24">
        <v>54915</v>
      </c>
      <c r="D52" s="24"/>
      <c r="E52" s="24"/>
      <c r="F52" s="23"/>
      <c r="G52" s="24"/>
      <c r="H52" s="24"/>
      <c r="I52" s="24"/>
      <c r="J52" s="23"/>
      <c r="K52" s="24"/>
      <c r="L52" s="24"/>
      <c r="M52" s="24"/>
      <c r="N52" s="23"/>
      <c r="O52" s="24"/>
      <c r="P52" s="24"/>
      <c r="Q52" s="24"/>
      <c r="R52" s="23"/>
      <c r="S52" s="24"/>
      <c r="T52" s="24"/>
      <c r="U52" s="24"/>
      <c r="V52" s="23"/>
    </row>
    <row r="53" spans="1:22" ht="13.5">
      <c r="A53" s="6" t="s">
        <v>178</v>
      </c>
      <c r="B53" s="23">
        <v>1336</v>
      </c>
      <c r="C53" s="24"/>
      <c r="D53" s="24"/>
      <c r="E53" s="24"/>
      <c r="F53" s="23">
        <v>7105</v>
      </c>
      <c r="G53" s="24"/>
      <c r="H53" s="24"/>
      <c r="I53" s="24"/>
      <c r="J53" s="23"/>
      <c r="K53" s="24"/>
      <c r="L53" s="24"/>
      <c r="M53" s="24"/>
      <c r="N53" s="23">
        <v>6672</v>
      </c>
      <c r="O53" s="24">
        <v>880</v>
      </c>
      <c r="P53" s="24">
        <v>820</v>
      </c>
      <c r="Q53" s="24">
        <v>820</v>
      </c>
      <c r="R53" s="23">
        <v>3366</v>
      </c>
      <c r="S53" s="24"/>
      <c r="T53" s="24"/>
      <c r="U53" s="24"/>
      <c r="V53" s="23">
        <v>92</v>
      </c>
    </row>
    <row r="54" spans="1:22" ht="13.5">
      <c r="A54" s="6" t="s">
        <v>21</v>
      </c>
      <c r="B54" s="23"/>
      <c r="C54" s="24"/>
      <c r="D54" s="24"/>
      <c r="E54" s="24"/>
      <c r="F54" s="23">
        <v>9</v>
      </c>
      <c r="G54" s="24"/>
      <c r="H54" s="24"/>
      <c r="I54" s="24"/>
      <c r="J54" s="23">
        <v>40</v>
      </c>
      <c r="K54" s="24"/>
      <c r="L54" s="24"/>
      <c r="M54" s="24"/>
      <c r="N54" s="23"/>
      <c r="O54" s="24"/>
      <c r="P54" s="24"/>
      <c r="Q54" s="24"/>
      <c r="R54" s="23">
        <v>156</v>
      </c>
      <c r="S54" s="24">
        <v>156</v>
      </c>
      <c r="T54" s="24"/>
      <c r="U54" s="24"/>
      <c r="V54" s="23"/>
    </row>
    <row r="55" spans="1:22" ht="13.5">
      <c r="A55" s="6" t="s">
        <v>22</v>
      </c>
      <c r="B55" s="23">
        <v>5</v>
      </c>
      <c r="C55" s="24">
        <v>5</v>
      </c>
      <c r="D55" s="24">
        <v>2732</v>
      </c>
      <c r="E55" s="24">
        <v>5938</v>
      </c>
      <c r="F55" s="23">
        <v>622</v>
      </c>
      <c r="G55" s="24">
        <v>7351</v>
      </c>
      <c r="H55" s="24">
        <v>6578</v>
      </c>
      <c r="I55" s="24">
        <v>3888</v>
      </c>
      <c r="J55" s="23">
        <v>63</v>
      </c>
      <c r="K55" s="24">
        <v>3223</v>
      </c>
      <c r="L55" s="24">
        <v>2635</v>
      </c>
      <c r="M55" s="24"/>
      <c r="N55" s="23">
        <v>22537</v>
      </c>
      <c r="O55" s="24">
        <v>8594</v>
      </c>
      <c r="P55" s="24">
        <v>6567</v>
      </c>
      <c r="Q55" s="24">
        <v>24</v>
      </c>
      <c r="R55" s="23">
        <v>7841</v>
      </c>
      <c r="S55" s="24">
        <v>1293</v>
      </c>
      <c r="T55" s="24">
        <v>316</v>
      </c>
      <c r="U55" s="24">
        <v>61</v>
      </c>
      <c r="V55" s="23">
        <v>2956</v>
      </c>
    </row>
    <row r="56" spans="1:22" ht="13.5">
      <c r="A56" s="6" t="s">
        <v>176</v>
      </c>
      <c r="B56" s="23">
        <v>350</v>
      </c>
      <c r="C56" s="24"/>
      <c r="D56" s="24"/>
      <c r="E56" s="24"/>
      <c r="F56" s="23">
        <v>100</v>
      </c>
      <c r="G56" s="24"/>
      <c r="H56" s="24"/>
      <c r="I56" s="24"/>
      <c r="J56" s="23">
        <v>8799</v>
      </c>
      <c r="K56" s="24"/>
      <c r="L56" s="24"/>
      <c r="M56" s="24"/>
      <c r="N56" s="23"/>
      <c r="O56" s="24"/>
      <c r="P56" s="24"/>
      <c r="Q56" s="24"/>
      <c r="R56" s="23"/>
      <c r="S56" s="24"/>
      <c r="T56" s="24"/>
      <c r="U56" s="24"/>
      <c r="V56" s="23">
        <v>1690</v>
      </c>
    </row>
    <row r="57" spans="1:22" ht="13.5">
      <c r="A57" s="6" t="s">
        <v>179</v>
      </c>
      <c r="B57" s="23"/>
      <c r="C57" s="24"/>
      <c r="D57" s="24"/>
      <c r="E57" s="24"/>
      <c r="F57" s="23">
        <v>51300</v>
      </c>
      <c r="G57" s="24">
        <v>51300</v>
      </c>
      <c r="H57" s="24"/>
      <c r="I57" s="24"/>
      <c r="J57" s="23"/>
      <c r="K57" s="24"/>
      <c r="L57" s="24"/>
      <c r="M57" s="24"/>
      <c r="N57" s="23"/>
      <c r="O57" s="24"/>
      <c r="P57" s="24"/>
      <c r="Q57" s="24"/>
      <c r="R57" s="23"/>
      <c r="S57" s="24"/>
      <c r="T57" s="24"/>
      <c r="U57" s="24"/>
      <c r="V57" s="23"/>
    </row>
    <row r="58" spans="1:22" ht="13.5">
      <c r="A58" s="6" t="s">
        <v>23</v>
      </c>
      <c r="B58" s="23">
        <v>229</v>
      </c>
      <c r="C58" s="24">
        <v>229</v>
      </c>
      <c r="D58" s="24">
        <v>229</v>
      </c>
      <c r="E58" s="24">
        <v>229</v>
      </c>
      <c r="F58" s="23">
        <v>687</v>
      </c>
      <c r="G58" s="24"/>
      <c r="H58" s="24"/>
      <c r="I58" s="24"/>
      <c r="J58" s="23"/>
      <c r="K58" s="24"/>
      <c r="L58" s="24"/>
      <c r="M58" s="24"/>
      <c r="N58" s="23"/>
      <c r="O58" s="24"/>
      <c r="P58" s="24"/>
      <c r="Q58" s="24"/>
      <c r="R58" s="23">
        <v>9635</v>
      </c>
      <c r="S58" s="24">
        <v>916</v>
      </c>
      <c r="T58" s="24">
        <v>916</v>
      </c>
      <c r="U58" s="24"/>
      <c r="V58" s="23">
        <v>3618</v>
      </c>
    </row>
    <row r="59" spans="1:22" ht="13.5">
      <c r="A59" s="6" t="s">
        <v>24</v>
      </c>
      <c r="B59" s="23">
        <v>56836</v>
      </c>
      <c r="C59" s="24">
        <v>55149</v>
      </c>
      <c r="D59" s="24">
        <v>2961</v>
      </c>
      <c r="E59" s="24">
        <v>6167</v>
      </c>
      <c r="F59" s="23">
        <v>59823</v>
      </c>
      <c r="G59" s="24">
        <v>58651</v>
      </c>
      <c r="H59" s="24">
        <v>6578</v>
      </c>
      <c r="I59" s="24">
        <v>3888</v>
      </c>
      <c r="J59" s="23">
        <v>10896</v>
      </c>
      <c r="K59" s="24">
        <v>3223</v>
      </c>
      <c r="L59" s="24">
        <v>2635</v>
      </c>
      <c r="M59" s="24"/>
      <c r="N59" s="23">
        <v>63585</v>
      </c>
      <c r="O59" s="24">
        <v>10862</v>
      </c>
      <c r="P59" s="24">
        <v>8775</v>
      </c>
      <c r="Q59" s="24">
        <v>845</v>
      </c>
      <c r="R59" s="23">
        <v>108265</v>
      </c>
      <c r="S59" s="24">
        <v>2366</v>
      </c>
      <c r="T59" s="24">
        <v>1232</v>
      </c>
      <c r="U59" s="24">
        <v>61</v>
      </c>
      <c r="V59" s="23">
        <v>36407</v>
      </c>
    </row>
    <row r="60" spans="1:22" ht="13.5">
      <c r="A60" s="7" t="s">
        <v>168</v>
      </c>
      <c r="B60" s="23">
        <v>248090</v>
      </c>
      <c r="C60" s="24">
        <v>128431</v>
      </c>
      <c r="D60" s="24">
        <v>102318</v>
      </c>
      <c r="E60" s="24">
        <v>42167</v>
      </c>
      <c r="F60" s="23">
        <v>186740</v>
      </c>
      <c r="G60" s="24">
        <v>124356</v>
      </c>
      <c r="H60" s="24">
        <v>71483</v>
      </c>
      <c r="I60" s="24">
        <v>17813</v>
      </c>
      <c r="J60" s="23">
        <v>103510</v>
      </c>
      <c r="K60" s="24">
        <v>91925</v>
      </c>
      <c r="L60" s="24">
        <v>51529</v>
      </c>
      <c r="M60" s="24">
        <v>16319</v>
      </c>
      <c r="N60" s="23">
        <v>9840</v>
      </c>
      <c r="O60" s="24">
        <v>-22974</v>
      </c>
      <c r="P60" s="24">
        <v>-23875</v>
      </c>
      <c r="Q60" s="24">
        <v>-5630</v>
      </c>
      <c r="R60" s="23">
        <v>-157709</v>
      </c>
      <c r="S60" s="24">
        <v>-26534</v>
      </c>
      <c r="T60" s="24">
        <v>-3873</v>
      </c>
      <c r="U60" s="24">
        <v>-11945</v>
      </c>
      <c r="V60" s="23">
        <v>58620</v>
      </c>
    </row>
    <row r="61" spans="1:22" ht="13.5">
      <c r="A61" s="7" t="s">
        <v>25</v>
      </c>
      <c r="B61" s="23">
        <v>74852</v>
      </c>
      <c r="C61" s="24">
        <v>11646</v>
      </c>
      <c r="D61" s="24">
        <v>62163</v>
      </c>
      <c r="E61" s="24">
        <v>10215</v>
      </c>
      <c r="F61" s="23">
        <v>115976</v>
      </c>
      <c r="G61" s="24">
        <v>69352</v>
      </c>
      <c r="H61" s="24">
        <v>45661</v>
      </c>
      <c r="I61" s="24">
        <v>25778</v>
      </c>
      <c r="J61" s="23">
        <v>19337</v>
      </c>
      <c r="K61" s="24">
        <v>11603</v>
      </c>
      <c r="L61" s="24">
        <v>10070</v>
      </c>
      <c r="M61" s="24">
        <v>3254</v>
      </c>
      <c r="N61" s="23">
        <v>4357</v>
      </c>
      <c r="O61" s="24">
        <v>3708</v>
      </c>
      <c r="P61" s="24">
        <v>2295</v>
      </c>
      <c r="Q61" s="24">
        <v>1163</v>
      </c>
      <c r="R61" s="23">
        <v>4712</v>
      </c>
      <c r="S61" s="24">
        <v>3381</v>
      </c>
      <c r="T61" s="24">
        <v>2204</v>
      </c>
      <c r="U61" s="24">
        <v>1083</v>
      </c>
      <c r="V61" s="23">
        <v>3732</v>
      </c>
    </row>
    <row r="62" spans="1:22" ht="13.5">
      <c r="A62" s="7" t="s">
        <v>26</v>
      </c>
      <c r="B62" s="23">
        <v>38091</v>
      </c>
      <c r="C62" s="24">
        <v>50604</v>
      </c>
      <c r="D62" s="24">
        <v>-9524</v>
      </c>
      <c r="E62" s="24">
        <v>8113</v>
      </c>
      <c r="F62" s="23">
        <v>-73002</v>
      </c>
      <c r="G62" s="24"/>
      <c r="H62" s="24"/>
      <c r="I62" s="24"/>
      <c r="J62" s="23"/>
      <c r="K62" s="24"/>
      <c r="L62" s="24"/>
      <c r="M62" s="24"/>
      <c r="N62" s="23"/>
      <c r="O62" s="24"/>
      <c r="P62" s="24"/>
      <c r="Q62" s="24"/>
      <c r="R62" s="23">
        <v>56596</v>
      </c>
      <c r="S62" s="24">
        <v>56596</v>
      </c>
      <c r="T62" s="24">
        <v>56596</v>
      </c>
      <c r="U62" s="24"/>
      <c r="V62" s="23">
        <v>22626</v>
      </c>
    </row>
    <row r="63" spans="1:22" ht="13.5">
      <c r="A63" s="7" t="s">
        <v>27</v>
      </c>
      <c r="B63" s="23">
        <v>112944</v>
      </c>
      <c r="C63" s="24">
        <v>62250</v>
      </c>
      <c r="D63" s="24">
        <v>52639</v>
      </c>
      <c r="E63" s="24">
        <v>18328</v>
      </c>
      <c r="F63" s="23">
        <v>42974</v>
      </c>
      <c r="G63" s="24">
        <v>69352</v>
      </c>
      <c r="H63" s="24">
        <v>45661</v>
      </c>
      <c r="I63" s="24">
        <v>25778</v>
      </c>
      <c r="J63" s="23">
        <v>19337</v>
      </c>
      <c r="K63" s="24">
        <v>11603</v>
      </c>
      <c r="L63" s="24">
        <v>10070</v>
      </c>
      <c r="M63" s="24">
        <v>3254</v>
      </c>
      <c r="N63" s="23">
        <v>4357</v>
      </c>
      <c r="O63" s="24">
        <v>3708</v>
      </c>
      <c r="P63" s="24">
        <v>2295</v>
      </c>
      <c r="Q63" s="24">
        <v>1163</v>
      </c>
      <c r="R63" s="23">
        <v>61308</v>
      </c>
      <c r="S63" s="24">
        <v>59977</v>
      </c>
      <c r="T63" s="24">
        <v>58800</v>
      </c>
      <c r="U63" s="24">
        <v>1083</v>
      </c>
      <c r="V63" s="23">
        <v>26358</v>
      </c>
    </row>
    <row r="64" spans="1:22" ht="14.25" thickBot="1">
      <c r="A64" s="7" t="s">
        <v>28</v>
      </c>
      <c r="B64" s="23">
        <v>135146</v>
      </c>
      <c r="C64" s="24">
        <v>66180</v>
      </c>
      <c r="D64" s="24">
        <v>49679</v>
      </c>
      <c r="E64" s="24">
        <v>23838</v>
      </c>
      <c r="F64" s="23">
        <v>143765</v>
      </c>
      <c r="G64" s="24">
        <v>55003</v>
      </c>
      <c r="H64" s="24">
        <v>25821</v>
      </c>
      <c r="I64" s="24">
        <v>-7964</v>
      </c>
      <c r="J64" s="23">
        <v>84172</v>
      </c>
      <c r="K64" s="24">
        <v>80321</v>
      </c>
      <c r="L64" s="24">
        <v>41458</v>
      </c>
      <c r="M64" s="24">
        <v>13065</v>
      </c>
      <c r="N64" s="23">
        <v>5482</v>
      </c>
      <c r="O64" s="24">
        <v>-26682</v>
      </c>
      <c r="P64" s="24">
        <v>-26171</v>
      </c>
      <c r="Q64" s="24">
        <v>-6793</v>
      </c>
      <c r="R64" s="23">
        <v>-219017</v>
      </c>
      <c r="S64" s="24">
        <v>-86511</v>
      </c>
      <c r="T64" s="24">
        <v>-62673</v>
      </c>
      <c r="U64" s="24">
        <v>-13028</v>
      </c>
      <c r="V64" s="23">
        <v>32262</v>
      </c>
    </row>
    <row r="65" spans="1:22" ht="14.25" thickTop="1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7" ht="13.5">
      <c r="A67" s="20" t="s">
        <v>159</v>
      </c>
    </row>
    <row r="68" ht="13.5">
      <c r="A68" s="20" t="s">
        <v>160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R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155</v>
      </c>
      <c r="B2" s="14">
        <v>2139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47</v>
      </c>
      <c r="B4" s="15" t="str">
        <f>HYPERLINK("http://www.kabupro.jp/mark/20130624/S000DM0G.htm","有価証券報告書")</f>
        <v>有価証券報告書</v>
      </c>
      <c r="C4" s="15" t="str">
        <f>HYPERLINK("http://www.kabupro.jp/mark/20130426/S000D9WP.htm","訂正四半期報告書")</f>
        <v>訂正四半期報告書</v>
      </c>
      <c r="D4" s="15" t="str">
        <f>HYPERLINK("http://www.kabupro.jp/mark/20130624/S000DM0G.htm","有価証券報告書")</f>
        <v>有価証券報告書</v>
      </c>
      <c r="E4" s="15" t="str">
        <f>HYPERLINK("http://www.kabupro.jp/mark/20130426/S000D9WP.htm","訂正四半期報告書")</f>
        <v>訂正四半期報告書</v>
      </c>
      <c r="F4" s="15" t="str">
        <f>HYPERLINK("http://www.kabupro.jp/mark/20130426/S000D9WK.htm","訂正有価証券報告書")</f>
        <v>訂正有価証券報告書</v>
      </c>
      <c r="G4" s="15" t="str">
        <f>HYPERLINK("http://www.kabupro.jp/mark/20110214/S0007S28.htm","四半期報告書")</f>
        <v>四半期報告書</v>
      </c>
      <c r="H4" s="15" t="str">
        <f>HYPERLINK("http://www.kabupro.jp/mark/20130426/S000D9WG.htm","訂正四半期報告書")</f>
        <v>訂正四半期報告書</v>
      </c>
      <c r="I4" s="15" t="str">
        <f>HYPERLINK("http://www.kabupro.jp/mark/20100812/S0006K0H.htm","四半期報告書")</f>
        <v>四半期報告書</v>
      </c>
      <c r="J4" s="15" t="str">
        <f>HYPERLINK("http://www.kabupro.jp/mark/20110623/S0008IQL.htm","有価証券報告書")</f>
        <v>有価証券報告書</v>
      </c>
      <c r="K4" s="15" t="str">
        <f>HYPERLINK("http://www.kabupro.jp/mark/20110214/S0007S28.htm","四半期報告書")</f>
        <v>四半期報告書</v>
      </c>
      <c r="L4" s="15" t="str">
        <f>HYPERLINK("http://www.kabupro.jp/mark/20101115/S00074ZL.htm","四半期報告書")</f>
        <v>四半期報告書</v>
      </c>
      <c r="M4" s="15" t="str">
        <f>HYPERLINK("http://www.kabupro.jp/mark/20100812/S0006K0H.htm","四半期報告書")</f>
        <v>四半期報告書</v>
      </c>
      <c r="N4" s="15" t="str">
        <f>HYPERLINK("http://www.kabupro.jp/mark/20100630/S000633V.htm","有価証券報告書")</f>
        <v>有価証券報告書</v>
      </c>
      <c r="O4" s="15" t="str">
        <f>HYPERLINK("http://www.kabupro.jp/mark/20100215/S00054EB.htm","四半期報告書")</f>
        <v>四半期報告書</v>
      </c>
      <c r="P4" s="15" t="str">
        <f>HYPERLINK("http://www.kabupro.jp/mark/20091113/S0004GT0.htm","四半期報告書")</f>
        <v>四半期報告書</v>
      </c>
      <c r="Q4" s="15" t="str">
        <f>HYPERLINK("http://www.kabupro.jp/mark/20090813/S0003Z06.htm","四半期報告書")</f>
        <v>四半期報告書</v>
      </c>
      <c r="R4" s="15" t="str">
        <f>HYPERLINK("http://www.kabupro.jp/mark/20090629/S0003BF5.htm","有価証券報告書")</f>
        <v>有価証券報告書</v>
      </c>
    </row>
    <row r="5" spans="1:18" ht="14.25" thickBot="1">
      <c r="A5" s="11" t="s">
        <v>48</v>
      </c>
      <c r="B5" s="1" t="s">
        <v>54</v>
      </c>
      <c r="C5" s="1" t="s">
        <v>57</v>
      </c>
      <c r="D5" s="1" t="s">
        <v>54</v>
      </c>
      <c r="E5" s="1" t="s">
        <v>57</v>
      </c>
      <c r="F5" s="1" t="s">
        <v>57</v>
      </c>
      <c r="G5" s="1" t="s">
        <v>67</v>
      </c>
      <c r="H5" s="1" t="s">
        <v>57</v>
      </c>
      <c r="I5" s="1" t="s">
        <v>71</v>
      </c>
      <c r="J5" s="1" t="s">
        <v>73</v>
      </c>
      <c r="K5" s="1" t="s">
        <v>67</v>
      </c>
      <c r="L5" s="1" t="s">
        <v>69</v>
      </c>
      <c r="M5" s="1" t="s">
        <v>71</v>
      </c>
      <c r="N5" s="1" t="s">
        <v>72</v>
      </c>
      <c r="O5" s="1" t="s">
        <v>75</v>
      </c>
      <c r="P5" s="1" t="s">
        <v>77</v>
      </c>
      <c r="Q5" s="1" t="s">
        <v>79</v>
      </c>
      <c r="R5" s="1" t="s">
        <v>88</v>
      </c>
    </row>
    <row r="6" spans="1:18" ht="15" thickBot="1" thickTop="1">
      <c r="A6" s="10" t="s">
        <v>49</v>
      </c>
      <c r="B6" s="18" t="s">
        <v>211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50</v>
      </c>
      <c r="B7" s="16" t="s">
        <v>55</v>
      </c>
      <c r="C7" s="14" t="s">
        <v>162</v>
      </c>
      <c r="D7" s="16" t="s">
        <v>55</v>
      </c>
      <c r="E7" s="14" t="s">
        <v>162</v>
      </c>
      <c r="F7" s="16" t="s">
        <v>55</v>
      </c>
      <c r="G7" s="14" t="s">
        <v>162</v>
      </c>
      <c r="H7" s="14" t="s">
        <v>162</v>
      </c>
      <c r="I7" s="14" t="s">
        <v>162</v>
      </c>
      <c r="J7" s="16" t="s">
        <v>55</v>
      </c>
      <c r="K7" s="14" t="s">
        <v>162</v>
      </c>
      <c r="L7" s="14" t="s">
        <v>162</v>
      </c>
      <c r="M7" s="14" t="s">
        <v>162</v>
      </c>
      <c r="N7" s="16" t="s">
        <v>55</v>
      </c>
      <c r="O7" s="14" t="s">
        <v>162</v>
      </c>
      <c r="P7" s="14" t="s">
        <v>162</v>
      </c>
      <c r="Q7" s="14" t="s">
        <v>162</v>
      </c>
      <c r="R7" s="16" t="s">
        <v>55</v>
      </c>
    </row>
    <row r="8" spans="1:18" ht="13.5">
      <c r="A8" s="13" t="s">
        <v>51</v>
      </c>
      <c r="B8" s="17" t="s">
        <v>161</v>
      </c>
      <c r="C8" s="1" t="s">
        <v>161</v>
      </c>
      <c r="D8" s="17" t="s">
        <v>163</v>
      </c>
      <c r="E8" s="1" t="s">
        <v>163</v>
      </c>
      <c r="F8" s="17" t="s">
        <v>164</v>
      </c>
      <c r="G8" s="1" t="s">
        <v>164</v>
      </c>
      <c r="H8" s="1" t="s">
        <v>164</v>
      </c>
      <c r="I8" s="1" t="s">
        <v>164</v>
      </c>
      <c r="J8" s="17" t="s">
        <v>165</v>
      </c>
      <c r="K8" s="1" t="s">
        <v>165</v>
      </c>
      <c r="L8" s="1" t="s">
        <v>165</v>
      </c>
      <c r="M8" s="1" t="s">
        <v>165</v>
      </c>
      <c r="N8" s="17" t="s">
        <v>166</v>
      </c>
      <c r="O8" s="1" t="s">
        <v>166</v>
      </c>
      <c r="P8" s="1" t="s">
        <v>166</v>
      </c>
      <c r="Q8" s="1" t="s">
        <v>166</v>
      </c>
      <c r="R8" s="17" t="s">
        <v>167</v>
      </c>
    </row>
    <row r="9" spans="1:18" ht="13.5">
      <c r="A9" s="13" t="s">
        <v>52</v>
      </c>
      <c r="B9" s="17" t="s">
        <v>56</v>
      </c>
      <c r="C9" s="1" t="s">
        <v>60</v>
      </c>
      <c r="D9" s="17" t="s">
        <v>62</v>
      </c>
      <c r="E9" s="1" t="s">
        <v>64</v>
      </c>
      <c r="F9" s="17" t="s">
        <v>66</v>
      </c>
      <c r="G9" s="1" t="s">
        <v>68</v>
      </c>
      <c r="H9" s="1" t="s">
        <v>70</v>
      </c>
      <c r="I9" s="1" t="s">
        <v>72</v>
      </c>
      <c r="J9" s="17" t="s">
        <v>74</v>
      </c>
      <c r="K9" s="1" t="s">
        <v>76</v>
      </c>
      <c r="L9" s="1" t="s">
        <v>78</v>
      </c>
      <c r="M9" s="1" t="s">
        <v>80</v>
      </c>
      <c r="N9" s="17" t="s">
        <v>81</v>
      </c>
      <c r="O9" s="1" t="s">
        <v>83</v>
      </c>
      <c r="P9" s="1" t="s">
        <v>85</v>
      </c>
      <c r="Q9" s="1" t="s">
        <v>87</v>
      </c>
      <c r="R9" s="17" t="s">
        <v>89</v>
      </c>
    </row>
    <row r="10" spans="1:18" ht="14.25" thickBot="1">
      <c r="A10" s="13" t="s">
        <v>53</v>
      </c>
      <c r="B10" s="17" t="s">
        <v>91</v>
      </c>
      <c r="C10" s="1" t="s">
        <v>91</v>
      </c>
      <c r="D10" s="17" t="s">
        <v>91</v>
      </c>
      <c r="E10" s="1" t="s">
        <v>91</v>
      </c>
      <c r="F10" s="17" t="s">
        <v>91</v>
      </c>
      <c r="G10" s="1" t="s">
        <v>91</v>
      </c>
      <c r="H10" s="1" t="s">
        <v>91</v>
      </c>
      <c r="I10" s="1" t="s">
        <v>91</v>
      </c>
      <c r="J10" s="17" t="s">
        <v>91</v>
      </c>
      <c r="K10" s="1" t="s">
        <v>91</v>
      </c>
      <c r="L10" s="1" t="s">
        <v>91</v>
      </c>
      <c r="M10" s="1" t="s">
        <v>91</v>
      </c>
      <c r="N10" s="17" t="s">
        <v>91</v>
      </c>
      <c r="O10" s="1" t="s">
        <v>91</v>
      </c>
      <c r="P10" s="1" t="s">
        <v>91</v>
      </c>
      <c r="Q10" s="1" t="s">
        <v>91</v>
      </c>
      <c r="R10" s="17" t="s">
        <v>91</v>
      </c>
    </row>
    <row r="11" spans="1:18" ht="14.25" thickTop="1">
      <c r="A11" s="28" t="s">
        <v>168</v>
      </c>
      <c r="B11" s="21">
        <v>248090</v>
      </c>
      <c r="C11" s="22">
        <v>102318</v>
      </c>
      <c r="D11" s="21">
        <v>186740</v>
      </c>
      <c r="E11" s="22">
        <v>71483</v>
      </c>
      <c r="F11" s="21">
        <v>103510</v>
      </c>
      <c r="G11" s="22">
        <v>91925</v>
      </c>
      <c r="H11" s="22">
        <v>51529</v>
      </c>
      <c r="I11" s="22">
        <v>16319</v>
      </c>
      <c r="J11" s="21">
        <v>9840</v>
      </c>
      <c r="K11" s="22">
        <v>-22974</v>
      </c>
      <c r="L11" s="22">
        <v>-23875</v>
      </c>
      <c r="M11" s="22">
        <v>-5630</v>
      </c>
      <c r="N11" s="21">
        <v>-157709</v>
      </c>
      <c r="O11" s="22">
        <v>-26534</v>
      </c>
      <c r="P11" s="22">
        <v>-3873</v>
      </c>
      <c r="Q11" s="22">
        <v>-11945</v>
      </c>
      <c r="R11" s="21">
        <v>58620</v>
      </c>
    </row>
    <row r="12" spans="1:18" ht="13.5">
      <c r="A12" s="6" t="s">
        <v>169</v>
      </c>
      <c r="B12" s="23">
        <v>29553</v>
      </c>
      <c r="C12" s="24">
        <v>14805</v>
      </c>
      <c r="D12" s="23">
        <v>25482</v>
      </c>
      <c r="E12" s="24">
        <v>11980</v>
      </c>
      <c r="F12" s="23">
        <v>27155</v>
      </c>
      <c r="G12" s="24">
        <v>20175</v>
      </c>
      <c r="H12" s="24">
        <v>13344</v>
      </c>
      <c r="I12" s="24">
        <v>6638</v>
      </c>
      <c r="J12" s="23">
        <v>21642</v>
      </c>
      <c r="K12" s="24">
        <v>15333</v>
      </c>
      <c r="L12" s="24">
        <v>10170</v>
      </c>
      <c r="M12" s="24">
        <v>5042</v>
      </c>
      <c r="N12" s="23">
        <v>20916</v>
      </c>
      <c r="O12" s="24">
        <v>15574</v>
      </c>
      <c r="P12" s="24">
        <v>10287</v>
      </c>
      <c r="Q12" s="24">
        <v>5081</v>
      </c>
      <c r="R12" s="23">
        <v>21158</v>
      </c>
    </row>
    <row r="13" spans="1:18" ht="13.5">
      <c r="A13" s="6" t="s">
        <v>170</v>
      </c>
      <c r="B13" s="23">
        <v>-97453</v>
      </c>
      <c r="C13" s="24">
        <v>8389</v>
      </c>
      <c r="D13" s="23">
        <v>-16780</v>
      </c>
      <c r="E13" s="24">
        <v>879</v>
      </c>
      <c r="F13" s="23">
        <v>18279</v>
      </c>
      <c r="G13" s="24">
        <v>6579</v>
      </c>
      <c r="H13" s="24">
        <v>8371</v>
      </c>
      <c r="I13" s="24">
        <v>6667</v>
      </c>
      <c r="J13" s="23">
        <v>-14773</v>
      </c>
      <c r="K13" s="24">
        <v>-7148</v>
      </c>
      <c r="L13" s="24">
        <v>-7155</v>
      </c>
      <c r="M13" s="24">
        <v>1320</v>
      </c>
      <c r="N13" s="23">
        <v>79475</v>
      </c>
      <c r="O13" s="24">
        <v>19778</v>
      </c>
      <c r="P13" s="24">
        <v>-1507</v>
      </c>
      <c r="Q13" s="24">
        <v>2485</v>
      </c>
      <c r="R13" s="23">
        <v>36008</v>
      </c>
    </row>
    <row r="14" spans="1:18" ht="13.5">
      <c r="A14" s="6" t="s">
        <v>171</v>
      </c>
      <c r="B14" s="23">
        <v>8000</v>
      </c>
      <c r="C14" s="24">
        <v>20000</v>
      </c>
      <c r="D14" s="23">
        <v>4000</v>
      </c>
      <c r="E14" s="24">
        <v>16000</v>
      </c>
      <c r="F14" s="23">
        <v>24000</v>
      </c>
      <c r="G14" s="24"/>
      <c r="H14" s="24">
        <v>24000</v>
      </c>
      <c r="I14" s="24">
        <v>18233</v>
      </c>
      <c r="J14" s="23">
        <v>-8000</v>
      </c>
      <c r="K14" s="24">
        <v>-11200</v>
      </c>
      <c r="L14" s="24">
        <v>-16000</v>
      </c>
      <c r="M14" s="24">
        <v>-2840</v>
      </c>
      <c r="N14" s="23">
        <v>-14126</v>
      </c>
      <c r="O14" s="24">
        <v>-26126</v>
      </c>
      <c r="P14" s="24">
        <v>2273</v>
      </c>
      <c r="Q14" s="24">
        <v>20197</v>
      </c>
      <c r="R14" s="23">
        <v>-1873</v>
      </c>
    </row>
    <row r="15" spans="1:18" ht="13.5">
      <c r="A15" s="6" t="s">
        <v>172</v>
      </c>
      <c r="B15" s="23">
        <v>-20000</v>
      </c>
      <c r="C15" s="24">
        <v>-20000</v>
      </c>
      <c r="D15" s="23">
        <v>20000</v>
      </c>
      <c r="E15" s="24"/>
      <c r="F15" s="23"/>
      <c r="G15" s="24"/>
      <c r="H15" s="24"/>
      <c r="I15" s="24"/>
      <c r="J15" s="23"/>
      <c r="K15" s="24"/>
      <c r="L15" s="24"/>
      <c r="M15" s="24"/>
      <c r="N15" s="23"/>
      <c r="O15" s="24"/>
      <c r="P15" s="24"/>
      <c r="Q15" s="24"/>
      <c r="R15" s="23"/>
    </row>
    <row r="16" spans="1:18" ht="13.5">
      <c r="A16" s="6" t="s">
        <v>173</v>
      </c>
      <c r="B16" s="23">
        <v>-2318</v>
      </c>
      <c r="C16" s="24">
        <v>-681</v>
      </c>
      <c r="D16" s="23">
        <v>-5066</v>
      </c>
      <c r="E16" s="24">
        <v>-969</v>
      </c>
      <c r="F16" s="23">
        <v>-3310</v>
      </c>
      <c r="G16" s="24">
        <v>-2407</v>
      </c>
      <c r="H16" s="24">
        <v>-1795</v>
      </c>
      <c r="I16" s="24">
        <v>-1128</v>
      </c>
      <c r="J16" s="23">
        <v>-5913</v>
      </c>
      <c r="K16" s="24">
        <v>-4211</v>
      </c>
      <c r="L16" s="24">
        <v>-2233</v>
      </c>
      <c r="M16" s="24">
        <v>-1258</v>
      </c>
      <c r="N16" s="23">
        <v>-4221</v>
      </c>
      <c r="O16" s="24">
        <v>-3046</v>
      </c>
      <c r="P16" s="24">
        <v>-2297</v>
      </c>
      <c r="Q16" s="24">
        <v>-866</v>
      </c>
      <c r="R16" s="23">
        <v>-3926</v>
      </c>
    </row>
    <row r="17" spans="1:18" ht="13.5">
      <c r="A17" s="6" t="s">
        <v>174</v>
      </c>
      <c r="B17" s="23">
        <v>15126</v>
      </c>
      <c r="C17" s="24"/>
      <c r="D17" s="23">
        <v>22865</v>
      </c>
      <c r="E17" s="24"/>
      <c r="F17" s="23">
        <v>26596</v>
      </c>
      <c r="G17" s="24">
        <v>20418</v>
      </c>
      <c r="H17" s="24">
        <v>14488</v>
      </c>
      <c r="I17" s="24">
        <v>6646</v>
      </c>
      <c r="J17" s="23">
        <v>25572</v>
      </c>
      <c r="K17" s="24">
        <v>18855</v>
      </c>
      <c r="L17" s="24">
        <v>12432</v>
      </c>
      <c r="M17" s="24">
        <v>6111</v>
      </c>
      <c r="N17" s="23">
        <v>25863</v>
      </c>
      <c r="O17" s="24">
        <v>19574</v>
      </c>
      <c r="P17" s="24">
        <v>13272</v>
      </c>
      <c r="Q17" s="24">
        <v>7222</v>
      </c>
      <c r="R17" s="23">
        <v>24106</v>
      </c>
    </row>
    <row r="18" spans="1:18" ht="13.5">
      <c r="A18" s="6" t="s">
        <v>175</v>
      </c>
      <c r="B18" s="23">
        <v>5</v>
      </c>
      <c r="C18" s="24">
        <v>2732</v>
      </c>
      <c r="D18" s="23">
        <v>622</v>
      </c>
      <c r="E18" s="24">
        <v>6578</v>
      </c>
      <c r="F18" s="23">
        <v>63</v>
      </c>
      <c r="G18" s="24">
        <v>3223</v>
      </c>
      <c r="H18" s="24">
        <v>2635</v>
      </c>
      <c r="I18" s="24"/>
      <c r="J18" s="23">
        <v>22537</v>
      </c>
      <c r="K18" s="24">
        <v>8594</v>
      </c>
      <c r="L18" s="24">
        <v>6567</v>
      </c>
      <c r="M18" s="24">
        <v>24</v>
      </c>
      <c r="N18" s="23">
        <v>7841</v>
      </c>
      <c r="O18" s="24"/>
      <c r="P18" s="24">
        <v>316</v>
      </c>
      <c r="Q18" s="24">
        <v>61</v>
      </c>
      <c r="R18" s="23">
        <v>2956</v>
      </c>
    </row>
    <row r="19" spans="1:18" ht="13.5">
      <c r="A19" s="6" t="s">
        <v>176</v>
      </c>
      <c r="B19" s="23">
        <v>350</v>
      </c>
      <c r="C19" s="24"/>
      <c r="D19" s="23">
        <v>100</v>
      </c>
      <c r="E19" s="24"/>
      <c r="F19" s="23">
        <v>8799</v>
      </c>
      <c r="G19" s="24"/>
      <c r="H19" s="24"/>
      <c r="I19" s="24"/>
      <c r="J19" s="23"/>
      <c r="K19" s="24"/>
      <c r="L19" s="24"/>
      <c r="M19" s="24"/>
      <c r="N19" s="23"/>
      <c r="O19" s="24"/>
      <c r="P19" s="24"/>
      <c r="Q19" s="24"/>
      <c r="R19" s="23">
        <v>1690</v>
      </c>
    </row>
    <row r="20" spans="1:18" ht="13.5">
      <c r="A20" s="6" t="s">
        <v>177</v>
      </c>
      <c r="B20" s="23">
        <v>-955</v>
      </c>
      <c r="C20" s="24"/>
      <c r="D20" s="23"/>
      <c r="E20" s="24"/>
      <c r="F20" s="23">
        <v>1993</v>
      </c>
      <c r="G20" s="24"/>
      <c r="H20" s="24"/>
      <c r="I20" s="24"/>
      <c r="J20" s="23">
        <v>-6369</v>
      </c>
      <c r="K20" s="24">
        <v>-6369</v>
      </c>
      <c r="L20" s="24">
        <v>-6369</v>
      </c>
      <c r="M20" s="24"/>
      <c r="N20" s="23"/>
      <c r="O20" s="24"/>
      <c r="P20" s="24"/>
      <c r="Q20" s="24"/>
      <c r="R20" s="23"/>
    </row>
    <row r="21" spans="1:18" ht="13.5">
      <c r="A21" s="6" t="s">
        <v>178</v>
      </c>
      <c r="B21" s="23">
        <v>1336</v>
      </c>
      <c r="C21" s="24"/>
      <c r="D21" s="23">
        <v>7105</v>
      </c>
      <c r="E21" s="24"/>
      <c r="F21" s="23"/>
      <c r="G21" s="24"/>
      <c r="H21" s="24"/>
      <c r="I21" s="24"/>
      <c r="J21" s="23">
        <v>6672</v>
      </c>
      <c r="K21" s="24">
        <v>880</v>
      </c>
      <c r="L21" s="24">
        <v>820</v>
      </c>
      <c r="M21" s="24">
        <v>820</v>
      </c>
      <c r="N21" s="23">
        <v>3366</v>
      </c>
      <c r="O21" s="24"/>
      <c r="P21" s="24"/>
      <c r="Q21" s="24"/>
      <c r="R21" s="23">
        <v>92</v>
      </c>
    </row>
    <row r="22" spans="1:18" ht="13.5">
      <c r="A22" s="6" t="s">
        <v>179</v>
      </c>
      <c r="B22" s="23"/>
      <c r="C22" s="24"/>
      <c r="D22" s="23">
        <v>51300</v>
      </c>
      <c r="E22" s="24"/>
      <c r="F22" s="23"/>
      <c r="G22" s="24"/>
      <c r="H22" s="24"/>
      <c r="I22" s="24"/>
      <c r="J22" s="23"/>
      <c r="K22" s="24"/>
      <c r="L22" s="24"/>
      <c r="M22" s="24"/>
      <c r="N22" s="23"/>
      <c r="O22" s="24"/>
      <c r="P22" s="24"/>
      <c r="Q22" s="24"/>
      <c r="R22" s="23"/>
    </row>
    <row r="23" spans="1:18" ht="13.5">
      <c r="A23" s="6" t="s">
        <v>180</v>
      </c>
      <c r="B23" s="23">
        <v>18226</v>
      </c>
      <c r="C23" s="24">
        <v>29619</v>
      </c>
      <c r="D23" s="23">
        <v>-205902</v>
      </c>
      <c r="E23" s="24">
        <v>-42738</v>
      </c>
      <c r="F23" s="23">
        <v>66189</v>
      </c>
      <c r="G23" s="24">
        <v>48202</v>
      </c>
      <c r="H23" s="24">
        <v>43193</v>
      </c>
      <c r="I23" s="24">
        <v>2088</v>
      </c>
      <c r="J23" s="23">
        <v>32747</v>
      </c>
      <c r="K23" s="24">
        <v>81415</v>
      </c>
      <c r="L23" s="24">
        <v>46372</v>
      </c>
      <c r="M23" s="24">
        <v>-722</v>
      </c>
      <c r="N23" s="23">
        <v>4829</v>
      </c>
      <c r="O23" s="24">
        <v>5533</v>
      </c>
      <c r="P23" s="24">
        <v>-18240</v>
      </c>
      <c r="Q23" s="24">
        <v>-33681</v>
      </c>
      <c r="R23" s="23">
        <v>374780</v>
      </c>
    </row>
    <row r="24" spans="1:18" ht="13.5">
      <c r="A24" s="6" t="s">
        <v>181</v>
      </c>
      <c r="B24" s="23">
        <v>-6662</v>
      </c>
      <c r="C24" s="24">
        <v>-9566</v>
      </c>
      <c r="D24" s="23">
        <v>-7296</v>
      </c>
      <c r="E24" s="24">
        <v>-3996</v>
      </c>
      <c r="F24" s="23">
        <v>-2526</v>
      </c>
      <c r="G24" s="24">
        <v>-2295</v>
      </c>
      <c r="H24" s="24">
        <v>-1883</v>
      </c>
      <c r="I24" s="24">
        <v>-9574</v>
      </c>
      <c r="J24" s="23">
        <v>15255</v>
      </c>
      <c r="K24" s="24">
        <v>11072</v>
      </c>
      <c r="L24" s="24">
        <v>12385</v>
      </c>
      <c r="M24" s="24">
        <v>12082</v>
      </c>
      <c r="N24" s="23">
        <v>7816</v>
      </c>
      <c r="O24" s="24">
        <v>-9254</v>
      </c>
      <c r="P24" s="24">
        <v>5369</v>
      </c>
      <c r="Q24" s="24">
        <v>-21811</v>
      </c>
      <c r="R24" s="23">
        <v>-21839</v>
      </c>
    </row>
    <row r="25" spans="1:18" ht="13.5">
      <c r="A25" s="6" t="s">
        <v>182</v>
      </c>
      <c r="B25" s="23">
        <v>73750</v>
      </c>
      <c r="C25" s="24">
        <v>3289</v>
      </c>
      <c r="D25" s="23">
        <v>101071</v>
      </c>
      <c r="E25" s="24">
        <v>-23040</v>
      </c>
      <c r="F25" s="23">
        <v>-40095</v>
      </c>
      <c r="G25" s="24">
        <v>-77800</v>
      </c>
      <c r="H25" s="24">
        <v>-84974</v>
      </c>
      <c r="I25" s="24">
        <v>-39281</v>
      </c>
      <c r="J25" s="23">
        <v>-16807</v>
      </c>
      <c r="K25" s="24">
        <v>-85307</v>
      </c>
      <c r="L25" s="24">
        <v>-76241</v>
      </c>
      <c r="M25" s="24">
        <v>-44815</v>
      </c>
      <c r="N25" s="23">
        <v>-227337</v>
      </c>
      <c r="O25" s="24">
        <v>-208676</v>
      </c>
      <c r="P25" s="24">
        <v>-146382</v>
      </c>
      <c r="Q25" s="24">
        <v>-18495</v>
      </c>
      <c r="R25" s="23">
        <v>-248206</v>
      </c>
    </row>
    <row r="26" spans="1:18" ht="13.5">
      <c r="A26" s="6" t="s">
        <v>183</v>
      </c>
      <c r="B26" s="23">
        <v>156444</v>
      </c>
      <c r="C26" s="24">
        <v>-1677</v>
      </c>
      <c r="D26" s="23">
        <v>59286</v>
      </c>
      <c r="E26" s="24">
        <v>59693</v>
      </c>
      <c r="F26" s="23">
        <v>-121254</v>
      </c>
      <c r="G26" s="24">
        <v>-4590</v>
      </c>
      <c r="H26" s="24">
        <v>-4680</v>
      </c>
      <c r="I26" s="24">
        <v>-4769</v>
      </c>
      <c r="J26" s="23">
        <v>16693</v>
      </c>
      <c r="K26" s="24">
        <v>22400</v>
      </c>
      <c r="L26" s="24">
        <v>22347</v>
      </c>
      <c r="M26" s="24">
        <v>42</v>
      </c>
      <c r="N26" s="23">
        <v>4480</v>
      </c>
      <c r="O26" s="24">
        <v>-31734</v>
      </c>
      <c r="P26" s="24">
        <v>-7147</v>
      </c>
      <c r="Q26" s="24">
        <v>-2174</v>
      </c>
      <c r="R26" s="23">
        <v>-34714</v>
      </c>
    </row>
    <row r="27" spans="1:18" ht="13.5">
      <c r="A27" s="6" t="s">
        <v>101</v>
      </c>
      <c r="B27" s="23">
        <v>-21383</v>
      </c>
      <c r="C27" s="24">
        <v>17926</v>
      </c>
      <c r="D27" s="23">
        <v>46663</v>
      </c>
      <c r="E27" s="24">
        <v>1261</v>
      </c>
      <c r="F27" s="23">
        <v>43874</v>
      </c>
      <c r="G27" s="24">
        <v>9383</v>
      </c>
      <c r="H27" s="24">
        <v>-9749</v>
      </c>
      <c r="I27" s="24">
        <v>-9176</v>
      </c>
      <c r="J27" s="23">
        <v>-37054</v>
      </c>
      <c r="K27" s="24">
        <v>-13106</v>
      </c>
      <c r="L27" s="24">
        <v>-25329</v>
      </c>
      <c r="M27" s="24">
        <v>17065</v>
      </c>
      <c r="N27" s="23">
        <v>-53356</v>
      </c>
      <c r="O27" s="24">
        <v>-32977</v>
      </c>
      <c r="P27" s="24">
        <v>-25489</v>
      </c>
      <c r="Q27" s="24">
        <v>-4317</v>
      </c>
      <c r="R27" s="23">
        <v>14679</v>
      </c>
    </row>
    <row r="28" spans="1:18" ht="13.5">
      <c r="A28" s="6" t="s">
        <v>184</v>
      </c>
      <c r="B28" s="23">
        <v>402111</v>
      </c>
      <c r="C28" s="24">
        <v>175807</v>
      </c>
      <c r="D28" s="23">
        <v>290190</v>
      </c>
      <c r="E28" s="24">
        <v>109003</v>
      </c>
      <c r="F28" s="23">
        <v>153275</v>
      </c>
      <c r="G28" s="24">
        <v>112813</v>
      </c>
      <c r="H28" s="24">
        <v>54479</v>
      </c>
      <c r="I28" s="24">
        <v>-7336</v>
      </c>
      <c r="J28" s="23">
        <v>62042</v>
      </c>
      <c r="K28" s="24">
        <v>8234</v>
      </c>
      <c r="L28" s="24">
        <v>-46110</v>
      </c>
      <c r="M28" s="24">
        <v>-12757</v>
      </c>
      <c r="N28" s="23">
        <v>-292526</v>
      </c>
      <c r="O28" s="24">
        <v>-276342</v>
      </c>
      <c r="P28" s="24">
        <v>-172502</v>
      </c>
      <c r="Q28" s="24">
        <v>-58243</v>
      </c>
      <c r="R28" s="23">
        <v>255200</v>
      </c>
    </row>
    <row r="29" spans="1:18" ht="13.5">
      <c r="A29" s="6" t="s">
        <v>185</v>
      </c>
      <c r="B29" s="23">
        <v>1696</v>
      </c>
      <c r="C29" s="24">
        <v>230</v>
      </c>
      <c r="D29" s="23">
        <v>4535</v>
      </c>
      <c r="E29" s="24">
        <v>514</v>
      </c>
      <c r="F29" s="23">
        <v>3370</v>
      </c>
      <c r="G29" s="24">
        <v>2471</v>
      </c>
      <c r="H29" s="24">
        <v>1767</v>
      </c>
      <c r="I29" s="24">
        <v>882</v>
      </c>
      <c r="J29" s="23">
        <v>4771</v>
      </c>
      <c r="K29" s="24">
        <v>3635</v>
      </c>
      <c r="L29" s="24">
        <v>1674</v>
      </c>
      <c r="M29" s="24">
        <v>941</v>
      </c>
      <c r="N29" s="23">
        <v>3270</v>
      </c>
      <c r="O29" s="24">
        <v>2206</v>
      </c>
      <c r="P29" s="24">
        <v>1849</v>
      </c>
      <c r="Q29" s="24">
        <v>553</v>
      </c>
      <c r="R29" s="23">
        <v>3591</v>
      </c>
    </row>
    <row r="30" spans="1:18" ht="13.5">
      <c r="A30" s="6" t="s">
        <v>186</v>
      </c>
      <c r="B30" s="23">
        <v>-14130</v>
      </c>
      <c r="C30" s="24">
        <v>-7769</v>
      </c>
      <c r="D30" s="23">
        <v>-21853</v>
      </c>
      <c r="E30" s="24">
        <v>-11479</v>
      </c>
      <c r="F30" s="23">
        <v>-27184</v>
      </c>
      <c r="G30" s="24">
        <v>-20341</v>
      </c>
      <c r="H30" s="24">
        <v>-15751</v>
      </c>
      <c r="I30" s="24">
        <v>-7184</v>
      </c>
      <c r="J30" s="23">
        <v>-25693</v>
      </c>
      <c r="K30" s="24">
        <v>-18610</v>
      </c>
      <c r="L30" s="24">
        <v>-12591</v>
      </c>
      <c r="M30" s="24">
        <v>-5248</v>
      </c>
      <c r="N30" s="23">
        <v>-27242</v>
      </c>
      <c r="O30" s="24">
        <v>-19671</v>
      </c>
      <c r="P30" s="24">
        <v>-12869</v>
      </c>
      <c r="Q30" s="24">
        <v>-6891</v>
      </c>
      <c r="R30" s="23">
        <v>-25838</v>
      </c>
    </row>
    <row r="31" spans="1:18" ht="13.5">
      <c r="A31" s="6" t="s">
        <v>187</v>
      </c>
      <c r="B31" s="23">
        <v>-88904</v>
      </c>
      <c r="C31" s="24">
        <v>-55785</v>
      </c>
      <c r="D31" s="23">
        <v>-29780</v>
      </c>
      <c r="E31" s="24">
        <v>-19296</v>
      </c>
      <c r="F31" s="23">
        <v>-4559</v>
      </c>
      <c r="G31" s="24">
        <v>-4499</v>
      </c>
      <c r="H31" s="24">
        <v>-4490</v>
      </c>
      <c r="I31" s="24">
        <v>-4494</v>
      </c>
      <c r="J31" s="23">
        <v>-4884</v>
      </c>
      <c r="K31" s="24">
        <v>-4729</v>
      </c>
      <c r="L31" s="24">
        <v>-4425</v>
      </c>
      <c r="M31" s="24">
        <v>-4400</v>
      </c>
      <c r="N31" s="23">
        <v>-4165</v>
      </c>
      <c r="O31" s="24">
        <v>-3981</v>
      </c>
      <c r="P31" s="24">
        <v>-3950</v>
      </c>
      <c r="Q31" s="24">
        <v>-3883</v>
      </c>
      <c r="R31" s="23">
        <v>-3866</v>
      </c>
    </row>
    <row r="32" spans="1:18" ht="14.25" thickBot="1">
      <c r="A32" s="4" t="s">
        <v>188</v>
      </c>
      <c r="B32" s="25">
        <v>300772</v>
      </c>
      <c r="C32" s="26">
        <v>112482</v>
      </c>
      <c r="D32" s="25">
        <v>243091</v>
      </c>
      <c r="E32" s="26">
        <v>78741</v>
      </c>
      <c r="F32" s="25">
        <v>124902</v>
      </c>
      <c r="G32" s="26">
        <v>90444</v>
      </c>
      <c r="H32" s="26">
        <v>36004</v>
      </c>
      <c r="I32" s="26">
        <v>-18133</v>
      </c>
      <c r="J32" s="25">
        <v>20235</v>
      </c>
      <c r="K32" s="26">
        <v>-11470</v>
      </c>
      <c r="L32" s="26">
        <v>-61452</v>
      </c>
      <c r="M32" s="26">
        <v>-21464</v>
      </c>
      <c r="N32" s="25">
        <v>-320663</v>
      </c>
      <c r="O32" s="26">
        <v>-297788</v>
      </c>
      <c r="P32" s="26">
        <v>-187473</v>
      </c>
      <c r="Q32" s="26">
        <v>-68465</v>
      </c>
      <c r="R32" s="25">
        <v>229087</v>
      </c>
    </row>
    <row r="33" spans="1:18" ht="14.25" thickTop="1">
      <c r="A33" s="6" t="s">
        <v>189</v>
      </c>
      <c r="B33" s="23">
        <v>-121789</v>
      </c>
      <c r="C33" s="24">
        <v>-69502</v>
      </c>
      <c r="D33" s="23">
        <v>-122288</v>
      </c>
      <c r="E33" s="24">
        <v>-91788</v>
      </c>
      <c r="F33" s="23">
        <v>-118116</v>
      </c>
      <c r="G33" s="24">
        <v>-109000</v>
      </c>
      <c r="H33" s="24">
        <v>-76000</v>
      </c>
      <c r="I33" s="24">
        <v>-300</v>
      </c>
      <c r="J33" s="23">
        <v>-53601</v>
      </c>
      <c r="K33" s="24">
        <v>-37000</v>
      </c>
      <c r="L33" s="24">
        <v>-31000</v>
      </c>
      <c r="M33" s="24">
        <v>-9000</v>
      </c>
      <c r="N33" s="23">
        <v>-170000</v>
      </c>
      <c r="O33" s="24">
        <v>-87000</v>
      </c>
      <c r="P33" s="24">
        <v>-78000</v>
      </c>
      <c r="Q33" s="24">
        <v>-49000</v>
      </c>
      <c r="R33" s="23">
        <v>-160000</v>
      </c>
    </row>
    <row r="34" spans="1:18" ht="13.5">
      <c r="A34" s="6" t="s">
        <v>190</v>
      </c>
      <c r="B34" s="23">
        <v>124542</v>
      </c>
      <c r="C34" s="24">
        <v>105026</v>
      </c>
      <c r="D34" s="23">
        <v>32788</v>
      </c>
      <c r="E34" s="24">
        <v>32788</v>
      </c>
      <c r="F34" s="23">
        <v>79154</v>
      </c>
      <c r="G34" s="24">
        <v>77953</v>
      </c>
      <c r="H34" s="24">
        <v>45253</v>
      </c>
      <c r="I34" s="24">
        <v>45253</v>
      </c>
      <c r="J34" s="23">
        <v>179843</v>
      </c>
      <c r="K34" s="24">
        <v>15000</v>
      </c>
      <c r="L34" s="24">
        <v>15000</v>
      </c>
      <c r="M34" s="24"/>
      <c r="N34" s="23">
        <v>246000</v>
      </c>
      <c r="O34" s="24">
        <v>210000</v>
      </c>
      <c r="P34" s="24">
        <v>210000</v>
      </c>
      <c r="Q34" s="24">
        <v>50000</v>
      </c>
      <c r="R34" s="23">
        <v>451204</v>
      </c>
    </row>
    <row r="35" spans="1:18" ht="13.5">
      <c r="A35" s="6" t="s">
        <v>191</v>
      </c>
      <c r="B35" s="23">
        <v>-140225</v>
      </c>
      <c r="C35" s="24">
        <v>-128907</v>
      </c>
      <c r="D35" s="23">
        <v>-15187</v>
      </c>
      <c r="E35" s="24">
        <v>-2565</v>
      </c>
      <c r="F35" s="23">
        <v>-4178</v>
      </c>
      <c r="G35" s="24">
        <v>-3494</v>
      </c>
      <c r="H35" s="24">
        <v>-2244</v>
      </c>
      <c r="I35" s="24">
        <v>-1619</v>
      </c>
      <c r="J35" s="23">
        <v>-56635</v>
      </c>
      <c r="K35" s="24">
        <v>-13723</v>
      </c>
      <c r="L35" s="24">
        <v>-13723</v>
      </c>
      <c r="M35" s="24">
        <v>-12531</v>
      </c>
      <c r="N35" s="23">
        <v>-98837</v>
      </c>
      <c r="O35" s="24">
        <v>-98837</v>
      </c>
      <c r="P35" s="24">
        <v>-98499</v>
      </c>
      <c r="Q35" s="24">
        <v>-97969</v>
      </c>
      <c r="R35" s="23">
        <v>-37168</v>
      </c>
    </row>
    <row r="36" spans="1:18" ht="13.5">
      <c r="A36" s="6" t="s">
        <v>192</v>
      </c>
      <c r="B36" s="23">
        <v>97216</v>
      </c>
      <c r="C36" s="24"/>
      <c r="D36" s="23"/>
      <c r="E36" s="24"/>
      <c r="F36" s="23">
        <v>33000</v>
      </c>
      <c r="G36" s="24"/>
      <c r="H36" s="24"/>
      <c r="I36" s="24"/>
      <c r="J36" s="23">
        <v>18600</v>
      </c>
      <c r="K36" s="24">
        <v>18600</v>
      </c>
      <c r="L36" s="24">
        <v>10800</v>
      </c>
      <c r="M36" s="24"/>
      <c r="N36" s="23"/>
      <c r="O36" s="24"/>
      <c r="P36" s="24"/>
      <c r="Q36" s="24"/>
      <c r="R36" s="23">
        <v>34800</v>
      </c>
    </row>
    <row r="37" spans="1:18" ht="13.5">
      <c r="A37" s="6" t="s">
        <v>193</v>
      </c>
      <c r="B37" s="23">
        <v>-3305</v>
      </c>
      <c r="C37" s="24">
        <v>-2625</v>
      </c>
      <c r="D37" s="23"/>
      <c r="E37" s="24"/>
      <c r="F37" s="23">
        <v>-14727</v>
      </c>
      <c r="G37" s="24">
        <v>-13267</v>
      </c>
      <c r="H37" s="24">
        <v>-4195</v>
      </c>
      <c r="I37" s="24">
        <v>-4195</v>
      </c>
      <c r="J37" s="23">
        <v>-700</v>
      </c>
      <c r="K37" s="24">
        <v>-3505</v>
      </c>
      <c r="L37" s="24"/>
      <c r="M37" s="24"/>
      <c r="N37" s="23"/>
      <c r="O37" s="24"/>
      <c r="P37" s="24"/>
      <c r="Q37" s="24"/>
      <c r="R37" s="23">
        <v>-2076</v>
      </c>
    </row>
    <row r="38" spans="1:18" ht="13.5">
      <c r="A38" s="6" t="s">
        <v>194</v>
      </c>
      <c r="B38" s="23">
        <v>-240</v>
      </c>
      <c r="C38" s="24">
        <v>-103</v>
      </c>
      <c r="D38" s="23">
        <v>-1219</v>
      </c>
      <c r="E38" s="24">
        <v>-100</v>
      </c>
      <c r="F38" s="23">
        <v>-1779</v>
      </c>
      <c r="G38" s="24">
        <v>-1710</v>
      </c>
      <c r="H38" s="24">
        <v>-1659</v>
      </c>
      <c r="I38" s="24">
        <v>-1619</v>
      </c>
      <c r="J38" s="23">
        <v>-1950</v>
      </c>
      <c r="K38" s="24">
        <v>-1950</v>
      </c>
      <c r="L38" s="24">
        <v>-1950</v>
      </c>
      <c r="M38" s="24"/>
      <c r="N38" s="23">
        <v>-8977</v>
      </c>
      <c r="O38" s="24">
        <v>-8977</v>
      </c>
      <c r="P38" s="24"/>
      <c r="Q38" s="24"/>
      <c r="R38" s="23">
        <v>-7780</v>
      </c>
    </row>
    <row r="39" spans="1:18" ht="13.5">
      <c r="A39" s="6" t="s">
        <v>195</v>
      </c>
      <c r="B39" s="23">
        <v>2466</v>
      </c>
      <c r="C39" s="24">
        <v>2466</v>
      </c>
      <c r="D39" s="23"/>
      <c r="E39" s="24">
        <v>14</v>
      </c>
      <c r="F39" s="23"/>
      <c r="G39" s="24"/>
      <c r="H39" s="24"/>
      <c r="I39" s="24"/>
      <c r="J39" s="23"/>
      <c r="K39" s="24"/>
      <c r="L39" s="24"/>
      <c r="M39" s="24"/>
      <c r="N39" s="23"/>
      <c r="O39" s="24"/>
      <c r="P39" s="24"/>
      <c r="Q39" s="24"/>
      <c r="R39" s="23"/>
    </row>
    <row r="40" spans="1:18" ht="13.5">
      <c r="A40" s="6" t="s">
        <v>196</v>
      </c>
      <c r="B40" s="23">
        <v>9429</v>
      </c>
      <c r="C40" s="24"/>
      <c r="D40" s="23"/>
      <c r="E40" s="24"/>
      <c r="F40" s="23"/>
      <c r="G40" s="24"/>
      <c r="H40" s="24"/>
      <c r="I40" s="24"/>
      <c r="J40" s="23"/>
      <c r="K40" s="24"/>
      <c r="L40" s="24"/>
      <c r="M40" s="24"/>
      <c r="N40" s="23"/>
      <c r="O40" s="24"/>
      <c r="P40" s="24"/>
      <c r="Q40" s="24"/>
      <c r="R40" s="23"/>
    </row>
    <row r="41" spans="1:18" ht="13.5">
      <c r="A41" s="6" t="s">
        <v>197</v>
      </c>
      <c r="B41" s="23">
        <v>-8783</v>
      </c>
      <c r="C41" s="24">
        <v>-3675</v>
      </c>
      <c r="D41" s="23">
        <v>-2759</v>
      </c>
      <c r="E41" s="24">
        <v>-1059</v>
      </c>
      <c r="F41" s="23">
        <v>-2625</v>
      </c>
      <c r="G41" s="24">
        <v>-2303</v>
      </c>
      <c r="H41" s="24">
        <v>-521</v>
      </c>
      <c r="I41" s="24">
        <v>-83</v>
      </c>
      <c r="J41" s="23">
        <v>-2106</v>
      </c>
      <c r="K41" s="24">
        <v>-1593</v>
      </c>
      <c r="L41" s="24">
        <v>-1593</v>
      </c>
      <c r="M41" s="24">
        <v>-877</v>
      </c>
      <c r="N41" s="23">
        <v>-3314</v>
      </c>
      <c r="O41" s="24">
        <v>-3224</v>
      </c>
      <c r="P41" s="24">
        <v>-2560</v>
      </c>
      <c r="Q41" s="24">
        <v>-1653</v>
      </c>
      <c r="R41" s="23">
        <v>-1849</v>
      </c>
    </row>
    <row r="42" spans="1:18" ht="13.5">
      <c r="A42" s="6" t="s">
        <v>198</v>
      </c>
      <c r="B42" s="23">
        <v>2210</v>
      </c>
      <c r="C42" s="24">
        <v>545</v>
      </c>
      <c r="D42" s="23">
        <v>573</v>
      </c>
      <c r="E42" s="24">
        <v>255</v>
      </c>
      <c r="F42" s="23">
        <v>477</v>
      </c>
      <c r="G42" s="24">
        <v>416</v>
      </c>
      <c r="H42" s="24">
        <v>206</v>
      </c>
      <c r="I42" s="24">
        <v>145</v>
      </c>
      <c r="J42" s="23">
        <v>4584</v>
      </c>
      <c r="K42" s="24">
        <v>4491</v>
      </c>
      <c r="L42" s="24">
        <v>4145</v>
      </c>
      <c r="M42" s="24">
        <v>158</v>
      </c>
      <c r="N42" s="23">
        <v>41167</v>
      </c>
      <c r="O42" s="24">
        <v>40803</v>
      </c>
      <c r="P42" s="24">
        <v>679</v>
      </c>
      <c r="Q42" s="24">
        <v>508</v>
      </c>
      <c r="R42" s="23">
        <v>7722</v>
      </c>
    </row>
    <row r="43" spans="1:18" ht="13.5">
      <c r="A43" s="6" t="s">
        <v>101</v>
      </c>
      <c r="B43" s="23"/>
      <c r="C43" s="24"/>
      <c r="D43" s="23">
        <v>8067</v>
      </c>
      <c r="E43" s="24">
        <v>-10</v>
      </c>
      <c r="F43" s="23">
        <v>22</v>
      </c>
      <c r="G43" s="24"/>
      <c r="H43" s="24">
        <v>-10</v>
      </c>
      <c r="I43" s="24"/>
      <c r="J43" s="23">
        <v>10</v>
      </c>
      <c r="K43" s="24"/>
      <c r="L43" s="24"/>
      <c r="M43" s="24"/>
      <c r="N43" s="23">
        <v>-5</v>
      </c>
      <c r="O43" s="24"/>
      <c r="P43" s="24"/>
      <c r="Q43" s="24"/>
      <c r="R43" s="23"/>
    </row>
    <row r="44" spans="1:18" ht="14.25" thickBot="1">
      <c r="A44" s="4" t="s">
        <v>199</v>
      </c>
      <c r="B44" s="25">
        <v>-38479</v>
      </c>
      <c r="C44" s="26">
        <v>-87346</v>
      </c>
      <c r="D44" s="25">
        <v>-100025</v>
      </c>
      <c r="E44" s="26">
        <v>-62464</v>
      </c>
      <c r="F44" s="25">
        <v>-16771</v>
      </c>
      <c r="G44" s="26">
        <v>-42414</v>
      </c>
      <c r="H44" s="26">
        <v>-33169</v>
      </c>
      <c r="I44" s="26">
        <v>40581</v>
      </c>
      <c r="J44" s="25">
        <v>89785</v>
      </c>
      <c r="K44" s="26">
        <v>-20980</v>
      </c>
      <c r="L44" s="26">
        <v>-17920</v>
      </c>
      <c r="M44" s="26">
        <v>-19250</v>
      </c>
      <c r="N44" s="25">
        <v>1022</v>
      </c>
      <c r="O44" s="26">
        <v>44754</v>
      </c>
      <c r="P44" s="26">
        <v>20619</v>
      </c>
      <c r="Q44" s="26">
        <v>-112114</v>
      </c>
      <c r="R44" s="25">
        <v>236803</v>
      </c>
    </row>
    <row r="45" spans="1:18" ht="14.25" thickTop="1">
      <c r="A45" s="6" t="s">
        <v>200</v>
      </c>
      <c r="B45" s="23">
        <v>-40000</v>
      </c>
      <c r="C45" s="24">
        <v>30000</v>
      </c>
      <c r="D45" s="23">
        <v>-120000</v>
      </c>
      <c r="E45" s="24">
        <v>10000</v>
      </c>
      <c r="F45" s="23">
        <v>-110000</v>
      </c>
      <c r="G45" s="24">
        <v>-120000</v>
      </c>
      <c r="H45" s="24"/>
      <c r="I45" s="24"/>
      <c r="J45" s="23">
        <v>-10000</v>
      </c>
      <c r="K45" s="24">
        <v>40000</v>
      </c>
      <c r="L45" s="24">
        <v>140000</v>
      </c>
      <c r="M45" s="24">
        <v>120000</v>
      </c>
      <c r="N45" s="23">
        <v>208495</v>
      </c>
      <c r="O45" s="24">
        <v>345000</v>
      </c>
      <c r="P45" s="24">
        <v>240000</v>
      </c>
      <c r="Q45" s="24">
        <v>50000</v>
      </c>
      <c r="R45" s="23">
        <v>-461495</v>
      </c>
    </row>
    <row r="46" spans="1:18" ht="13.5">
      <c r="A46" s="6" t="s">
        <v>201</v>
      </c>
      <c r="B46" s="23">
        <v>310000</v>
      </c>
      <c r="C46" s="24">
        <v>140000</v>
      </c>
      <c r="D46" s="23">
        <v>150000</v>
      </c>
      <c r="E46" s="24">
        <v>50000</v>
      </c>
      <c r="F46" s="23">
        <v>200000</v>
      </c>
      <c r="G46" s="24">
        <v>200000</v>
      </c>
      <c r="H46" s="24">
        <v>100000</v>
      </c>
      <c r="I46" s="24">
        <v>100000</v>
      </c>
      <c r="J46" s="23">
        <v>308000</v>
      </c>
      <c r="K46" s="24">
        <v>190000</v>
      </c>
      <c r="L46" s="24">
        <v>90000</v>
      </c>
      <c r="M46" s="24"/>
      <c r="N46" s="23">
        <v>150000</v>
      </c>
      <c r="O46" s="24">
        <v>50000</v>
      </c>
      <c r="P46" s="24">
        <v>50000</v>
      </c>
      <c r="Q46" s="24">
        <v>50000</v>
      </c>
      <c r="R46" s="23"/>
    </row>
    <row r="47" spans="1:18" ht="13.5">
      <c r="A47" s="6" t="s">
        <v>202</v>
      </c>
      <c r="B47" s="23">
        <v>-448124</v>
      </c>
      <c r="C47" s="24">
        <v>-188941</v>
      </c>
      <c r="D47" s="23">
        <v>-265056</v>
      </c>
      <c r="E47" s="24">
        <v>-127666</v>
      </c>
      <c r="F47" s="23">
        <v>-118092</v>
      </c>
      <c r="G47" s="24">
        <v>-79422</v>
      </c>
      <c r="H47" s="24">
        <v>-56064</v>
      </c>
      <c r="I47" s="24">
        <v>-27432</v>
      </c>
      <c r="J47" s="23">
        <v>-153084</v>
      </c>
      <c r="K47" s="24">
        <v>-81418</v>
      </c>
      <c r="L47" s="24">
        <v>-55440</v>
      </c>
      <c r="M47" s="24">
        <v>-26649</v>
      </c>
      <c r="N47" s="23">
        <v>-103261</v>
      </c>
      <c r="O47" s="24">
        <v>-63791</v>
      </c>
      <c r="P47" s="24">
        <v>-44136</v>
      </c>
      <c r="Q47" s="24">
        <v>-19998</v>
      </c>
      <c r="R47" s="23">
        <v>-276975</v>
      </c>
    </row>
    <row r="48" spans="1:18" ht="13.5">
      <c r="A48" s="6" t="s">
        <v>203</v>
      </c>
      <c r="B48" s="23">
        <v>-9114</v>
      </c>
      <c r="C48" s="24">
        <v>-4293</v>
      </c>
      <c r="D48" s="23">
        <v>-4196</v>
      </c>
      <c r="E48" s="24">
        <v>-1651</v>
      </c>
      <c r="F48" s="23"/>
      <c r="G48" s="24"/>
      <c r="H48" s="24"/>
      <c r="I48" s="24"/>
      <c r="J48" s="23"/>
      <c r="K48" s="24"/>
      <c r="L48" s="24"/>
      <c r="M48" s="24"/>
      <c r="N48" s="23"/>
      <c r="O48" s="24"/>
      <c r="P48" s="24"/>
      <c r="Q48" s="24"/>
      <c r="R48" s="23"/>
    </row>
    <row r="49" spans="1:18" ht="13.5">
      <c r="A49" s="6" t="s">
        <v>204</v>
      </c>
      <c r="B49" s="23">
        <v>-25852</v>
      </c>
      <c r="C49" s="24">
        <v>-25702</v>
      </c>
      <c r="D49" s="23">
        <v>-16417</v>
      </c>
      <c r="E49" s="24">
        <v>-16393</v>
      </c>
      <c r="F49" s="23">
        <v>-86</v>
      </c>
      <c r="G49" s="24">
        <v>-59</v>
      </c>
      <c r="H49" s="24">
        <v>-54</v>
      </c>
      <c r="I49" s="24"/>
      <c r="J49" s="23">
        <v>-24</v>
      </c>
      <c r="K49" s="24">
        <v>-10</v>
      </c>
      <c r="L49" s="24">
        <v>-10</v>
      </c>
      <c r="M49" s="24">
        <v>-2</v>
      </c>
      <c r="N49" s="23">
        <v>-19588</v>
      </c>
      <c r="O49" s="24">
        <v>-19569</v>
      </c>
      <c r="P49" s="24">
        <v>-19487</v>
      </c>
      <c r="Q49" s="24">
        <v>-17203</v>
      </c>
      <c r="R49" s="23">
        <v>-46692</v>
      </c>
    </row>
    <row r="50" spans="1:18" ht="13.5">
      <c r="A50" s="6" t="s">
        <v>205</v>
      </c>
      <c r="B50" s="23">
        <v>1800</v>
      </c>
      <c r="C50" s="24"/>
      <c r="D50" s="23"/>
      <c r="E50" s="24"/>
      <c r="F50" s="23"/>
      <c r="G50" s="24"/>
      <c r="H50" s="24"/>
      <c r="I50" s="24"/>
      <c r="J50" s="23"/>
      <c r="K50" s="24"/>
      <c r="L50" s="24"/>
      <c r="M50" s="24"/>
      <c r="N50" s="23"/>
      <c r="O50" s="24"/>
      <c r="P50" s="24"/>
      <c r="Q50" s="24"/>
      <c r="R50" s="23">
        <v>738</v>
      </c>
    </row>
    <row r="51" spans="1:18" ht="13.5">
      <c r="A51" s="6" t="s">
        <v>206</v>
      </c>
      <c r="B51" s="23">
        <v>-140</v>
      </c>
      <c r="C51" s="24"/>
      <c r="D51" s="23"/>
      <c r="E51" s="24"/>
      <c r="F51" s="23">
        <v>-74</v>
      </c>
      <c r="G51" s="24">
        <v>-74</v>
      </c>
      <c r="H51" s="24">
        <v>-74</v>
      </c>
      <c r="I51" s="24"/>
      <c r="J51" s="23"/>
      <c r="K51" s="24"/>
      <c r="L51" s="24"/>
      <c r="M51" s="24"/>
      <c r="N51" s="23">
        <v>-14898</v>
      </c>
      <c r="O51" s="24">
        <v>-9009</v>
      </c>
      <c r="P51" s="24">
        <v>-7524</v>
      </c>
      <c r="Q51" s="24">
        <v>-2649</v>
      </c>
      <c r="R51" s="23">
        <v>-8086</v>
      </c>
    </row>
    <row r="52" spans="1:18" ht="14.25" thickBot="1">
      <c r="A52" s="4" t="s">
        <v>207</v>
      </c>
      <c r="B52" s="25">
        <v>-211432</v>
      </c>
      <c r="C52" s="26">
        <v>-48937</v>
      </c>
      <c r="D52" s="25">
        <v>-255670</v>
      </c>
      <c r="E52" s="26">
        <v>-85710</v>
      </c>
      <c r="F52" s="25">
        <v>-120941</v>
      </c>
      <c r="G52" s="26">
        <v>-99660</v>
      </c>
      <c r="H52" s="26">
        <v>-56297</v>
      </c>
      <c r="I52" s="26">
        <v>-27537</v>
      </c>
      <c r="J52" s="25">
        <v>44786</v>
      </c>
      <c r="K52" s="26">
        <v>48466</v>
      </c>
      <c r="L52" s="26">
        <v>74444</v>
      </c>
      <c r="M52" s="26">
        <v>93348</v>
      </c>
      <c r="N52" s="25">
        <v>220747</v>
      </c>
      <c r="O52" s="26">
        <v>302630</v>
      </c>
      <c r="P52" s="26">
        <v>218851</v>
      </c>
      <c r="Q52" s="26">
        <v>60148</v>
      </c>
      <c r="R52" s="25">
        <v>-792509</v>
      </c>
    </row>
    <row r="53" spans="1:18" ht="14.25" thickTop="1">
      <c r="A53" s="7" t="s">
        <v>208</v>
      </c>
      <c r="B53" s="23"/>
      <c r="C53" s="24"/>
      <c r="D53" s="23">
        <v>643</v>
      </c>
      <c r="E53" s="24"/>
      <c r="F53" s="23"/>
      <c r="G53" s="24"/>
      <c r="H53" s="24"/>
      <c r="I53" s="24"/>
      <c r="J53" s="23"/>
      <c r="K53" s="24"/>
      <c r="L53" s="24"/>
      <c r="M53" s="24"/>
      <c r="N53" s="23"/>
      <c r="O53" s="24"/>
      <c r="P53" s="24"/>
      <c r="Q53" s="24"/>
      <c r="R53" s="23"/>
    </row>
    <row r="54" spans="1:18" ht="13.5">
      <c r="A54" s="7" t="s">
        <v>209</v>
      </c>
      <c r="B54" s="23">
        <v>50861</v>
      </c>
      <c r="C54" s="24">
        <v>-23801</v>
      </c>
      <c r="D54" s="23">
        <v>-111960</v>
      </c>
      <c r="E54" s="24">
        <v>-69434</v>
      </c>
      <c r="F54" s="23">
        <v>-12811</v>
      </c>
      <c r="G54" s="24">
        <v>-51630</v>
      </c>
      <c r="H54" s="24">
        <v>-53461</v>
      </c>
      <c r="I54" s="24">
        <v>-5088</v>
      </c>
      <c r="J54" s="23">
        <v>154808</v>
      </c>
      <c r="K54" s="24">
        <v>16015</v>
      </c>
      <c r="L54" s="24">
        <v>-4929</v>
      </c>
      <c r="M54" s="24">
        <v>52633</v>
      </c>
      <c r="N54" s="23">
        <v>-98893</v>
      </c>
      <c r="O54" s="24">
        <v>49595</v>
      </c>
      <c r="P54" s="24">
        <v>51997</v>
      </c>
      <c r="Q54" s="24">
        <v>-120430</v>
      </c>
      <c r="R54" s="23">
        <v>-326619</v>
      </c>
    </row>
    <row r="55" spans="1:18" ht="13.5">
      <c r="A55" s="7" t="s">
        <v>210</v>
      </c>
      <c r="B55" s="23">
        <v>133004</v>
      </c>
      <c r="C55" s="24">
        <v>133004</v>
      </c>
      <c r="D55" s="23">
        <v>244965</v>
      </c>
      <c r="E55" s="24">
        <v>244965</v>
      </c>
      <c r="F55" s="23">
        <v>257776</v>
      </c>
      <c r="G55" s="24">
        <v>257776</v>
      </c>
      <c r="H55" s="24">
        <v>257776</v>
      </c>
      <c r="I55" s="24">
        <v>257776</v>
      </c>
      <c r="J55" s="23">
        <v>102968</v>
      </c>
      <c r="K55" s="24">
        <v>102968</v>
      </c>
      <c r="L55" s="24">
        <v>102968</v>
      </c>
      <c r="M55" s="24">
        <v>102968</v>
      </c>
      <c r="N55" s="23">
        <v>201861</v>
      </c>
      <c r="O55" s="24">
        <v>201861</v>
      </c>
      <c r="P55" s="24">
        <v>201861</v>
      </c>
      <c r="Q55" s="24">
        <v>201861</v>
      </c>
      <c r="R55" s="23">
        <v>528481</v>
      </c>
    </row>
    <row r="56" spans="1:18" ht="14.25" thickBot="1">
      <c r="A56" s="7" t="s">
        <v>210</v>
      </c>
      <c r="B56" s="23">
        <v>183866</v>
      </c>
      <c r="C56" s="24">
        <v>109203</v>
      </c>
      <c r="D56" s="23">
        <v>133004</v>
      </c>
      <c r="E56" s="24">
        <v>175531</v>
      </c>
      <c r="F56" s="23">
        <v>244965</v>
      </c>
      <c r="G56" s="24">
        <v>206146</v>
      </c>
      <c r="H56" s="24">
        <v>204314</v>
      </c>
      <c r="I56" s="24">
        <v>252687</v>
      </c>
      <c r="J56" s="23">
        <v>257776</v>
      </c>
      <c r="K56" s="24">
        <v>118983</v>
      </c>
      <c r="L56" s="24">
        <v>98039</v>
      </c>
      <c r="M56" s="24">
        <v>155601</v>
      </c>
      <c r="N56" s="23">
        <v>102968</v>
      </c>
      <c r="O56" s="24">
        <v>251457</v>
      </c>
      <c r="P56" s="24">
        <v>253858</v>
      </c>
      <c r="Q56" s="24">
        <v>81431</v>
      </c>
      <c r="R56" s="23">
        <v>201861</v>
      </c>
    </row>
    <row r="57" spans="1:18" ht="14.25" thickTop="1">
      <c r="A57" s="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9" ht="13.5">
      <c r="A59" s="20" t="s">
        <v>159</v>
      </c>
    </row>
    <row r="60" ht="13.5">
      <c r="A60" s="20" t="s">
        <v>160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V8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10" t="s">
        <v>155</v>
      </c>
      <c r="B2" s="14">
        <v>2139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4.25" thickBot="1">
      <c r="A3" s="11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10" t="s">
        <v>47</v>
      </c>
      <c r="B4" s="15" t="str">
        <f>HYPERLINK("http://www.kabupro.jp/mark/20130624/S000DM0G.htm","有価証券報告書")</f>
        <v>有価証券報告書</v>
      </c>
      <c r="C4" s="15" t="str">
        <f>HYPERLINK("http://www.kabupro.jp/mark/20130426/S000D9WR.htm","訂正四半期報告書")</f>
        <v>訂正四半期報告書</v>
      </c>
      <c r="D4" s="15" t="str">
        <f>HYPERLINK("http://www.kabupro.jp/mark/20130426/S000D9WP.htm","訂正四半期報告書")</f>
        <v>訂正四半期報告書</v>
      </c>
      <c r="E4" s="15" t="str">
        <f>HYPERLINK("http://www.kabupro.jp/mark/20130426/S000D9WN.htm","訂正四半期報告書")</f>
        <v>訂正四半期報告書</v>
      </c>
      <c r="F4" s="15" t="str">
        <f>HYPERLINK("http://www.kabupro.jp/mark/20130624/S000DM0G.htm","有価証券報告書")</f>
        <v>有価証券報告書</v>
      </c>
      <c r="G4" s="15" t="str">
        <f>HYPERLINK("http://www.kabupro.jp/mark/20130426/S000D9WI.htm","訂正四半期報告書")</f>
        <v>訂正四半期報告書</v>
      </c>
      <c r="H4" s="15" t="str">
        <f>HYPERLINK("http://www.kabupro.jp/mark/20130426/S000D9WG.htm","訂正四半期報告書")</f>
        <v>訂正四半期報告書</v>
      </c>
      <c r="I4" s="15" t="str">
        <f>HYPERLINK("http://www.kabupro.jp/mark/20130426/S000D9WE.htm","訂正四半期報告書")</f>
        <v>訂正四半期報告書</v>
      </c>
      <c r="J4" s="15" t="str">
        <f>HYPERLINK("http://www.kabupro.jp/mark/20130426/S000D9WK.htm","訂正有価証券報告書")</f>
        <v>訂正有価証券報告書</v>
      </c>
      <c r="K4" s="15" t="str">
        <f>HYPERLINK("http://www.kabupro.jp/mark/20110214/S0007S28.htm","四半期報告書")</f>
        <v>四半期報告書</v>
      </c>
      <c r="L4" s="15" t="str">
        <f>HYPERLINK("http://www.kabupro.jp/mark/20101115/S00074ZL.htm","四半期報告書")</f>
        <v>四半期報告書</v>
      </c>
      <c r="M4" s="15" t="str">
        <f>HYPERLINK("http://www.kabupro.jp/mark/20100812/S0006K0H.htm","四半期報告書")</f>
        <v>四半期報告書</v>
      </c>
      <c r="N4" s="15" t="str">
        <f>HYPERLINK("http://www.kabupro.jp/mark/20110623/S0008IQL.htm","有価証券報告書")</f>
        <v>有価証券報告書</v>
      </c>
      <c r="O4" s="15" t="str">
        <f>HYPERLINK("http://www.kabupro.jp/mark/20100215/S00054EB.htm","四半期報告書")</f>
        <v>四半期報告書</v>
      </c>
      <c r="P4" s="15" t="str">
        <f>HYPERLINK("http://www.kabupro.jp/mark/20091113/S0004GT0.htm","四半期報告書")</f>
        <v>四半期報告書</v>
      </c>
      <c r="Q4" s="15" t="str">
        <f>HYPERLINK("http://www.kabupro.jp/mark/20090813/S0003Z06.htm","四半期報告書")</f>
        <v>四半期報告書</v>
      </c>
      <c r="R4" s="15" t="str">
        <f>HYPERLINK("http://www.kabupro.jp/mark/20100630/S000633V.htm","有価証券報告書")</f>
        <v>有価証券報告書</v>
      </c>
      <c r="S4" s="15" t="str">
        <f>HYPERLINK("http://www.kabupro.jp/mark/20090213/S0002JQF.htm","四半期報告書")</f>
        <v>四半期報告書</v>
      </c>
      <c r="T4" s="15" t="str">
        <f>HYPERLINK("http://www.kabupro.jp/mark/20081114/S0001ORN.htm","四半期報告書")</f>
        <v>四半期報告書</v>
      </c>
      <c r="U4" s="15" t="str">
        <f>HYPERLINK("http://www.kabupro.jp/mark/20080813/S00015TQ.htm","四半期報告書")</f>
        <v>四半期報告書</v>
      </c>
      <c r="V4" s="15" t="str">
        <f>HYPERLINK("http://www.kabupro.jp/mark/20090629/S0003BF5.htm","有価証券報告書")</f>
        <v>有価証券報告書</v>
      </c>
    </row>
    <row r="5" spans="1:22" ht="14.25" thickBot="1">
      <c r="A5" s="11" t="s">
        <v>48</v>
      </c>
      <c r="B5" s="1" t="s">
        <v>54</v>
      </c>
      <c r="C5" s="1" t="s">
        <v>57</v>
      </c>
      <c r="D5" s="1" t="s">
        <v>57</v>
      </c>
      <c r="E5" s="1" t="s">
        <v>57</v>
      </c>
      <c r="F5" s="1" t="s">
        <v>54</v>
      </c>
      <c r="G5" s="1" t="s">
        <v>57</v>
      </c>
      <c r="H5" s="1" t="s">
        <v>57</v>
      </c>
      <c r="I5" s="1" t="s">
        <v>57</v>
      </c>
      <c r="J5" s="1" t="s">
        <v>57</v>
      </c>
      <c r="K5" s="1" t="s">
        <v>67</v>
      </c>
      <c r="L5" s="1" t="s">
        <v>69</v>
      </c>
      <c r="M5" s="1" t="s">
        <v>71</v>
      </c>
      <c r="N5" s="1" t="s">
        <v>73</v>
      </c>
      <c r="O5" s="1" t="s">
        <v>75</v>
      </c>
      <c r="P5" s="1" t="s">
        <v>77</v>
      </c>
      <c r="Q5" s="1" t="s">
        <v>79</v>
      </c>
      <c r="R5" s="1" t="s">
        <v>72</v>
      </c>
      <c r="S5" s="1" t="s">
        <v>82</v>
      </c>
      <c r="T5" s="1" t="s">
        <v>84</v>
      </c>
      <c r="U5" s="1" t="s">
        <v>86</v>
      </c>
      <c r="V5" s="1" t="s">
        <v>88</v>
      </c>
    </row>
    <row r="6" spans="1:22" ht="15" thickBot="1" thickTop="1">
      <c r="A6" s="10" t="s">
        <v>49</v>
      </c>
      <c r="B6" s="18" t="s">
        <v>158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 thickTop="1">
      <c r="A7" s="12" t="s">
        <v>50</v>
      </c>
      <c r="B7" s="16" t="s">
        <v>55</v>
      </c>
      <c r="C7" s="14" t="s">
        <v>58</v>
      </c>
      <c r="D7" s="14" t="s">
        <v>58</v>
      </c>
      <c r="E7" s="14" t="s">
        <v>58</v>
      </c>
      <c r="F7" s="16" t="s">
        <v>55</v>
      </c>
      <c r="G7" s="14" t="s">
        <v>58</v>
      </c>
      <c r="H7" s="14" t="s">
        <v>58</v>
      </c>
      <c r="I7" s="14" t="s">
        <v>58</v>
      </c>
      <c r="J7" s="16" t="s">
        <v>55</v>
      </c>
      <c r="K7" s="14" t="s">
        <v>58</v>
      </c>
      <c r="L7" s="14" t="s">
        <v>58</v>
      </c>
      <c r="M7" s="14" t="s">
        <v>58</v>
      </c>
      <c r="N7" s="16" t="s">
        <v>55</v>
      </c>
      <c r="O7" s="14" t="s">
        <v>58</v>
      </c>
      <c r="P7" s="14" t="s">
        <v>58</v>
      </c>
      <c r="Q7" s="14" t="s">
        <v>58</v>
      </c>
      <c r="R7" s="16" t="s">
        <v>55</v>
      </c>
      <c r="S7" s="14" t="s">
        <v>58</v>
      </c>
      <c r="T7" s="14" t="s">
        <v>58</v>
      </c>
      <c r="U7" s="14" t="s">
        <v>58</v>
      </c>
      <c r="V7" s="16" t="s">
        <v>55</v>
      </c>
    </row>
    <row r="8" spans="1:22" ht="13.5">
      <c r="A8" s="13" t="s">
        <v>51</v>
      </c>
      <c r="B8" s="17"/>
      <c r="C8" s="1"/>
      <c r="D8" s="1"/>
      <c r="E8" s="1"/>
      <c r="F8" s="17"/>
      <c r="G8" s="1"/>
      <c r="H8" s="1"/>
      <c r="I8" s="1"/>
      <c r="J8" s="17"/>
      <c r="K8" s="1"/>
      <c r="L8" s="1"/>
      <c r="M8" s="1"/>
      <c r="N8" s="17"/>
      <c r="O8" s="1"/>
      <c r="P8" s="1"/>
      <c r="Q8" s="1"/>
      <c r="R8" s="17"/>
      <c r="S8" s="1"/>
      <c r="T8" s="1"/>
      <c r="U8" s="1"/>
      <c r="V8" s="17"/>
    </row>
    <row r="9" spans="1:22" ht="13.5">
      <c r="A9" s="13" t="s">
        <v>52</v>
      </c>
      <c r="B9" s="17" t="s">
        <v>56</v>
      </c>
      <c r="C9" s="1" t="s">
        <v>59</v>
      </c>
      <c r="D9" s="1" t="s">
        <v>60</v>
      </c>
      <c r="E9" s="1" t="s">
        <v>61</v>
      </c>
      <c r="F9" s="17" t="s">
        <v>62</v>
      </c>
      <c r="G9" s="1" t="s">
        <v>63</v>
      </c>
      <c r="H9" s="1" t="s">
        <v>64</v>
      </c>
      <c r="I9" s="1" t="s">
        <v>65</v>
      </c>
      <c r="J9" s="17" t="s">
        <v>66</v>
      </c>
      <c r="K9" s="1" t="s">
        <v>68</v>
      </c>
      <c r="L9" s="1" t="s">
        <v>70</v>
      </c>
      <c r="M9" s="1" t="s">
        <v>72</v>
      </c>
      <c r="N9" s="17" t="s">
        <v>74</v>
      </c>
      <c r="O9" s="1" t="s">
        <v>76</v>
      </c>
      <c r="P9" s="1" t="s">
        <v>78</v>
      </c>
      <c r="Q9" s="1" t="s">
        <v>80</v>
      </c>
      <c r="R9" s="17" t="s">
        <v>81</v>
      </c>
      <c r="S9" s="1" t="s">
        <v>83</v>
      </c>
      <c r="T9" s="1" t="s">
        <v>85</v>
      </c>
      <c r="U9" s="1" t="s">
        <v>87</v>
      </c>
      <c r="V9" s="17" t="s">
        <v>89</v>
      </c>
    </row>
    <row r="10" spans="1:22" ht="14.25" thickBot="1">
      <c r="A10" s="13" t="s">
        <v>53</v>
      </c>
      <c r="B10" s="17" t="s">
        <v>91</v>
      </c>
      <c r="C10" s="1" t="s">
        <v>91</v>
      </c>
      <c r="D10" s="1" t="s">
        <v>91</v>
      </c>
      <c r="E10" s="1" t="s">
        <v>91</v>
      </c>
      <c r="F10" s="17" t="s">
        <v>91</v>
      </c>
      <c r="G10" s="1" t="s">
        <v>91</v>
      </c>
      <c r="H10" s="1" t="s">
        <v>91</v>
      </c>
      <c r="I10" s="1" t="s">
        <v>91</v>
      </c>
      <c r="J10" s="17" t="s">
        <v>91</v>
      </c>
      <c r="K10" s="1" t="s">
        <v>91</v>
      </c>
      <c r="L10" s="1" t="s">
        <v>91</v>
      </c>
      <c r="M10" s="1" t="s">
        <v>91</v>
      </c>
      <c r="N10" s="17" t="s">
        <v>91</v>
      </c>
      <c r="O10" s="1" t="s">
        <v>91</v>
      </c>
      <c r="P10" s="1" t="s">
        <v>91</v>
      </c>
      <c r="Q10" s="1" t="s">
        <v>91</v>
      </c>
      <c r="R10" s="17" t="s">
        <v>91</v>
      </c>
      <c r="S10" s="1" t="s">
        <v>91</v>
      </c>
      <c r="T10" s="1" t="s">
        <v>91</v>
      </c>
      <c r="U10" s="1" t="s">
        <v>91</v>
      </c>
      <c r="V10" s="17" t="s">
        <v>91</v>
      </c>
    </row>
    <row r="11" spans="1:22" ht="14.25" thickTop="1">
      <c r="A11" s="9" t="s">
        <v>90</v>
      </c>
      <c r="B11" s="21">
        <v>598082</v>
      </c>
      <c r="C11" s="22">
        <v>514341</v>
      </c>
      <c r="D11" s="22">
        <v>490478</v>
      </c>
      <c r="E11" s="22">
        <v>492191</v>
      </c>
      <c r="F11" s="21">
        <v>549754</v>
      </c>
      <c r="G11" s="22">
        <v>599429</v>
      </c>
      <c r="H11" s="22">
        <v>561610</v>
      </c>
      <c r="I11" s="22">
        <v>547532</v>
      </c>
      <c r="J11" s="21">
        <v>571942</v>
      </c>
      <c r="K11" s="22">
        <v>524981</v>
      </c>
      <c r="L11" s="22">
        <v>522849</v>
      </c>
      <c r="M11" s="22">
        <v>495512</v>
      </c>
      <c r="N11" s="21">
        <v>545539</v>
      </c>
      <c r="O11" s="22">
        <v>554170</v>
      </c>
      <c r="P11" s="22">
        <v>527226</v>
      </c>
      <c r="Q11" s="22">
        <v>577696</v>
      </c>
      <c r="R11" s="21">
        <v>516062</v>
      </c>
      <c r="S11" s="22">
        <v>616884</v>
      </c>
      <c r="T11" s="22">
        <v>610216</v>
      </c>
      <c r="U11" s="22">
        <v>568698</v>
      </c>
      <c r="V11" s="21">
        <v>690060</v>
      </c>
    </row>
    <row r="12" spans="1:22" ht="13.5">
      <c r="A12" s="2" t="s">
        <v>92</v>
      </c>
      <c r="B12" s="23">
        <v>23942</v>
      </c>
      <c r="C12" s="24"/>
      <c r="D12" s="24"/>
      <c r="E12" s="24"/>
      <c r="F12" s="23">
        <v>39292</v>
      </c>
      <c r="G12" s="24"/>
      <c r="H12" s="24"/>
      <c r="I12" s="24"/>
      <c r="J12" s="23">
        <v>21495</v>
      </c>
      <c r="K12" s="24"/>
      <c r="L12" s="24"/>
      <c r="M12" s="24"/>
      <c r="N12" s="23">
        <v>56432</v>
      </c>
      <c r="O12" s="24"/>
      <c r="P12" s="24"/>
      <c r="Q12" s="24"/>
      <c r="R12" s="23">
        <v>79170</v>
      </c>
      <c r="S12" s="24"/>
      <c r="T12" s="24"/>
      <c r="U12" s="24"/>
      <c r="V12" s="23">
        <v>124834</v>
      </c>
    </row>
    <row r="13" spans="1:22" ht="13.5">
      <c r="A13" s="2" t="s">
        <v>93</v>
      </c>
      <c r="B13" s="23">
        <v>611133</v>
      </c>
      <c r="C13" s="24"/>
      <c r="D13" s="24"/>
      <c r="E13" s="24"/>
      <c r="F13" s="23">
        <v>606990</v>
      </c>
      <c r="G13" s="24"/>
      <c r="H13" s="24"/>
      <c r="I13" s="24"/>
      <c r="J13" s="23">
        <v>420185</v>
      </c>
      <c r="K13" s="24"/>
      <c r="L13" s="24"/>
      <c r="M13" s="24"/>
      <c r="N13" s="23">
        <v>454878</v>
      </c>
      <c r="O13" s="24"/>
      <c r="P13" s="24"/>
      <c r="Q13" s="24"/>
      <c r="R13" s="23">
        <v>461700</v>
      </c>
      <c r="S13" s="24"/>
      <c r="T13" s="24"/>
      <c r="U13" s="24"/>
      <c r="V13" s="23">
        <v>594640</v>
      </c>
    </row>
    <row r="14" spans="1:22" ht="13.5">
      <c r="A14" s="2" t="s">
        <v>94</v>
      </c>
      <c r="B14" s="23">
        <v>4399</v>
      </c>
      <c r="C14" s="24">
        <v>5103</v>
      </c>
      <c r="D14" s="24">
        <v>5033</v>
      </c>
      <c r="E14" s="24">
        <v>3971</v>
      </c>
      <c r="F14" s="23">
        <v>3507</v>
      </c>
      <c r="G14" s="24">
        <v>4470</v>
      </c>
      <c r="H14" s="24">
        <v>4278</v>
      </c>
      <c r="I14" s="24">
        <v>3425</v>
      </c>
      <c r="J14" s="23">
        <v>3678</v>
      </c>
      <c r="K14" s="24">
        <v>4167</v>
      </c>
      <c r="L14" s="24">
        <v>3922</v>
      </c>
      <c r="M14" s="24">
        <v>4129</v>
      </c>
      <c r="N14" s="23">
        <v>3562</v>
      </c>
      <c r="O14" s="24">
        <v>3429</v>
      </c>
      <c r="P14" s="24">
        <v>2915</v>
      </c>
      <c r="Q14" s="24">
        <v>2891</v>
      </c>
      <c r="R14" s="23">
        <v>2993</v>
      </c>
      <c r="S14" s="24">
        <v>8566</v>
      </c>
      <c r="T14" s="24">
        <v>10097</v>
      </c>
      <c r="U14" s="24">
        <v>14889</v>
      </c>
      <c r="V14" s="23">
        <v>3880</v>
      </c>
    </row>
    <row r="15" spans="1:22" ht="13.5">
      <c r="A15" s="2" t="s">
        <v>95</v>
      </c>
      <c r="B15" s="23">
        <v>17975</v>
      </c>
      <c r="C15" s="24">
        <v>29894</v>
      </c>
      <c r="D15" s="24">
        <v>20137</v>
      </c>
      <c r="E15" s="24">
        <v>9060</v>
      </c>
      <c r="F15" s="23">
        <v>11907</v>
      </c>
      <c r="G15" s="24">
        <v>28786</v>
      </c>
      <c r="H15" s="24">
        <v>7756</v>
      </c>
      <c r="I15" s="24">
        <v>2982</v>
      </c>
      <c r="J15" s="23">
        <v>4090</v>
      </c>
      <c r="K15" s="24">
        <v>2884</v>
      </c>
      <c r="L15" s="24">
        <v>2555</v>
      </c>
      <c r="M15" s="24">
        <v>9931</v>
      </c>
      <c r="N15" s="23">
        <v>3110</v>
      </c>
      <c r="O15" s="24">
        <v>7426</v>
      </c>
      <c r="P15" s="24">
        <v>6481</v>
      </c>
      <c r="Q15" s="24">
        <v>6802</v>
      </c>
      <c r="R15" s="23">
        <v>18793</v>
      </c>
      <c r="S15" s="24">
        <v>30179</v>
      </c>
      <c r="T15" s="24">
        <v>14050</v>
      </c>
      <c r="U15" s="24">
        <v>35916</v>
      </c>
      <c r="V15" s="23">
        <v>25647</v>
      </c>
    </row>
    <row r="16" spans="1:22" ht="13.5">
      <c r="A16" s="2" t="s">
        <v>96</v>
      </c>
      <c r="B16" s="23">
        <v>783</v>
      </c>
      <c r="C16" s="24">
        <v>783</v>
      </c>
      <c r="D16" s="24">
        <v>891</v>
      </c>
      <c r="E16" s="24">
        <v>999</v>
      </c>
      <c r="F16" s="23">
        <v>1080</v>
      </c>
      <c r="G16" s="24">
        <v>1107</v>
      </c>
      <c r="H16" s="24">
        <v>1161</v>
      </c>
      <c r="I16" s="24">
        <v>1323</v>
      </c>
      <c r="J16" s="23">
        <v>1431</v>
      </c>
      <c r="K16" s="24">
        <v>1917</v>
      </c>
      <c r="L16" s="24">
        <v>2079</v>
      </c>
      <c r="M16" s="24"/>
      <c r="N16" s="23"/>
      <c r="O16" s="24"/>
      <c r="P16" s="24"/>
      <c r="Q16" s="24"/>
      <c r="R16" s="23"/>
      <c r="S16" s="24"/>
      <c r="T16" s="24"/>
      <c r="U16" s="24"/>
      <c r="V16" s="23"/>
    </row>
    <row r="17" spans="1:22" ht="13.5">
      <c r="A17" s="2" t="s">
        <v>97</v>
      </c>
      <c r="B17" s="23">
        <v>5979</v>
      </c>
      <c r="C17" s="24"/>
      <c r="D17" s="24"/>
      <c r="E17" s="24"/>
      <c r="F17" s="23">
        <v>4595</v>
      </c>
      <c r="G17" s="24"/>
      <c r="H17" s="24"/>
      <c r="I17" s="24"/>
      <c r="J17" s="23"/>
      <c r="K17" s="24"/>
      <c r="L17" s="24"/>
      <c r="M17" s="24"/>
      <c r="N17" s="23">
        <v>4689</v>
      </c>
      <c r="O17" s="24"/>
      <c r="P17" s="24"/>
      <c r="Q17" s="24"/>
      <c r="R17" s="23">
        <v>4525</v>
      </c>
      <c r="S17" s="24"/>
      <c r="T17" s="24"/>
      <c r="U17" s="24"/>
      <c r="V17" s="23">
        <v>8303</v>
      </c>
    </row>
    <row r="18" spans="1:22" ht="13.5">
      <c r="A18" s="2" t="s">
        <v>98</v>
      </c>
      <c r="B18" s="23">
        <v>10434</v>
      </c>
      <c r="C18" s="24"/>
      <c r="D18" s="24"/>
      <c r="E18" s="24"/>
      <c r="F18" s="23">
        <v>8050</v>
      </c>
      <c r="G18" s="24"/>
      <c r="H18" s="24"/>
      <c r="I18" s="24"/>
      <c r="J18" s="23">
        <v>8373</v>
      </c>
      <c r="K18" s="24"/>
      <c r="L18" s="24"/>
      <c r="M18" s="24"/>
      <c r="N18" s="23">
        <v>7413</v>
      </c>
      <c r="O18" s="24"/>
      <c r="P18" s="24"/>
      <c r="Q18" s="24"/>
      <c r="R18" s="23">
        <v>9205</v>
      </c>
      <c r="S18" s="24"/>
      <c r="T18" s="24"/>
      <c r="U18" s="24"/>
      <c r="V18" s="23">
        <v>11171</v>
      </c>
    </row>
    <row r="19" spans="1:22" ht="13.5">
      <c r="A19" s="2" t="s">
        <v>99</v>
      </c>
      <c r="B19" s="23">
        <v>8647</v>
      </c>
      <c r="C19" s="24"/>
      <c r="D19" s="24"/>
      <c r="E19" s="24"/>
      <c r="F19" s="23">
        <v>1328</v>
      </c>
      <c r="G19" s="24"/>
      <c r="H19" s="24"/>
      <c r="I19" s="24"/>
      <c r="J19" s="23">
        <v>59797</v>
      </c>
      <c r="K19" s="24"/>
      <c r="L19" s="24"/>
      <c r="M19" s="24"/>
      <c r="N19" s="23">
        <v>5875</v>
      </c>
      <c r="O19" s="24"/>
      <c r="P19" s="24"/>
      <c r="Q19" s="24"/>
      <c r="R19" s="23">
        <v>47577</v>
      </c>
      <c r="S19" s="24"/>
      <c r="T19" s="24"/>
      <c r="U19" s="24"/>
      <c r="V19" s="23">
        <v>1728</v>
      </c>
    </row>
    <row r="20" spans="1:22" ht="13.5">
      <c r="A20" s="2" t="s">
        <v>100</v>
      </c>
      <c r="B20" s="23">
        <v>19501</v>
      </c>
      <c r="C20" s="24"/>
      <c r="D20" s="24"/>
      <c r="E20" s="24"/>
      <c r="F20" s="23">
        <v>72404</v>
      </c>
      <c r="G20" s="24"/>
      <c r="H20" s="24"/>
      <c r="I20" s="24"/>
      <c r="J20" s="23"/>
      <c r="K20" s="24"/>
      <c r="L20" s="24"/>
      <c r="M20" s="24"/>
      <c r="N20" s="23"/>
      <c r="O20" s="24"/>
      <c r="P20" s="24"/>
      <c r="Q20" s="24"/>
      <c r="R20" s="23"/>
      <c r="S20" s="24"/>
      <c r="T20" s="24"/>
      <c r="U20" s="24"/>
      <c r="V20" s="23">
        <v>56596</v>
      </c>
    </row>
    <row r="21" spans="1:22" ht="13.5">
      <c r="A21" s="2" t="s">
        <v>101</v>
      </c>
      <c r="B21" s="23">
        <v>4946</v>
      </c>
      <c r="C21" s="24">
        <v>62952</v>
      </c>
      <c r="D21" s="24">
        <v>61454</v>
      </c>
      <c r="E21" s="24">
        <v>90004</v>
      </c>
      <c r="F21" s="23">
        <v>1910</v>
      </c>
      <c r="G21" s="24">
        <v>21143</v>
      </c>
      <c r="H21" s="24">
        <v>20778</v>
      </c>
      <c r="I21" s="24">
        <v>16967</v>
      </c>
      <c r="J21" s="23">
        <v>6910</v>
      </c>
      <c r="K21" s="24">
        <v>22772</v>
      </c>
      <c r="L21" s="24">
        <v>14175</v>
      </c>
      <c r="M21" s="24">
        <v>24004</v>
      </c>
      <c r="N21" s="23">
        <v>1251</v>
      </c>
      <c r="O21" s="24">
        <v>21949</v>
      </c>
      <c r="P21" s="24">
        <v>29087</v>
      </c>
      <c r="Q21" s="24">
        <v>75892</v>
      </c>
      <c r="R21" s="23">
        <v>1644</v>
      </c>
      <c r="S21" s="24">
        <v>67514</v>
      </c>
      <c r="T21" s="24">
        <v>51939</v>
      </c>
      <c r="U21" s="24">
        <v>89054</v>
      </c>
      <c r="V21" s="23">
        <v>284</v>
      </c>
    </row>
    <row r="22" spans="1:22" ht="13.5">
      <c r="A22" s="2" t="s">
        <v>102</v>
      </c>
      <c r="B22" s="23">
        <v>-14711</v>
      </c>
      <c r="C22" s="24">
        <v>-16874</v>
      </c>
      <c r="D22" s="24">
        <v>-18350</v>
      </c>
      <c r="E22" s="24">
        <v>-8835</v>
      </c>
      <c r="F22" s="23">
        <v>-11917</v>
      </c>
      <c r="G22" s="24">
        <v>-11723</v>
      </c>
      <c r="H22" s="24">
        <v>-18323</v>
      </c>
      <c r="I22" s="24">
        <v>-18446</v>
      </c>
      <c r="J22" s="23">
        <v>-17324</v>
      </c>
      <c r="K22" s="24">
        <v>-22823</v>
      </c>
      <c r="L22" s="24">
        <v>-23502</v>
      </c>
      <c r="M22" s="24">
        <v>-23510</v>
      </c>
      <c r="N22" s="23">
        <v>-20370</v>
      </c>
      <c r="O22" s="24">
        <v>-19357</v>
      </c>
      <c r="P22" s="24">
        <v>-25893</v>
      </c>
      <c r="Q22" s="24">
        <v>-27272</v>
      </c>
      <c r="R22" s="23">
        <v>-25910</v>
      </c>
      <c r="S22" s="24">
        <v>-15271</v>
      </c>
      <c r="T22" s="24">
        <v>-18573</v>
      </c>
      <c r="U22" s="24">
        <v>-27538</v>
      </c>
      <c r="V22" s="23">
        <v>-27228</v>
      </c>
    </row>
    <row r="23" spans="1:22" ht="13.5">
      <c r="A23" s="2" t="s">
        <v>103</v>
      </c>
      <c r="B23" s="23">
        <v>1291113</v>
      </c>
      <c r="C23" s="24">
        <v>1171643</v>
      </c>
      <c r="D23" s="24">
        <v>1201788</v>
      </c>
      <c r="E23" s="24">
        <v>1180415</v>
      </c>
      <c r="F23" s="23">
        <v>1288906</v>
      </c>
      <c r="G23" s="24">
        <v>1181808</v>
      </c>
      <c r="H23" s="24">
        <v>1065155</v>
      </c>
      <c r="I23" s="24">
        <v>1057661</v>
      </c>
      <c r="J23" s="23">
        <v>1080580</v>
      </c>
      <c r="K23" s="24">
        <v>1000077</v>
      </c>
      <c r="L23" s="24">
        <v>992465</v>
      </c>
      <c r="M23" s="24">
        <v>1024766</v>
      </c>
      <c r="N23" s="23">
        <v>1062383</v>
      </c>
      <c r="O23" s="24">
        <v>1026200</v>
      </c>
      <c r="P23" s="24">
        <v>1035152</v>
      </c>
      <c r="Q23" s="24">
        <v>1178385</v>
      </c>
      <c r="R23" s="23">
        <v>1115905</v>
      </c>
      <c r="S23" s="24">
        <v>1245284</v>
      </c>
      <c r="T23" s="24">
        <v>1288740</v>
      </c>
      <c r="U23" s="24">
        <v>1377519</v>
      </c>
      <c r="V23" s="23">
        <v>1490137</v>
      </c>
    </row>
    <row r="24" spans="1:22" ht="13.5">
      <c r="A24" s="3" t="s">
        <v>104</v>
      </c>
      <c r="B24" s="23">
        <v>237751</v>
      </c>
      <c r="C24" s="24">
        <v>241108</v>
      </c>
      <c r="D24" s="24"/>
      <c r="E24" s="24"/>
      <c r="F24" s="23">
        <v>154292</v>
      </c>
      <c r="G24" s="24"/>
      <c r="H24" s="24"/>
      <c r="I24" s="24"/>
      <c r="J24" s="23">
        <v>161809</v>
      </c>
      <c r="K24" s="24"/>
      <c r="L24" s="24"/>
      <c r="M24" s="24"/>
      <c r="N24" s="23">
        <v>219918</v>
      </c>
      <c r="O24" s="24"/>
      <c r="P24" s="24"/>
      <c r="Q24" s="24"/>
      <c r="R24" s="23">
        <v>232506</v>
      </c>
      <c r="S24" s="24"/>
      <c r="T24" s="24"/>
      <c r="U24" s="24"/>
      <c r="V24" s="23">
        <v>249962</v>
      </c>
    </row>
    <row r="25" spans="1:22" ht="13.5">
      <c r="A25" s="3" t="s">
        <v>105</v>
      </c>
      <c r="B25" s="23">
        <v>2470</v>
      </c>
      <c r="C25" s="24"/>
      <c r="D25" s="24"/>
      <c r="E25" s="24"/>
      <c r="F25" s="23">
        <v>2838</v>
      </c>
      <c r="G25" s="24"/>
      <c r="H25" s="24"/>
      <c r="I25" s="24"/>
      <c r="J25" s="23">
        <v>3290</v>
      </c>
      <c r="K25" s="24"/>
      <c r="L25" s="24"/>
      <c r="M25" s="24"/>
      <c r="N25" s="23">
        <v>3829</v>
      </c>
      <c r="O25" s="24"/>
      <c r="P25" s="24"/>
      <c r="Q25" s="24"/>
      <c r="R25" s="23">
        <v>3094</v>
      </c>
      <c r="S25" s="24"/>
      <c r="T25" s="24"/>
      <c r="U25" s="24"/>
      <c r="V25" s="23">
        <v>3591</v>
      </c>
    </row>
    <row r="26" spans="1:22" ht="13.5">
      <c r="A26" s="3" t="s">
        <v>106</v>
      </c>
      <c r="B26" s="23">
        <v>391</v>
      </c>
      <c r="C26" s="24"/>
      <c r="D26" s="24"/>
      <c r="E26" s="24"/>
      <c r="F26" s="23">
        <v>56</v>
      </c>
      <c r="G26" s="24"/>
      <c r="H26" s="24"/>
      <c r="I26" s="24"/>
      <c r="J26" s="23">
        <v>367</v>
      </c>
      <c r="K26" s="24"/>
      <c r="L26" s="24"/>
      <c r="M26" s="24"/>
      <c r="N26" s="23">
        <v>41706</v>
      </c>
      <c r="O26" s="24"/>
      <c r="P26" s="24"/>
      <c r="Q26" s="24"/>
      <c r="R26" s="23">
        <v>920</v>
      </c>
      <c r="S26" s="24"/>
      <c r="T26" s="24"/>
      <c r="U26" s="24"/>
      <c r="V26" s="23">
        <v>1226</v>
      </c>
    </row>
    <row r="27" spans="1:22" ht="13.5">
      <c r="A27" s="3" t="s">
        <v>107</v>
      </c>
      <c r="B27" s="23">
        <v>0</v>
      </c>
      <c r="C27" s="24"/>
      <c r="D27" s="24"/>
      <c r="E27" s="24"/>
      <c r="F27" s="23">
        <v>0</v>
      </c>
      <c r="G27" s="24"/>
      <c r="H27" s="24"/>
      <c r="I27" s="24"/>
      <c r="J27" s="23">
        <v>2</v>
      </c>
      <c r="K27" s="24"/>
      <c r="L27" s="24"/>
      <c r="M27" s="24"/>
      <c r="N27" s="23">
        <v>4</v>
      </c>
      <c r="O27" s="24"/>
      <c r="P27" s="24"/>
      <c r="Q27" s="24"/>
      <c r="R27" s="23">
        <v>7</v>
      </c>
      <c r="S27" s="24"/>
      <c r="T27" s="24"/>
      <c r="U27" s="24"/>
      <c r="V27" s="23">
        <v>9</v>
      </c>
    </row>
    <row r="28" spans="1:22" ht="13.5">
      <c r="A28" s="3" t="s">
        <v>108</v>
      </c>
      <c r="B28" s="23">
        <v>3198</v>
      </c>
      <c r="C28" s="24"/>
      <c r="D28" s="24"/>
      <c r="E28" s="24"/>
      <c r="F28" s="23">
        <v>4425</v>
      </c>
      <c r="G28" s="24"/>
      <c r="H28" s="24"/>
      <c r="I28" s="24"/>
      <c r="J28" s="23">
        <v>5349</v>
      </c>
      <c r="K28" s="24"/>
      <c r="L28" s="24"/>
      <c r="M28" s="24"/>
      <c r="N28" s="23">
        <v>5846</v>
      </c>
      <c r="O28" s="24"/>
      <c r="P28" s="24"/>
      <c r="Q28" s="24"/>
      <c r="R28" s="23">
        <v>6392</v>
      </c>
      <c r="S28" s="24"/>
      <c r="T28" s="24"/>
      <c r="U28" s="24"/>
      <c r="V28" s="23">
        <v>7839</v>
      </c>
    </row>
    <row r="29" spans="1:22" ht="13.5">
      <c r="A29" s="3" t="s">
        <v>109</v>
      </c>
      <c r="B29" s="23">
        <v>16029</v>
      </c>
      <c r="C29" s="24"/>
      <c r="D29" s="24"/>
      <c r="E29" s="24"/>
      <c r="F29" s="23">
        <v>11382</v>
      </c>
      <c r="G29" s="24"/>
      <c r="H29" s="24"/>
      <c r="I29" s="24"/>
      <c r="J29" s="23"/>
      <c r="K29" s="24"/>
      <c r="L29" s="24"/>
      <c r="M29" s="24"/>
      <c r="N29" s="23"/>
      <c r="O29" s="24"/>
      <c r="P29" s="24"/>
      <c r="Q29" s="24"/>
      <c r="R29" s="23"/>
      <c r="S29" s="24"/>
      <c r="T29" s="24"/>
      <c r="U29" s="24"/>
      <c r="V29" s="23"/>
    </row>
    <row r="30" spans="1:22" ht="13.5">
      <c r="A30" s="3" t="s">
        <v>110</v>
      </c>
      <c r="B30" s="23">
        <v>9027</v>
      </c>
      <c r="C30" s="24"/>
      <c r="D30" s="24"/>
      <c r="E30" s="24"/>
      <c r="F30" s="23">
        <v>11150</v>
      </c>
      <c r="G30" s="24"/>
      <c r="H30" s="24"/>
      <c r="I30" s="24"/>
      <c r="J30" s="23"/>
      <c r="K30" s="24"/>
      <c r="L30" s="24"/>
      <c r="M30" s="24"/>
      <c r="N30" s="23"/>
      <c r="O30" s="24"/>
      <c r="P30" s="24"/>
      <c r="Q30" s="24"/>
      <c r="R30" s="23"/>
      <c r="S30" s="24"/>
      <c r="T30" s="24"/>
      <c r="U30" s="24"/>
      <c r="V30" s="23"/>
    </row>
    <row r="31" spans="1:22" ht="13.5">
      <c r="A31" s="3" t="s">
        <v>111</v>
      </c>
      <c r="B31" s="23">
        <v>695840</v>
      </c>
      <c r="C31" s="24">
        <v>695840</v>
      </c>
      <c r="D31" s="24">
        <v>695840</v>
      </c>
      <c r="E31" s="24">
        <v>695223</v>
      </c>
      <c r="F31" s="23">
        <v>645452</v>
      </c>
      <c r="G31" s="24">
        <v>646139</v>
      </c>
      <c r="H31" s="24">
        <v>646139</v>
      </c>
      <c r="I31" s="24">
        <v>646139</v>
      </c>
      <c r="J31" s="23">
        <v>646139</v>
      </c>
      <c r="K31" s="24">
        <v>646139</v>
      </c>
      <c r="L31" s="24">
        <v>646139</v>
      </c>
      <c r="M31" s="24">
        <v>646139</v>
      </c>
      <c r="N31" s="23">
        <v>707919</v>
      </c>
      <c r="O31" s="24">
        <v>707919</v>
      </c>
      <c r="P31" s="24">
        <v>707919</v>
      </c>
      <c r="Q31" s="24">
        <v>717948</v>
      </c>
      <c r="R31" s="23">
        <v>715273</v>
      </c>
      <c r="S31" s="24">
        <v>722223</v>
      </c>
      <c r="T31" s="24">
        <v>722223</v>
      </c>
      <c r="U31" s="24">
        <v>722964</v>
      </c>
      <c r="V31" s="23">
        <v>629964</v>
      </c>
    </row>
    <row r="32" spans="1:22" ht="13.5">
      <c r="A32" s="3" t="s">
        <v>112</v>
      </c>
      <c r="B32" s="23">
        <v>964709</v>
      </c>
      <c r="C32" s="24">
        <v>964460</v>
      </c>
      <c r="D32" s="24">
        <v>962066</v>
      </c>
      <c r="E32" s="24">
        <v>956142</v>
      </c>
      <c r="F32" s="23">
        <v>829598</v>
      </c>
      <c r="G32" s="24">
        <v>811335</v>
      </c>
      <c r="H32" s="24">
        <v>813389</v>
      </c>
      <c r="I32" s="24">
        <v>816047</v>
      </c>
      <c r="J32" s="23">
        <v>816959</v>
      </c>
      <c r="K32" s="24">
        <v>819820</v>
      </c>
      <c r="L32" s="24">
        <v>822033</v>
      </c>
      <c r="M32" s="24">
        <v>824782</v>
      </c>
      <c r="N32" s="23">
        <v>979225</v>
      </c>
      <c r="O32" s="24">
        <v>945418</v>
      </c>
      <c r="P32" s="24">
        <v>950463</v>
      </c>
      <c r="Q32" s="24">
        <v>965016</v>
      </c>
      <c r="R32" s="23">
        <v>958193</v>
      </c>
      <c r="S32" s="24">
        <v>975410</v>
      </c>
      <c r="T32" s="24">
        <v>980203</v>
      </c>
      <c r="U32" s="24">
        <v>985639</v>
      </c>
      <c r="V32" s="23">
        <v>892595</v>
      </c>
    </row>
    <row r="33" spans="1:22" ht="13.5">
      <c r="A33" s="3" t="s">
        <v>113</v>
      </c>
      <c r="B33" s="23">
        <v>5869</v>
      </c>
      <c r="C33" s="24"/>
      <c r="D33" s="24"/>
      <c r="E33" s="24"/>
      <c r="F33" s="23">
        <v>4822</v>
      </c>
      <c r="G33" s="24"/>
      <c r="H33" s="24"/>
      <c r="I33" s="24"/>
      <c r="J33" s="23">
        <v>6766</v>
      </c>
      <c r="K33" s="24"/>
      <c r="L33" s="24"/>
      <c r="M33" s="24"/>
      <c r="N33" s="23">
        <v>1674</v>
      </c>
      <c r="O33" s="24"/>
      <c r="P33" s="24"/>
      <c r="Q33" s="24"/>
      <c r="R33" s="23">
        <v>1653</v>
      </c>
      <c r="S33" s="24"/>
      <c r="T33" s="24"/>
      <c r="U33" s="24"/>
      <c r="V33" s="23">
        <v>2332</v>
      </c>
    </row>
    <row r="34" spans="1:22" ht="13.5">
      <c r="A34" s="3" t="s">
        <v>114</v>
      </c>
      <c r="B34" s="23">
        <v>19326</v>
      </c>
      <c r="C34" s="24"/>
      <c r="D34" s="24"/>
      <c r="E34" s="24"/>
      <c r="F34" s="23">
        <v>19326</v>
      </c>
      <c r="G34" s="24"/>
      <c r="H34" s="24"/>
      <c r="I34" s="24"/>
      <c r="J34" s="23">
        <v>19326</v>
      </c>
      <c r="K34" s="24"/>
      <c r="L34" s="24"/>
      <c r="M34" s="24"/>
      <c r="N34" s="23">
        <v>19326</v>
      </c>
      <c r="O34" s="24"/>
      <c r="P34" s="24"/>
      <c r="Q34" s="24"/>
      <c r="R34" s="23">
        <v>19326</v>
      </c>
      <c r="S34" s="24"/>
      <c r="T34" s="24"/>
      <c r="U34" s="24"/>
      <c r="V34" s="23">
        <v>19326</v>
      </c>
    </row>
    <row r="35" spans="1:22" ht="13.5">
      <c r="A35" s="3" t="s">
        <v>109</v>
      </c>
      <c r="B35" s="23">
        <v>13615</v>
      </c>
      <c r="C35" s="24"/>
      <c r="D35" s="24"/>
      <c r="E35" s="24"/>
      <c r="F35" s="23">
        <v>10708</v>
      </c>
      <c r="G35" s="24"/>
      <c r="H35" s="24"/>
      <c r="I35" s="24"/>
      <c r="J35" s="23"/>
      <c r="K35" s="24"/>
      <c r="L35" s="24"/>
      <c r="M35" s="24"/>
      <c r="N35" s="23"/>
      <c r="O35" s="24"/>
      <c r="P35" s="24"/>
      <c r="Q35" s="24"/>
      <c r="R35" s="23"/>
      <c r="S35" s="24"/>
      <c r="T35" s="24"/>
      <c r="U35" s="24"/>
      <c r="V35" s="23"/>
    </row>
    <row r="36" spans="1:22" ht="13.5">
      <c r="A36" s="3" t="s">
        <v>115</v>
      </c>
      <c r="B36" s="23">
        <v>38811</v>
      </c>
      <c r="C36" s="24">
        <v>34215</v>
      </c>
      <c r="D36" s="24">
        <v>35135</v>
      </c>
      <c r="E36" s="24">
        <v>36030</v>
      </c>
      <c r="F36" s="23">
        <v>34857</v>
      </c>
      <c r="G36" s="24">
        <v>43525</v>
      </c>
      <c r="H36" s="24">
        <v>45088</v>
      </c>
      <c r="I36" s="24">
        <v>44053</v>
      </c>
      <c r="J36" s="23">
        <v>34092</v>
      </c>
      <c r="K36" s="24">
        <v>33113</v>
      </c>
      <c r="L36" s="24">
        <v>24455</v>
      </c>
      <c r="M36" s="24">
        <v>24834</v>
      </c>
      <c r="N36" s="23">
        <v>21001</v>
      </c>
      <c r="O36" s="24">
        <v>33191</v>
      </c>
      <c r="P36" s="24">
        <v>26138</v>
      </c>
      <c r="Q36" s="24">
        <v>20825</v>
      </c>
      <c r="R36" s="23">
        <v>20980</v>
      </c>
      <c r="S36" s="24">
        <v>21191</v>
      </c>
      <c r="T36" s="24">
        <v>21347</v>
      </c>
      <c r="U36" s="24">
        <v>21503</v>
      </c>
      <c r="V36" s="23">
        <v>21659</v>
      </c>
    </row>
    <row r="37" spans="1:22" ht="13.5">
      <c r="A37" s="3" t="s">
        <v>116</v>
      </c>
      <c r="B37" s="23">
        <v>57556</v>
      </c>
      <c r="C37" s="24">
        <v>50342</v>
      </c>
      <c r="D37" s="24">
        <v>48336</v>
      </c>
      <c r="E37" s="24">
        <v>50192</v>
      </c>
      <c r="F37" s="23">
        <v>50810</v>
      </c>
      <c r="G37" s="24">
        <v>47815</v>
      </c>
      <c r="H37" s="24">
        <v>46291</v>
      </c>
      <c r="I37" s="24">
        <v>46880</v>
      </c>
      <c r="J37" s="23">
        <v>47964</v>
      </c>
      <c r="K37" s="24">
        <v>49309</v>
      </c>
      <c r="L37" s="24">
        <v>49033</v>
      </c>
      <c r="M37" s="24">
        <v>52893</v>
      </c>
      <c r="N37" s="23">
        <v>51850</v>
      </c>
      <c r="O37" s="24">
        <v>64959</v>
      </c>
      <c r="P37" s="24">
        <v>68667</v>
      </c>
      <c r="Q37" s="24">
        <v>68168</v>
      </c>
      <c r="R37" s="23">
        <v>63714</v>
      </c>
      <c r="S37" s="24">
        <v>72669</v>
      </c>
      <c r="T37" s="24">
        <v>74891</v>
      </c>
      <c r="U37" s="24">
        <v>85219</v>
      </c>
      <c r="V37" s="23">
        <v>81755</v>
      </c>
    </row>
    <row r="38" spans="1:22" ht="13.5">
      <c r="A38" s="3" t="s">
        <v>117</v>
      </c>
      <c r="B38" s="23">
        <v>4630</v>
      </c>
      <c r="C38" s="24"/>
      <c r="D38" s="24"/>
      <c r="E38" s="24"/>
      <c r="F38" s="23">
        <v>4630</v>
      </c>
      <c r="G38" s="24"/>
      <c r="H38" s="24"/>
      <c r="I38" s="24"/>
      <c r="J38" s="23">
        <v>4620</v>
      </c>
      <c r="K38" s="24"/>
      <c r="L38" s="24"/>
      <c r="M38" s="24"/>
      <c r="N38" s="23">
        <v>4610</v>
      </c>
      <c r="O38" s="24"/>
      <c r="P38" s="24"/>
      <c r="Q38" s="24"/>
      <c r="R38" s="23">
        <v>4610</v>
      </c>
      <c r="S38" s="24"/>
      <c r="T38" s="24"/>
      <c r="U38" s="24"/>
      <c r="V38" s="23">
        <v>4600</v>
      </c>
    </row>
    <row r="39" spans="1:22" ht="13.5">
      <c r="A39" s="3" t="s">
        <v>118</v>
      </c>
      <c r="B39" s="23">
        <v>112576</v>
      </c>
      <c r="C39" s="24">
        <v>111576</v>
      </c>
      <c r="D39" s="24">
        <v>270698</v>
      </c>
      <c r="E39" s="24">
        <v>270986</v>
      </c>
      <c r="F39" s="23">
        <v>269021</v>
      </c>
      <c r="G39" s="24">
        <v>269265</v>
      </c>
      <c r="H39" s="24">
        <v>268614</v>
      </c>
      <c r="I39" s="24">
        <v>268952</v>
      </c>
      <c r="J39" s="23">
        <v>268982</v>
      </c>
      <c r="K39" s="24">
        <v>113018</v>
      </c>
      <c r="L39" s="24">
        <v>113107</v>
      </c>
      <c r="M39" s="24">
        <v>113197</v>
      </c>
      <c r="N39" s="23">
        <v>108427</v>
      </c>
      <c r="O39" s="24">
        <v>102720</v>
      </c>
      <c r="P39" s="24">
        <v>102773</v>
      </c>
      <c r="Q39" s="24">
        <v>125079</v>
      </c>
      <c r="R39" s="23">
        <v>125121</v>
      </c>
      <c r="S39" s="24">
        <v>161336</v>
      </c>
      <c r="T39" s="24">
        <v>136749</v>
      </c>
      <c r="U39" s="24">
        <v>131776</v>
      </c>
      <c r="V39" s="23">
        <v>129602</v>
      </c>
    </row>
    <row r="40" spans="1:22" ht="13.5">
      <c r="A40" s="3" t="s">
        <v>119</v>
      </c>
      <c r="B40" s="23"/>
      <c r="C40" s="24"/>
      <c r="D40" s="24"/>
      <c r="E40" s="24"/>
      <c r="F40" s="23">
        <v>454</v>
      </c>
      <c r="G40" s="24"/>
      <c r="H40" s="24"/>
      <c r="I40" s="24"/>
      <c r="J40" s="23">
        <v>517</v>
      </c>
      <c r="K40" s="24"/>
      <c r="L40" s="24"/>
      <c r="M40" s="24"/>
      <c r="N40" s="23">
        <v>581</v>
      </c>
      <c r="O40" s="24"/>
      <c r="P40" s="24"/>
      <c r="Q40" s="24"/>
      <c r="R40" s="23">
        <v>835</v>
      </c>
      <c r="S40" s="24"/>
      <c r="T40" s="24"/>
      <c r="U40" s="24"/>
      <c r="V40" s="23">
        <v>1952</v>
      </c>
    </row>
    <row r="41" spans="1:22" ht="13.5">
      <c r="A41" s="3" t="s">
        <v>120</v>
      </c>
      <c r="B41" s="23">
        <v>150444</v>
      </c>
      <c r="C41" s="24">
        <v>150838</v>
      </c>
      <c r="D41" s="24">
        <v>148006</v>
      </c>
      <c r="E41" s="24">
        <v>147098</v>
      </c>
      <c r="F41" s="23">
        <v>145166</v>
      </c>
      <c r="G41" s="24">
        <v>156768</v>
      </c>
      <c r="H41" s="24">
        <v>155907</v>
      </c>
      <c r="I41" s="24">
        <v>155855</v>
      </c>
      <c r="J41" s="23">
        <v>155134</v>
      </c>
      <c r="K41" s="24">
        <v>163714</v>
      </c>
      <c r="L41" s="24">
        <v>162284</v>
      </c>
      <c r="M41" s="24">
        <v>162267</v>
      </c>
      <c r="N41" s="23">
        <v>162299</v>
      </c>
      <c r="O41" s="24">
        <v>162456</v>
      </c>
      <c r="P41" s="24">
        <v>162993</v>
      </c>
      <c r="Q41" s="24">
        <v>167811</v>
      </c>
      <c r="R41" s="23">
        <v>167332</v>
      </c>
      <c r="S41" s="24">
        <v>167784</v>
      </c>
      <c r="T41" s="24">
        <v>207350</v>
      </c>
      <c r="U41" s="24">
        <v>206613</v>
      </c>
      <c r="V41" s="23">
        <v>206059</v>
      </c>
    </row>
    <row r="42" spans="1:22" ht="13.5">
      <c r="A42" s="3" t="s">
        <v>121</v>
      </c>
      <c r="B42" s="23"/>
      <c r="C42" s="24"/>
      <c r="D42" s="24">
        <v>97254</v>
      </c>
      <c r="E42" s="24">
        <v>98698</v>
      </c>
      <c r="F42" s="23">
        <v>100141</v>
      </c>
      <c r="G42" s="24">
        <v>101589</v>
      </c>
      <c r="H42" s="24">
        <v>103037</v>
      </c>
      <c r="I42" s="24">
        <v>104484</v>
      </c>
      <c r="J42" s="23">
        <v>105932</v>
      </c>
      <c r="K42" s="24">
        <v>143878</v>
      </c>
      <c r="L42" s="24">
        <v>146832</v>
      </c>
      <c r="M42" s="24"/>
      <c r="N42" s="23"/>
      <c r="O42" s="24"/>
      <c r="P42" s="24"/>
      <c r="Q42" s="24"/>
      <c r="R42" s="23"/>
      <c r="S42" s="24"/>
      <c r="T42" s="24"/>
      <c r="U42" s="24"/>
      <c r="V42" s="23"/>
    </row>
    <row r="43" spans="1:22" ht="13.5">
      <c r="A43" s="3" t="s">
        <v>100</v>
      </c>
      <c r="B43" s="23">
        <v>13082</v>
      </c>
      <c r="C43" s="24"/>
      <c r="D43" s="24"/>
      <c r="E43" s="24"/>
      <c r="F43" s="23"/>
      <c r="G43" s="24"/>
      <c r="H43" s="24"/>
      <c r="I43" s="24"/>
      <c r="J43" s="23"/>
      <c r="K43" s="24"/>
      <c r="L43" s="24"/>
      <c r="M43" s="24"/>
      <c r="N43" s="23"/>
      <c r="O43" s="24"/>
      <c r="P43" s="24"/>
      <c r="Q43" s="24"/>
      <c r="R43" s="23"/>
      <c r="S43" s="24"/>
      <c r="T43" s="24"/>
      <c r="U43" s="24"/>
      <c r="V43" s="23"/>
    </row>
    <row r="44" spans="1:22" ht="13.5">
      <c r="A44" s="3" t="s">
        <v>101</v>
      </c>
      <c r="B44" s="23">
        <v>6886</v>
      </c>
      <c r="C44" s="24">
        <v>24151</v>
      </c>
      <c r="D44" s="24">
        <v>56055</v>
      </c>
      <c r="E44" s="24">
        <v>11107</v>
      </c>
      <c r="F44" s="23">
        <v>6017</v>
      </c>
      <c r="G44" s="24">
        <v>11096</v>
      </c>
      <c r="H44" s="24">
        <v>11090</v>
      </c>
      <c r="I44" s="24">
        <v>11075</v>
      </c>
      <c r="J44" s="23">
        <v>5931</v>
      </c>
      <c r="K44" s="24">
        <v>11063</v>
      </c>
      <c r="L44" s="24">
        <v>11058</v>
      </c>
      <c r="M44" s="24">
        <v>11047</v>
      </c>
      <c r="N44" s="23">
        <v>5850</v>
      </c>
      <c r="O44" s="24">
        <v>11045</v>
      </c>
      <c r="P44" s="24">
        <v>11053</v>
      </c>
      <c r="Q44" s="24">
        <v>11062</v>
      </c>
      <c r="R44" s="23">
        <v>5816</v>
      </c>
      <c r="S44" s="24">
        <v>11461</v>
      </c>
      <c r="T44" s="24">
        <v>11651</v>
      </c>
      <c r="U44" s="24">
        <v>11923</v>
      </c>
      <c r="V44" s="23">
        <v>5786</v>
      </c>
    </row>
    <row r="45" spans="1:22" ht="13.5">
      <c r="A45" s="3" t="s">
        <v>102</v>
      </c>
      <c r="B45" s="23">
        <v>-146270</v>
      </c>
      <c r="C45" s="24">
        <v>-145266</v>
      </c>
      <c r="D45" s="24">
        <v>-248474</v>
      </c>
      <c r="E45" s="24">
        <v>-248514</v>
      </c>
      <c r="F45" s="23">
        <v>-246518</v>
      </c>
      <c r="G45" s="24">
        <v>-258422</v>
      </c>
      <c r="H45" s="24">
        <v>-257771</v>
      </c>
      <c r="I45" s="24">
        <v>-257861</v>
      </c>
      <c r="J45" s="23">
        <v>-257891</v>
      </c>
      <c r="K45" s="24">
        <v>-240692</v>
      </c>
      <c r="L45" s="24">
        <v>-241805</v>
      </c>
      <c r="M45" s="24">
        <v>-240093</v>
      </c>
      <c r="N45" s="23">
        <v>-236565</v>
      </c>
      <c r="O45" s="24">
        <v>-257222</v>
      </c>
      <c r="P45" s="24">
        <v>-250680</v>
      </c>
      <c r="Q45" s="24">
        <v>-257777</v>
      </c>
      <c r="R45" s="23">
        <v>-257819</v>
      </c>
      <c r="S45" s="24">
        <v>-206976</v>
      </c>
      <c r="T45" s="24">
        <v>-182389</v>
      </c>
      <c r="U45" s="24">
        <v>-177416</v>
      </c>
      <c r="V45" s="23">
        <v>-175242</v>
      </c>
    </row>
    <row r="46" spans="1:22" ht="13.5">
      <c r="A46" s="3" t="s">
        <v>122</v>
      </c>
      <c r="B46" s="23">
        <v>198904</v>
      </c>
      <c r="C46" s="24">
        <v>191642</v>
      </c>
      <c r="D46" s="24">
        <v>371878</v>
      </c>
      <c r="E46" s="24">
        <v>329569</v>
      </c>
      <c r="F46" s="23">
        <v>329723</v>
      </c>
      <c r="G46" s="24">
        <v>328112</v>
      </c>
      <c r="H46" s="24">
        <v>378469</v>
      </c>
      <c r="I46" s="24">
        <v>380686</v>
      </c>
      <c r="J46" s="23">
        <v>382491</v>
      </c>
      <c r="K46" s="24">
        <v>444581</v>
      </c>
      <c r="L46" s="24">
        <v>442814</v>
      </c>
      <c r="M46" s="24">
        <v>446106</v>
      </c>
      <c r="N46" s="23">
        <v>290458</v>
      </c>
      <c r="O46" s="24">
        <v>277711</v>
      </c>
      <c r="P46" s="24">
        <v>280326</v>
      </c>
      <c r="Q46" s="24">
        <v>231604</v>
      </c>
      <c r="R46" s="23">
        <v>229870</v>
      </c>
      <c r="S46" s="24">
        <v>329536</v>
      </c>
      <c r="T46" s="24">
        <v>374514</v>
      </c>
      <c r="U46" s="24">
        <v>387376</v>
      </c>
      <c r="V46" s="23">
        <v>369775</v>
      </c>
    </row>
    <row r="47" spans="1:22" ht="13.5">
      <c r="A47" s="2" t="s">
        <v>123</v>
      </c>
      <c r="B47" s="23">
        <v>1202425</v>
      </c>
      <c r="C47" s="24">
        <v>1190318</v>
      </c>
      <c r="D47" s="24">
        <v>1369080</v>
      </c>
      <c r="E47" s="24">
        <v>1321742</v>
      </c>
      <c r="F47" s="23">
        <v>1194178</v>
      </c>
      <c r="G47" s="24">
        <v>1182973</v>
      </c>
      <c r="H47" s="24">
        <v>1236947</v>
      </c>
      <c r="I47" s="24">
        <v>1240787</v>
      </c>
      <c r="J47" s="23">
        <v>1233543</v>
      </c>
      <c r="K47" s="24">
        <v>1297515</v>
      </c>
      <c r="L47" s="24">
        <v>1289304</v>
      </c>
      <c r="M47" s="24">
        <v>1295723</v>
      </c>
      <c r="N47" s="23">
        <v>1290686</v>
      </c>
      <c r="O47" s="24">
        <v>1256322</v>
      </c>
      <c r="P47" s="24">
        <v>1256929</v>
      </c>
      <c r="Q47" s="24">
        <v>1217446</v>
      </c>
      <c r="R47" s="23">
        <v>1209044</v>
      </c>
      <c r="S47" s="24">
        <v>1326138</v>
      </c>
      <c r="T47" s="24">
        <v>1376065</v>
      </c>
      <c r="U47" s="24">
        <v>1394519</v>
      </c>
      <c r="V47" s="23">
        <v>1284030</v>
      </c>
    </row>
    <row r="48" spans="1:22" ht="14.25" thickBot="1">
      <c r="A48" s="4" t="s">
        <v>124</v>
      </c>
      <c r="B48" s="25">
        <v>2493538</v>
      </c>
      <c r="C48" s="26">
        <v>2361962</v>
      </c>
      <c r="D48" s="26">
        <v>2570868</v>
      </c>
      <c r="E48" s="26">
        <v>2502158</v>
      </c>
      <c r="F48" s="25">
        <v>2483085</v>
      </c>
      <c r="G48" s="26">
        <v>2364781</v>
      </c>
      <c r="H48" s="26">
        <v>2302103</v>
      </c>
      <c r="I48" s="26">
        <v>2298449</v>
      </c>
      <c r="J48" s="25">
        <v>2314124</v>
      </c>
      <c r="K48" s="26">
        <v>2297593</v>
      </c>
      <c r="L48" s="26">
        <v>2281770</v>
      </c>
      <c r="M48" s="26">
        <v>2320489</v>
      </c>
      <c r="N48" s="25">
        <v>2353069</v>
      </c>
      <c r="O48" s="26">
        <v>2282523</v>
      </c>
      <c r="P48" s="26">
        <v>2292081</v>
      </c>
      <c r="Q48" s="26">
        <v>2395831</v>
      </c>
      <c r="R48" s="25">
        <v>2324950</v>
      </c>
      <c r="S48" s="26">
        <v>2571423</v>
      </c>
      <c r="T48" s="26">
        <v>2664805</v>
      </c>
      <c r="U48" s="26">
        <v>2772038</v>
      </c>
      <c r="V48" s="25">
        <v>2774167</v>
      </c>
    </row>
    <row r="49" spans="1:22" ht="14.25" thickTop="1">
      <c r="A49" s="2" t="s">
        <v>125</v>
      </c>
      <c r="B49" s="23">
        <v>540361</v>
      </c>
      <c r="C49" s="24">
        <v>495888</v>
      </c>
      <c r="D49" s="24">
        <v>470451</v>
      </c>
      <c r="E49" s="24">
        <v>406667</v>
      </c>
      <c r="F49" s="23">
        <v>465518</v>
      </c>
      <c r="G49" s="24">
        <v>406087</v>
      </c>
      <c r="H49" s="24">
        <v>340779</v>
      </c>
      <c r="I49" s="24">
        <v>340110</v>
      </c>
      <c r="J49" s="23">
        <v>364004</v>
      </c>
      <c r="K49" s="24">
        <v>325394</v>
      </c>
      <c r="L49" s="24">
        <v>316857</v>
      </c>
      <c r="M49" s="24">
        <v>368496</v>
      </c>
      <c r="N49" s="23">
        <v>404925</v>
      </c>
      <c r="O49" s="24">
        <v>360254</v>
      </c>
      <c r="P49" s="24">
        <v>368103</v>
      </c>
      <c r="Q49" s="24">
        <v>402162</v>
      </c>
      <c r="R49" s="23">
        <v>444144</v>
      </c>
      <c r="S49" s="24">
        <v>464278</v>
      </c>
      <c r="T49" s="24">
        <v>531817</v>
      </c>
      <c r="U49" s="24">
        <v>658435</v>
      </c>
      <c r="V49" s="23">
        <v>675260</v>
      </c>
    </row>
    <row r="50" spans="1:22" ht="13.5">
      <c r="A50" s="2" t="s">
        <v>126</v>
      </c>
      <c r="B50" s="23">
        <v>412000</v>
      </c>
      <c r="C50" s="24">
        <v>422000</v>
      </c>
      <c r="D50" s="24">
        <v>482000</v>
      </c>
      <c r="E50" s="24">
        <v>532000</v>
      </c>
      <c r="F50" s="23">
        <v>452000</v>
      </c>
      <c r="G50" s="24">
        <v>562000</v>
      </c>
      <c r="H50" s="24">
        <v>582000</v>
      </c>
      <c r="I50" s="24">
        <v>582000</v>
      </c>
      <c r="J50" s="23">
        <v>572000</v>
      </c>
      <c r="K50" s="24">
        <v>562000</v>
      </c>
      <c r="L50" s="24">
        <v>682000</v>
      </c>
      <c r="M50" s="24">
        <v>682000</v>
      </c>
      <c r="N50" s="23">
        <v>682000</v>
      </c>
      <c r="O50" s="24">
        <v>732000</v>
      </c>
      <c r="P50" s="24">
        <v>832000</v>
      </c>
      <c r="Q50" s="24">
        <v>812000</v>
      </c>
      <c r="R50" s="23">
        <v>692000</v>
      </c>
      <c r="S50" s="24">
        <v>828504</v>
      </c>
      <c r="T50" s="24">
        <v>723504</v>
      </c>
      <c r="U50" s="24">
        <v>533504</v>
      </c>
      <c r="V50" s="23">
        <v>483504</v>
      </c>
    </row>
    <row r="51" spans="1:22" ht="13.5">
      <c r="A51" s="2" t="s">
        <v>127</v>
      </c>
      <c r="B51" s="23">
        <v>97545</v>
      </c>
      <c r="C51" s="24">
        <v>105564</v>
      </c>
      <c r="D51" s="24">
        <v>105564</v>
      </c>
      <c r="E51" s="24">
        <v>103776</v>
      </c>
      <c r="F51" s="23">
        <v>103776</v>
      </c>
      <c r="G51" s="24">
        <v>118776</v>
      </c>
      <c r="H51" s="24">
        <v>118776</v>
      </c>
      <c r="I51" s="24">
        <v>128820</v>
      </c>
      <c r="J51" s="23">
        <v>128820</v>
      </c>
      <c r="K51" s="24"/>
      <c r="L51" s="24"/>
      <c r="M51" s="24"/>
      <c r="N51" s="23">
        <v>100128</v>
      </c>
      <c r="O51" s="24"/>
      <c r="P51" s="24"/>
      <c r="Q51" s="24"/>
      <c r="R51" s="23">
        <v>102896</v>
      </c>
      <c r="S51" s="24"/>
      <c r="T51" s="24"/>
      <c r="U51" s="24"/>
      <c r="V51" s="23">
        <v>79992</v>
      </c>
    </row>
    <row r="52" spans="1:22" ht="13.5">
      <c r="A52" s="2" t="s">
        <v>128</v>
      </c>
      <c r="B52" s="23">
        <v>11064</v>
      </c>
      <c r="C52" s="24"/>
      <c r="D52" s="24"/>
      <c r="E52" s="24"/>
      <c r="F52" s="23">
        <v>7609</v>
      </c>
      <c r="G52" s="24"/>
      <c r="H52" s="24"/>
      <c r="I52" s="24"/>
      <c r="J52" s="23"/>
      <c r="K52" s="24"/>
      <c r="L52" s="24"/>
      <c r="M52" s="24"/>
      <c r="N52" s="23"/>
      <c r="O52" s="24"/>
      <c r="P52" s="24"/>
      <c r="Q52" s="24"/>
      <c r="R52" s="23"/>
      <c r="S52" s="24"/>
      <c r="T52" s="24"/>
      <c r="U52" s="24"/>
      <c r="V52" s="23"/>
    </row>
    <row r="53" spans="1:22" ht="13.5">
      <c r="A53" s="2" t="s">
        <v>129</v>
      </c>
      <c r="B53" s="23">
        <v>37432</v>
      </c>
      <c r="C53" s="24"/>
      <c r="D53" s="24"/>
      <c r="E53" s="24"/>
      <c r="F53" s="23">
        <v>38521</v>
      </c>
      <c r="G53" s="24"/>
      <c r="H53" s="24"/>
      <c r="I53" s="24"/>
      <c r="J53" s="23">
        <v>36274</v>
      </c>
      <c r="K53" s="24"/>
      <c r="L53" s="24"/>
      <c r="M53" s="24"/>
      <c r="N53" s="23">
        <v>32699</v>
      </c>
      <c r="O53" s="24"/>
      <c r="P53" s="24"/>
      <c r="Q53" s="24"/>
      <c r="R53" s="23">
        <v>30165</v>
      </c>
      <c r="S53" s="24"/>
      <c r="T53" s="24"/>
      <c r="U53" s="24"/>
      <c r="V53" s="23">
        <v>32108</v>
      </c>
    </row>
    <row r="54" spans="1:22" ht="13.5">
      <c r="A54" s="2" t="s">
        <v>130</v>
      </c>
      <c r="B54" s="23">
        <v>60210</v>
      </c>
      <c r="C54" s="24"/>
      <c r="D54" s="24"/>
      <c r="E54" s="24"/>
      <c r="F54" s="23">
        <v>55437</v>
      </c>
      <c r="G54" s="24"/>
      <c r="H54" s="24"/>
      <c r="I54" s="24"/>
      <c r="J54" s="23">
        <v>34598</v>
      </c>
      <c r="K54" s="24"/>
      <c r="L54" s="24"/>
      <c r="M54" s="24"/>
      <c r="N54" s="23">
        <v>31267</v>
      </c>
      <c r="O54" s="24"/>
      <c r="P54" s="24"/>
      <c r="Q54" s="24"/>
      <c r="R54" s="23">
        <v>31667</v>
      </c>
      <c r="S54" s="24"/>
      <c r="T54" s="24"/>
      <c r="U54" s="24"/>
      <c r="V54" s="23">
        <v>33491</v>
      </c>
    </row>
    <row r="55" spans="1:22" ht="13.5">
      <c r="A55" s="2" t="s">
        <v>131</v>
      </c>
      <c r="B55" s="23">
        <v>94596</v>
      </c>
      <c r="C55" s="24">
        <v>52154</v>
      </c>
      <c r="D55" s="24">
        <v>114912</v>
      </c>
      <c r="E55" s="24">
        <v>61217</v>
      </c>
      <c r="F55" s="23">
        <v>108769</v>
      </c>
      <c r="G55" s="24">
        <v>64357</v>
      </c>
      <c r="H55" s="24">
        <v>48299</v>
      </c>
      <c r="I55" s="24">
        <v>27091</v>
      </c>
      <c r="J55" s="23">
        <v>22175</v>
      </c>
      <c r="K55" s="24">
        <v>13045</v>
      </c>
      <c r="L55" s="24">
        <v>12465</v>
      </c>
      <c r="M55" s="24">
        <v>4355</v>
      </c>
      <c r="N55" s="23">
        <v>6203</v>
      </c>
      <c r="O55" s="24">
        <v>4108</v>
      </c>
      <c r="P55" s="24">
        <v>4162</v>
      </c>
      <c r="Q55" s="24">
        <v>2111</v>
      </c>
      <c r="R55" s="23">
        <v>6523</v>
      </c>
      <c r="S55" s="24">
        <v>4327</v>
      </c>
      <c r="T55" s="24">
        <v>4291</v>
      </c>
      <c r="U55" s="24">
        <v>2398</v>
      </c>
      <c r="V55" s="23">
        <v>5786</v>
      </c>
    </row>
    <row r="56" spans="1:22" ht="13.5">
      <c r="A56" s="2" t="s">
        <v>132</v>
      </c>
      <c r="B56" s="23">
        <v>27949</v>
      </c>
      <c r="C56" s="24"/>
      <c r="D56" s="24"/>
      <c r="E56" s="24"/>
      <c r="F56" s="23">
        <v>29062</v>
      </c>
      <c r="G56" s="24"/>
      <c r="H56" s="24"/>
      <c r="I56" s="24"/>
      <c r="J56" s="23">
        <v>23508</v>
      </c>
      <c r="K56" s="24"/>
      <c r="L56" s="24"/>
      <c r="M56" s="24"/>
      <c r="N56" s="23">
        <v>12327</v>
      </c>
      <c r="O56" s="24"/>
      <c r="P56" s="24"/>
      <c r="Q56" s="24"/>
      <c r="R56" s="23">
        <v>6434</v>
      </c>
      <c r="S56" s="24"/>
      <c r="T56" s="24"/>
      <c r="U56" s="24"/>
      <c r="V56" s="23">
        <v>12464</v>
      </c>
    </row>
    <row r="57" spans="1:22" ht="13.5">
      <c r="A57" s="2" t="s">
        <v>133</v>
      </c>
      <c r="B57" s="23">
        <v>14871</v>
      </c>
      <c r="C57" s="24"/>
      <c r="D57" s="24"/>
      <c r="E57" s="24"/>
      <c r="F57" s="23">
        <v>7852</v>
      </c>
      <c r="G57" s="24"/>
      <c r="H57" s="24"/>
      <c r="I57" s="24"/>
      <c r="J57" s="23">
        <v>9152</v>
      </c>
      <c r="K57" s="24"/>
      <c r="L57" s="24"/>
      <c r="M57" s="24"/>
      <c r="N57" s="23">
        <v>12697</v>
      </c>
      <c r="O57" s="24"/>
      <c r="P57" s="24"/>
      <c r="Q57" s="24"/>
      <c r="R57" s="23">
        <v>10455</v>
      </c>
      <c r="S57" s="24"/>
      <c r="T57" s="24"/>
      <c r="U57" s="24"/>
      <c r="V57" s="23">
        <v>184229</v>
      </c>
    </row>
    <row r="58" spans="1:22" ht="13.5">
      <c r="A58" s="2" t="s">
        <v>134</v>
      </c>
      <c r="B58" s="23">
        <v>31789</v>
      </c>
      <c r="C58" s="24"/>
      <c r="D58" s="24"/>
      <c r="E58" s="24"/>
      <c r="F58" s="23">
        <v>29249</v>
      </c>
      <c r="G58" s="24"/>
      <c r="H58" s="24"/>
      <c r="I58" s="24"/>
      <c r="J58" s="23">
        <v>16177</v>
      </c>
      <c r="K58" s="24"/>
      <c r="L58" s="24"/>
      <c r="M58" s="24"/>
      <c r="N58" s="23">
        <v>15502</v>
      </c>
      <c r="O58" s="24"/>
      <c r="P58" s="24"/>
      <c r="Q58" s="24"/>
      <c r="R58" s="23">
        <v>16319</v>
      </c>
      <c r="S58" s="24"/>
      <c r="T58" s="24"/>
      <c r="U58" s="24"/>
      <c r="V58" s="23">
        <v>15713</v>
      </c>
    </row>
    <row r="59" spans="1:22" ht="13.5">
      <c r="A59" s="2" t="s">
        <v>135</v>
      </c>
      <c r="B59" s="23">
        <v>44000</v>
      </c>
      <c r="C59" s="24">
        <v>11000</v>
      </c>
      <c r="D59" s="24">
        <v>56000</v>
      </c>
      <c r="E59" s="24">
        <v>67600</v>
      </c>
      <c r="F59" s="23">
        <v>36000</v>
      </c>
      <c r="G59" s="24">
        <v>9000</v>
      </c>
      <c r="H59" s="24">
        <v>48000</v>
      </c>
      <c r="I59" s="24">
        <v>57896</v>
      </c>
      <c r="J59" s="23">
        <v>32000</v>
      </c>
      <c r="K59" s="24">
        <v>8000</v>
      </c>
      <c r="L59" s="24">
        <v>32000</v>
      </c>
      <c r="M59" s="24">
        <v>26233</v>
      </c>
      <c r="N59" s="23">
        <v>8000</v>
      </c>
      <c r="O59" s="24">
        <v>4800</v>
      </c>
      <c r="P59" s="24"/>
      <c r="Q59" s="24">
        <v>13160</v>
      </c>
      <c r="R59" s="23">
        <v>16000</v>
      </c>
      <c r="S59" s="24">
        <v>4000</v>
      </c>
      <c r="T59" s="24">
        <v>32400</v>
      </c>
      <c r="U59" s="24">
        <v>50324</v>
      </c>
      <c r="V59" s="23">
        <v>30126</v>
      </c>
    </row>
    <row r="60" spans="1:22" ht="13.5">
      <c r="A60" s="2" t="s">
        <v>136</v>
      </c>
      <c r="B60" s="23"/>
      <c r="C60" s="24"/>
      <c r="D60" s="24"/>
      <c r="E60" s="24">
        <v>20000</v>
      </c>
      <c r="F60" s="23">
        <v>20000</v>
      </c>
      <c r="G60" s="24"/>
      <c r="H60" s="24"/>
      <c r="I60" s="24"/>
      <c r="J60" s="23"/>
      <c r="K60" s="24"/>
      <c r="L60" s="24"/>
      <c r="M60" s="24"/>
      <c r="N60" s="23"/>
      <c r="O60" s="24"/>
      <c r="P60" s="24"/>
      <c r="Q60" s="24"/>
      <c r="R60" s="23"/>
      <c r="S60" s="24"/>
      <c r="T60" s="24"/>
      <c r="U60" s="24"/>
      <c r="V60" s="23"/>
    </row>
    <row r="61" spans="1:22" ht="13.5">
      <c r="A61" s="2" t="s">
        <v>101</v>
      </c>
      <c r="B61" s="23">
        <v>180</v>
      </c>
      <c r="C61" s="24">
        <v>206197</v>
      </c>
      <c r="D61" s="24">
        <v>233928</v>
      </c>
      <c r="E61" s="24">
        <v>195812</v>
      </c>
      <c r="F61" s="23">
        <v>175</v>
      </c>
      <c r="G61" s="24">
        <v>168184</v>
      </c>
      <c r="H61" s="24">
        <v>131511</v>
      </c>
      <c r="I61" s="24">
        <v>131539</v>
      </c>
      <c r="J61" s="23">
        <v>154</v>
      </c>
      <c r="K61" s="24">
        <v>280016</v>
      </c>
      <c r="L61" s="24">
        <v>228076</v>
      </c>
      <c r="M61" s="24">
        <v>224112</v>
      </c>
      <c r="N61" s="23">
        <v>410</v>
      </c>
      <c r="O61" s="24">
        <v>342622</v>
      </c>
      <c r="P61" s="24">
        <v>306366</v>
      </c>
      <c r="Q61" s="24">
        <v>425666</v>
      </c>
      <c r="R61" s="23">
        <v>434</v>
      </c>
      <c r="S61" s="24">
        <v>318733</v>
      </c>
      <c r="T61" s="24">
        <v>367185</v>
      </c>
      <c r="U61" s="24">
        <v>325630</v>
      </c>
      <c r="V61" s="23"/>
    </row>
    <row r="62" spans="1:22" ht="13.5">
      <c r="A62" s="2" t="s">
        <v>137</v>
      </c>
      <c r="B62" s="23">
        <v>1372001</v>
      </c>
      <c r="C62" s="24">
        <v>1292803</v>
      </c>
      <c r="D62" s="24">
        <v>1462856</v>
      </c>
      <c r="E62" s="24">
        <v>1387075</v>
      </c>
      <c r="F62" s="23">
        <v>1353972</v>
      </c>
      <c r="G62" s="24">
        <v>1328405</v>
      </c>
      <c r="H62" s="24">
        <v>1269366</v>
      </c>
      <c r="I62" s="24">
        <v>1267457</v>
      </c>
      <c r="J62" s="23">
        <v>1238865</v>
      </c>
      <c r="K62" s="24">
        <v>1188456</v>
      </c>
      <c r="L62" s="24">
        <v>1271400</v>
      </c>
      <c r="M62" s="24">
        <v>1305198</v>
      </c>
      <c r="N62" s="23">
        <v>1406160</v>
      </c>
      <c r="O62" s="24">
        <v>1443785</v>
      </c>
      <c r="P62" s="24">
        <v>1510632</v>
      </c>
      <c r="Q62" s="24">
        <v>1655101</v>
      </c>
      <c r="R62" s="23">
        <v>1457040</v>
      </c>
      <c r="S62" s="24">
        <v>1619844</v>
      </c>
      <c r="T62" s="24">
        <v>1659199</v>
      </c>
      <c r="U62" s="24">
        <v>1570293</v>
      </c>
      <c r="V62" s="23">
        <v>1552676</v>
      </c>
    </row>
    <row r="63" spans="1:22" ht="13.5">
      <c r="A63" s="2" t="s">
        <v>138</v>
      </c>
      <c r="B63" s="23">
        <v>305737</v>
      </c>
      <c r="C63" s="24">
        <v>332148</v>
      </c>
      <c r="D63" s="24">
        <v>386901</v>
      </c>
      <c r="E63" s="24">
        <v>413036</v>
      </c>
      <c r="F63" s="23">
        <v>437630</v>
      </c>
      <c r="G63" s="24">
        <v>435954</v>
      </c>
      <c r="H63" s="24">
        <v>460020</v>
      </c>
      <c r="I63" s="24">
        <v>495437</v>
      </c>
      <c r="J63" s="23">
        <v>527642</v>
      </c>
      <c r="K63" s="24">
        <v>566312</v>
      </c>
      <c r="L63" s="24">
        <v>503962</v>
      </c>
      <c r="M63" s="24">
        <v>532594</v>
      </c>
      <c r="N63" s="23">
        <v>474426</v>
      </c>
      <c r="O63" s="24">
        <v>411632</v>
      </c>
      <c r="P63" s="24">
        <v>350350</v>
      </c>
      <c r="Q63" s="24">
        <v>293543</v>
      </c>
      <c r="R63" s="23">
        <v>316742</v>
      </c>
      <c r="S63" s="24">
        <v>258311</v>
      </c>
      <c r="T63" s="24">
        <v>276378</v>
      </c>
      <c r="U63" s="24">
        <v>306349</v>
      </c>
      <c r="V63" s="23">
        <v>292907</v>
      </c>
    </row>
    <row r="64" spans="1:22" ht="13.5">
      <c r="A64" s="2" t="s">
        <v>128</v>
      </c>
      <c r="B64" s="23">
        <v>25695</v>
      </c>
      <c r="C64" s="24"/>
      <c r="D64" s="24"/>
      <c r="E64" s="24"/>
      <c r="F64" s="23">
        <v>23151</v>
      </c>
      <c r="G64" s="24"/>
      <c r="H64" s="24"/>
      <c r="I64" s="24"/>
      <c r="J64" s="23"/>
      <c r="K64" s="24"/>
      <c r="L64" s="24"/>
      <c r="M64" s="24"/>
      <c r="N64" s="23"/>
      <c r="O64" s="24"/>
      <c r="P64" s="24"/>
      <c r="Q64" s="24"/>
      <c r="R64" s="23"/>
      <c r="S64" s="24"/>
      <c r="T64" s="24"/>
      <c r="U64" s="24"/>
      <c r="V64" s="23"/>
    </row>
    <row r="65" spans="1:22" ht="13.5">
      <c r="A65" s="2" t="s">
        <v>139</v>
      </c>
      <c r="B65" s="23">
        <v>10169</v>
      </c>
      <c r="C65" s="24"/>
      <c r="D65" s="24"/>
      <c r="E65" s="24"/>
      <c r="F65" s="23"/>
      <c r="G65" s="24"/>
      <c r="H65" s="24"/>
      <c r="I65" s="24"/>
      <c r="J65" s="23"/>
      <c r="K65" s="24"/>
      <c r="L65" s="24"/>
      <c r="M65" s="24"/>
      <c r="N65" s="23"/>
      <c r="O65" s="24"/>
      <c r="P65" s="24"/>
      <c r="Q65" s="24"/>
      <c r="R65" s="23"/>
      <c r="S65" s="24"/>
      <c r="T65" s="24"/>
      <c r="U65" s="24"/>
      <c r="V65" s="23"/>
    </row>
    <row r="66" spans="1:22" ht="13.5">
      <c r="A66" s="2" t="s">
        <v>140</v>
      </c>
      <c r="B66" s="23"/>
      <c r="C66" s="24"/>
      <c r="D66" s="24"/>
      <c r="E66" s="24"/>
      <c r="F66" s="23">
        <v>349</v>
      </c>
      <c r="G66" s="24"/>
      <c r="H66" s="24"/>
      <c r="I66" s="24"/>
      <c r="J66" s="23">
        <v>909</v>
      </c>
      <c r="K66" s="24"/>
      <c r="L66" s="24"/>
      <c r="M66" s="24"/>
      <c r="N66" s="23">
        <v>1462</v>
      </c>
      <c r="O66" s="24"/>
      <c r="P66" s="24"/>
      <c r="Q66" s="24"/>
      <c r="R66" s="23"/>
      <c r="S66" s="24"/>
      <c r="T66" s="24"/>
      <c r="U66" s="24"/>
      <c r="V66" s="23">
        <v>5001</v>
      </c>
    </row>
    <row r="67" spans="1:22" ht="13.5">
      <c r="A67" s="2" t="s">
        <v>101</v>
      </c>
      <c r="B67" s="23">
        <v>2550</v>
      </c>
      <c r="C67" s="24">
        <v>36427</v>
      </c>
      <c r="D67" s="24">
        <v>36042</v>
      </c>
      <c r="E67" s="24">
        <v>39148</v>
      </c>
      <c r="F67" s="23">
        <v>4949</v>
      </c>
      <c r="G67" s="24">
        <v>22160</v>
      </c>
      <c r="H67" s="24">
        <v>24916</v>
      </c>
      <c r="I67" s="24">
        <v>23032</v>
      </c>
      <c r="J67" s="23"/>
      <c r="K67" s="24">
        <v>13699</v>
      </c>
      <c r="L67" s="24">
        <v>17033</v>
      </c>
      <c r="M67" s="24">
        <v>20503</v>
      </c>
      <c r="N67" s="23"/>
      <c r="O67" s="24">
        <v>10252</v>
      </c>
      <c r="P67" s="24">
        <v>12082</v>
      </c>
      <c r="Q67" s="24">
        <v>12412</v>
      </c>
      <c r="R67" s="23"/>
      <c r="S67" s="24">
        <v>15374</v>
      </c>
      <c r="T67" s="24">
        <v>20472</v>
      </c>
      <c r="U67" s="24">
        <v>24798</v>
      </c>
      <c r="V67" s="23"/>
    </row>
    <row r="68" spans="1:22" ht="13.5">
      <c r="A68" s="2" t="s">
        <v>141</v>
      </c>
      <c r="B68" s="23">
        <v>344151</v>
      </c>
      <c r="C68" s="24">
        <v>368575</v>
      </c>
      <c r="D68" s="24">
        <v>422943</v>
      </c>
      <c r="E68" s="24">
        <v>452184</v>
      </c>
      <c r="F68" s="23">
        <v>466080</v>
      </c>
      <c r="G68" s="24">
        <v>458114</v>
      </c>
      <c r="H68" s="24">
        <v>484936</v>
      </c>
      <c r="I68" s="24">
        <v>518469</v>
      </c>
      <c r="J68" s="23">
        <v>538846</v>
      </c>
      <c r="K68" s="24">
        <v>580011</v>
      </c>
      <c r="L68" s="24">
        <v>520995</v>
      </c>
      <c r="M68" s="24">
        <v>553097</v>
      </c>
      <c r="N68" s="23">
        <v>497052</v>
      </c>
      <c r="O68" s="24">
        <v>421884</v>
      </c>
      <c r="P68" s="24">
        <v>362432</v>
      </c>
      <c r="Q68" s="24">
        <v>305955</v>
      </c>
      <c r="R68" s="23">
        <v>430820</v>
      </c>
      <c r="S68" s="24">
        <v>373685</v>
      </c>
      <c r="T68" s="24">
        <v>396850</v>
      </c>
      <c r="U68" s="24">
        <v>531147</v>
      </c>
      <c r="V68" s="23">
        <v>517543</v>
      </c>
    </row>
    <row r="69" spans="1:22" ht="14.25" thickBot="1">
      <c r="A69" s="4" t="s">
        <v>142</v>
      </c>
      <c r="B69" s="25">
        <v>1716153</v>
      </c>
      <c r="C69" s="26">
        <v>1661379</v>
      </c>
      <c r="D69" s="26">
        <v>1885800</v>
      </c>
      <c r="E69" s="26">
        <v>1839259</v>
      </c>
      <c r="F69" s="25">
        <v>1820053</v>
      </c>
      <c r="G69" s="26">
        <v>1786520</v>
      </c>
      <c r="H69" s="26">
        <v>1754302</v>
      </c>
      <c r="I69" s="26">
        <v>1785926</v>
      </c>
      <c r="J69" s="25">
        <v>1777712</v>
      </c>
      <c r="K69" s="26">
        <v>1768467</v>
      </c>
      <c r="L69" s="26">
        <v>1792395</v>
      </c>
      <c r="M69" s="26">
        <v>1858295</v>
      </c>
      <c r="N69" s="25">
        <v>1903212</v>
      </c>
      <c r="O69" s="26">
        <v>1865669</v>
      </c>
      <c r="P69" s="26">
        <v>1873065</v>
      </c>
      <c r="Q69" s="26">
        <v>1961057</v>
      </c>
      <c r="R69" s="25">
        <v>1887860</v>
      </c>
      <c r="S69" s="26">
        <v>1993530</v>
      </c>
      <c r="T69" s="26">
        <v>2056049</v>
      </c>
      <c r="U69" s="26">
        <v>2101440</v>
      </c>
      <c r="V69" s="25">
        <v>2070219</v>
      </c>
    </row>
    <row r="70" spans="1:22" ht="14.25" thickTop="1">
      <c r="A70" s="2" t="s">
        <v>143</v>
      </c>
      <c r="B70" s="23">
        <v>379850</v>
      </c>
      <c r="C70" s="24">
        <v>378950</v>
      </c>
      <c r="D70" s="24">
        <v>378950</v>
      </c>
      <c r="E70" s="24">
        <v>378950</v>
      </c>
      <c r="F70" s="23">
        <v>378950</v>
      </c>
      <c r="G70" s="24">
        <v>378950</v>
      </c>
      <c r="H70" s="24">
        <v>378950</v>
      </c>
      <c r="I70" s="24">
        <v>378950</v>
      </c>
      <c r="J70" s="23">
        <v>378950</v>
      </c>
      <c r="K70" s="24">
        <v>378950</v>
      </c>
      <c r="L70" s="24">
        <v>378950</v>
      </c>
      <c r="M70" s="24">
        <v>378950</v>
      </c>
      <c r="N70" s="23">
        <v>378950</v>
      </c>
      <c r="O70" s="24">
        <v>378950</v>
      </c>
      <c r="P70" s="24">
        <v>378950</v>
      </c>
      <c r="Q70" s="24">
        <v>378950</v>
      </c>
      <c r="R70" s="23">
        <v>378950</v>
      </c>
      <c r="S70" s="24">
        <v>378950</v>
      </c>
      <c r="T70" s="24">
        <v>378950</v>
      </c>
      <c r="U70" s="24">
        <v>378950</v>
      </c>
      <c r="V70" s="23">
        <v>378950</v>
      </c>
    </row>
    <row r="71" spans="1:22" ht="13.5">
      <c r="A71" s="3" t="s">
        <v>144</v>
      </c>
      <c r="B71" s="23">
        <v>70350</v>
      </c>
      <c r="C71" s="24"/>
      <c r="D71" s="24"/>
      <c r="E71" s="24"/>
      <c r="F71" s="23">
        <v>69450</v>
      </c>
      <c r="G71" s="24"/>
      <c r="H71" s="24"/>
      <c r="I71" s="24"/>
      <c r="J71" s="23">
        <v>69450</v>
      </c>
      <c r="K71" s="24"/>
      <c r="L71" s="24"/>
      <c r="M71" s="24"/>
      <c r="N71" s="23">
        <v>69450</v>
      </c>
      <c r="O71" s="24"/>
      <c r="P71" s="24"/>
      <c r="Q71" s="24"/>
      <c r="R71" s="23">
        <v>69450</v>
      </c>
      <c r="S71" s="24"/>
      <c r="T71" s="24"/>
      <c r="U71" s="24"/>
      <c r="V71" s="23">
        <v>69450</v>
      </c>
    </row>
    <row r="72" spans="1:22" ht="13.5">
      <c r="A72" s="3" t="s">
        <v>145</v>
      </c>
      <c r="B72" s="23">
        <v>70350</v>
      </c>
      <c r="C72" s="24">
        <v>69450</v>
      </c>
      <c r="D72" s="24">
        <v>69450</v>
      </c>
      <c r="E72" s="24">
        <v>69450</v>
      </c>
      <c r="F72" s="23">
        <v>69450</v>
      </c>
      <c r="G72" s="24">
        <v>69450</v>
      </c>
      <c r="H72" s="24">
        <v>69450</v>
      </c>
      <c r="I72" s="24">
        <v>69450</v>
      </c>
      <c r="J72" s="23">
        <v>69450</v>
      </c>
      <c r="K72" s="24">
        <v>69450</v>
      </c>
      <c r="L72" s="24">
        <v>69450</v>
      </c>
      <c r="M72" s="24">
        <v>69450</v>
      </c>
      <c r="N72" s="23">
        <v>69450</v>
      </c>
      <c r="O72" s="24">
        <v>69450</v>
      </c>
      <c r="P72" s="24">
        <v>69450</v>
      </c>
      <c r="Q72" s="24">
        <v>69450</v>
      </c>
      <c r="R72" s="23">
        <v>69450</v>
      </c>
      <c r="S72" s="24">
        <v>69450</v>
      </c>
      <c r="T72" s="24">
        <v>69450</v>
      </c>
      <c r="U72" s="24">
        <v>69450</v>
      </c>
      <c r="V72" s="23">
        <v>69450</v>
      </c>
    </row>
    <row r="73" spans="1:22" ht="13.5">
      <c r="A73" s="3" t="s">
        <v>146</v>
      </c>
      <c r="B73" s="23">
        <v>15000</v>
      </c>
      <c r="C73" s="24"/>
      <c r="D73" s="24"/>
      <c r="E73" s="24"/>
      <c r="F73" s="23">
        <v>12000</v>
      </c>
      <c r="G73" s="24"/>
      <c r="H73" s="24"/>
      <c r="I73" s="24"/>
      <c r="J73" s="23">
        <v>10000</v>
      </c>
      <c r="K73" s="24"/>
      <c r="L73" s="24"/>
      <c r="M73" s="24"/>
      <c r="N73" s="23">
        <v>10000</v>
      </c>
      <c r="O73" s="24"/>
      <c r="P73" s="24"/>
      <c r="Q73" s="24"/>
      <c r="R73" s="23">
        <v>10000</v>
      </c>
      <c r="S73" s="24"/>
      <c r="T73" s="24"/>
      <c r="U73" s="24"/>
      <c r="V73" s="23">
        <v>8000</v>
      </c>
    </row>
    <row r="74" spans="1:22" ht="13.5">
      <c r="A74" s="5" t="s">
        <v>147</v>
      </c>
      <c r="B74" s="23">
        <v>323321</v>
      </c>
      <c r="C74" s="24"/>
      <c r="D74" s="24"/>
      <c r="E74" s="24"/>
      <c r="F74" s="23">
        <v>220259</v>
      </c>
      <c r="G74" s="24"/>
      <c r="H74" s="24"/>
      <c r="I74" s="24"/>
      <c r="J74" s="23">
        <v>97882</v>
      </c>
      <c r="K74" s="24"/>
      <c r="L74" s="24"/>
      <c r="M74" s="24"/>
      <c r="N74" s="23">
        <v>13710</v>
      </c>
      <c r="O74" s="24"/>
      <c r="P74" s="24"/>
      <c r="Q74" s="24"/>
      <c r="R74" s="23">
        <v>8227</v>
      </c>
      <c r="S74" s="24"/>
      <c r="T74" s="24"/>
      <c r="U74" s="24"/>
      <c r="V74" s="23">
        <v>249060</v>
      </c>
    </row>
    <row r="75" spans="1:22" ht="13.5">
      <c r="A75" s="3" t="s">
        <v>148</v>
      </c>
      <c r="B75" s="23">
        <v>338321</v>
      </c>
      <c r="C75" s="24">
        <v>269355</v>
      </c>
      <c r="D75" s="24">
        <v>252854</v>
      </c>
      <c r="E75" s="24">
        <v>227013</v>
      </c>
      <c r="F75" s="23">
        <v>232259</v>
      </c>
      <c r="G75" s="24">
        <v>143497</v>
      </c>
      <c r="H75" s="24">
        <v>114315</v>
      </c>
      <c r="I75" s="24">
        <v>80528</v>
      </c>
      <c r="J75" s="23">
        <v>107882</v>
      </c>
      <c r="K75" s="24">
        <v>104031</v>
      </c>
      <c r="L75" s="24">
        <v>65169</v>
      </c>
      <c r="M75" s="24">
        <v>36775</v>
      </c>
      <c r="N75" s="23">
        <v>23710</v>
      </c>
      <c r="O75" s="24">
        <v>-8454</v>
      </c>
      <c r="P75" s="24">
        <v>-7943</v>
      </c>
      <c r="Q75" s="24">
        <v>11433</v>
      </c>
      <c r="R75" s="23">
        <v>18227</v>
      </c>
      <c r="S75" s="24">
        <v>150733</v>
      </c>
      <c r="T75" s="24">
        <v>174571</v>
      </c>
      <c r="U75" s="24">
        <v>224216</v>
      </c>
      <c r="V75" s="23">
        <v>257060</v>
      </c>
    </row>
    <row r="76" spans="1:22" ht="13.5">
      <c r="A76" s="2" t="s">
        <v>149</v>
      </c>
      <c r="B76" s="23">
        <v>-15733</v>
      </c>
      <c r="C76" s="24">
        <v>-15733</v>
      </c>
      <c r="D76" s="24">
        <v>-15592</v>
      </c>
      <c r="E76" s="24">
        <v>-15592</v>
      </c>
      <c r="F76" s="23">
        <v>-15592</v>
      </c>
      <c r="G76" s="24">
        <v>-15592</v>
      </c>
      <c r="H76" s="24">
        <v>-15592</v>
      </c>
      <c r="I76" s="24">
        <v>-15592</v>
      </c>
      <c r="J76" s="23">
        <v>-15592</v>
      </c>
      <c r="K76" s="24">
        <v>-23008</v>
      </c>
      <c r="L76" s="24">
        <v>-23008</v>
      </c>
      <c r="M76" s="24">
        <v>-22934</v>
      </c>
      <c r="N76" s="23">
        <v>-22934</v>
      </c>
      <c r="O76" s="24">
        <v>-22934</v>
      </c>
      <c r="P76" s="24">
        <v>-22934</v>
      </c>
      <c r="Q76" s="24">
        <v>-22934</v>
      </c>
      <c r="R76" s="23">
        <v>-22934</v>
      </c>
      <c r="S76" s="24">
        <v>-17044</v>
      </c>
      <c r="T76" s="24">
        <v>-15586</v>
      </c>
      <c r="U76" s="24">
        <v>-10711</v>
      </c>
      <c r="V76" s="23">
        <v>-8086</v>
      </c>
    </row>
    <row r="77" spans="1:22" ht="13.5">
      <c r="A77" s="2" t="s">
        <v>150</v>
      </c>
      <c r="B77" s="23">
        <v>772788</v>
      </c>
      <c r="C77" s="24">
        <v>702022</v>
      </c>
      <c r="D77" s="24">
        <v>685661</v>
      </c>
      <c r="E77" s="24">
        <v>659821</v>
      </c>
      <c r="F77" s="23">
        <v>665066</v>
      </c>
      <c r="G77" s="24">
        <v>576304</v>
      </c>
      <c r="H77" s="24">
        <v>547122</v>
      </c>
      <c r="I77" s="24">
        <v>513335</v>
      </c>
      <c r="J77" s="23">
        <v>540690</v>
      </c>
      <c r="K77" s="24">
        <v>529423</v>
      </c>
      <c r="L77" s="24">
        <v>490560</v>
      </c>
      <c r="M77" s="24">
        <v>462241</v>
      </c>
      <c r="N77" s="23">
        <v>449176</v>
      </c>
      <c r="O77" s="24">
        <v>417011</v>
      </c>
      <c r="P77" s="24">
        <v>417522</v>
      </c>
      <c r="Q77" s="24">
        <v>436899</v>
      </c>
      <c r="R77" s="23">
        <v>443693</v>
      </c>
      <c r="S77" s="24">
        <v>582088</v>
      </c>
      <c r="T77" s="24">
        <v>607384</v>
      </c>
      <c r="U77" s="24">
        <v>661904</v>
      </c>
      <c r="V77" s="23">
        <v>697374</v>
      </c>
    </row>
    <row r="78" spans="1:22" ht="13.5">
      <c r="A78" s="2" t="s">
        <v>151</v>
      </c>
      <c r="B78" s="23">
        <v>4597</v>
      </c>
      <c r="C78" s="24">
        <v>-1439</v>
      </c>
      <c r="D78" s="24">
        <v>-593</v>
      </c>
      <c r="E78" s="24">
        <v>3077</v>
      </c>
      <c r="F78" s="23">
        <v>-2034</v>
      </c>
      <c r="G78" s="24">
        <v>1957</v>
      </c>
      <c r="H78" s="24">
        <v>677</v>
      </c>
      <c r="I78" s="24">
        <v>-813</v>
      </c>
      <c r="J78" s="23">
        <v>-4278</v>
      </c>
      <c r="K78" s="24">
        <v>-297</v>
      </c>
      <c r="L78" s="24">
        <v>-1186</v>
      </c>
      <c r="M78" s="24">
        <v>-47</v>
      </c>
      <c r="N78" s="23">
        <v>680</v>
      </c>
      <c r="O78" s="24">
        <v>-157</v>
      </c>
      <c r="P78" s="24">
        <v>1494</v>
      </c>
      <c r="Q78" s="24">
        <v>-2125</v>
      </c>
      <c r="R78" s="23">
        <v>-6604</v>
      </c>
      <c r="S78" s="24">
        <v>-4195</v>
      </c>
      <c r="T78" s="24">
        <v>1371</v>
      </c>
      <c r="U78" s="24">
        <v>8693</v>
      </c>
      <c r="V78" s="23">
        <v>6574</v>
      </c>
    </row>
    <row r="79" spans="1:22" ht="13.5">
      <c r="A79" s="2" t="s">
        <v>152</v>
      </c>
      <c r="B79" s="23">
        <v>4597</v>
      </c>
      <c r="C79" s="24">
        <v>-1439</v>
      </c>
      <c r="D79" s="24">
        <v>-593</v>
      </c>
      <c r="E79" s="24">
        <v>3077</v>
      </c>
      <c r="F79" s="23">
        <v>-2034</v>
      </c>
      <c r="G79" s="24">
        <v>1957</v>
      </c>
      <c r="H79" s="24">
        <v>677</v>
      </c>
      <c r="I79" s="24">
        <v>-813</v>
      </c>
      <c r="J79" s="23">
        <v>-4278</v>
      </c>
      <c r="K79" s="24">
        <v>-297</v>
      </c>
      <c r="L79" s="24">
        <v>-1186</v>
      </c>
      <c r="M79" s="24">
        <v>-47</v>
      </c>
      <c r="N79" s="23">
        <v>680</v>
      </c>
      <c r="O79" s="24">
        <v>-157</v>
      </c>
      <c r="P79" s="24">
        <v>1494</v>
      </c>
      <c r="Q79" s="24">
        <v>-2125</v>
      </c>
      <c r="R79" s="23">
        <v>-6604</v>
      </c>
      <c r="S79" s="24">
        <v>-4195</v>
      </c>
      <c r="T79" s="24">
        <v>1371</v>
      </c>
      <c r="U79" s="24">
        <v>8693</v>
      </c>
      <c r="V79" s="23">
        <v>6574</v>
      </c>
    </row>
    <row r="80" spans="1:22" ht="13.5">
      <c r="A80" s="6" t="s">
        <v>153</v>
      </c>
      <c r="B80" s="23">
        <v>777385</v>
      </c>
      <c r="C80" s="24">
        <v>700582</v>
      </c>
      <c r="D80" s="24">
        <v>685067</v>
      </c>
      <c r="E80" s="24">
        <v>662899</v>
      </c>
      <c r="F80" s="23">
        <v>663032</v>
      </c>
      <c r="G80" s="24">
        <v>578261</v>
      </c>
      <c r="H80" s="24">
        <v>547800</v>
      </c>
      <c r="I80" s="24">
        <v>512522</v>
      </c>
      <c r="J80" s="23">
        <v>536411</v>
      </c>
      <c r="K80" s="24">
        <v>529125</v>
      </c>
      <c r="L80" s="24">
        <v>489374</v>
      </c>
      <c r="M80" s="24">
        <v>462193</v>
      </c>
      <c r="N80" s="23">
        <v>449856</v>
      </c>
      <c r="O80" s="24">
        <v>416853</v>
      </c>
      <c r="P80" s="24">
        <v>419016</v>
      </c>
      <c r="Q80" s="24">
        <v>434774</v>
      </c>
      <c r="R80" s="23">
        <v>437089</v>
      </c>
      <c r="S80" s="24">
        <v>577893</v>
      </c>
      <c r="T80" s="24">
        <v>608756</v>
      </c>
      <c r="U80" s="24">
        <v>670598</v>
      </c>
      <c r="V80" s="23">
        <v>703948</v>
      </c>
    </row>
    <row r="81" spans="1:22" ht="14.25" thickBot="1">
      <c r="A81" s="7" t="s">
        <v>154</v>
      </c>
      <c r="B81" s="23">
        <v>2493538</v>
      </c>
      <c r="C81" s="24">
        <v>2361962</v>
      </c>
      <c r="D81" s="24">
        <v>2570868</v>
      </c>
      <c r="E81" s="24">
        <v>2502158</v>
      </c>
      <c r="F81" s="23">
        <v>2483085</v>
      </c>
      <c r="G81" s="24">
        <v>2364781</v>
      </c>
      <c r="H81" s="24">
        <v>2302103</v>
      </c>
      <c r="I81" s="24">
        <v>2298449</v>
      </c>
      <c r="J81" s="23">
        <v>2314124</v>
      </c>
      <c r="K81" s="24">
        <v>2297593</v>
      </c>
      <c r="L81" s="24">
        <v>2281770</v>
      </c>
      <c r="M81" s="24">
        <v>2320489</v>
      </c>
      <c r="N81" s="23">
        <v>2353069</v>
      </c>
      <c r="O81" s="24">
        <v>2282523</v>
      </c>
      <c r="P81" s="24">
        <v>2292081</v>
      </c>
      <c r="Q81" s="24">
        <v>2395831</v>
      </c>
      <c r="R81" s="23">
        <v>2324950</v>
      </c>
      <c r="S81" s="24">
        <v>2571423</v>
      </c>
      <c r="T81" s="24">
        <v>2664805</v>
      </c>
      <c r="U81" s="24">
        <v>2772038</v>
      </c>
      <c r="V81" s="23">
        <v>2774167</v>
      </c>
    </row>
    <row r="82" spans="1:22" ht="14.25" thickTop="1">
      <c r="A82" s="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4" ht="13.5">
      <c r="A84" s="20" t="s">
        <v>159</v>
      </c>
    </row>
    <row r="85" ht="13.5">
      <c r="A85" s="20" t="s">
        <v>160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2014-02-14T14:49:34Z</dcterms:created>
  <dcterms:modified xsi:type="dcterms:W3CDTF">2014-02-14T14:49:41Z</dcterms:modified>
  <cp:category/>
  <cp:version/>
  <cp:contentType/>
  <cp:contentStatus/>
</cp:coreProperties>
</file>