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キャッシュフロー計算書" sheetId="5" r:id="rId5"/>
    <sheet name="個別・貸借対照表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<sst xmlns="http://schemas.openxmlformats.org/spreadsheetml/2006/main" count="630" uniqueCount="208">
  <si>
    <t>有価証券の償還による収入</t>
  </si>
  <si>
    <t>投資有価証券の償還による収入</t>
  </si>
  <si>
    <t>自己株式の取得による支出</t>
  </si>
  <si>
    <t>株式の発行による収入</t>
  </si>
  <si>
    <t>連結・キャッシュフロー計算書</t>
  </si>
  <si>
    <t>投資有価証券償還益</t>
  </si>
  <si>
    <t>事務所移転費用</t>
  </si>
  <si>
    <t>少数株主損益調整前四半期純利益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</si>
  <si>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</si>
  <si>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</si>
  <si>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</si>
  <si>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</si>
  <si>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</si>
  <si>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</si>
  <si>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</si>
  <si>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</si>
  <si>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2013/06/21</t>
  </si>
  <si>
    <t>通期</t>
  </si>
  <si>
    <t>2013/03/31</t>
  </si>
  <si>
    <t>2012/03/31</t>
  </si>
  <si>
    <t>2012/06/22</t>
  </si>
  <si>
    <t>2011/03/31</t>
  </si>
  <si>
    <t>2011/02/07</t>
  </si>
  <si>
    <t>四半期</t>
  </si>
  <si>
    <t>2010/12/31</t>
  </si>
  <si>
    <t>2010/11/08</t>
  </si>
  <si>
    <t>2010/09/30</t>
  </si>
  <si>
    <t>2010/08/09</t>
  </si>
  <si>
    <t>2010/06/30</t>
  </si>
  <si>
    <t>2011/06/27</t>
  </si>
  <si>
    <t>2010/03/31</t>
  </si>
  <si>
    <t>2010/02/09</t>
  </si>
  <si>
    <t>2009/12/31</t>
  </si>
  <si>
    <t>2009/11/10</t>
  </si>
  <si>
    <t>2009/09/30</t>
  </si>
  <si>
    <t>2009/08/07</t>
  </si>
  <si>
    <t>2009/06/30</t>
  </si>
  <si>
    <t>2009/03/31</t>
  </si>
  <si>
    <t>2009/02/10</t>
  </si>
  <si>
    <t>2008/12/31</t>
  </si>
  <si>
    <t>2008/11/12</t>
  </si>
  <si>
    <t>2008/09/30</t>
  </si>
  <si>
    <t>2008/08/11</t>
  </si>
  <si>
    <t>2008/06/30</t>
  </si>
  <si>
    <t>2008/03/31</t>
  </si>
  <si>
    <t>現金及び預金</t>
  </si>
  <si>
    <t>千円</t>
  </si>
  <si>
    <t>売掛金</t>
  </si>
  <si>
    <t>有価証券</t>
  </si>
  <si>
    <t>仕掛品</t>
  </si>
  <si>
    <t>前払費用</t>
  </si>
  <si>
    <t>関係会社短期貸付金</t>
  </si>
  <si>
    <t>繰延税金資産</t>
  </si>
  <si>
    <t>その他</t>
  </si>
  <si>
    <t>流動資産</t>
  </si>
  <si>
    <t>建物（純額）</t>
  </si>
  <si>
    <t>車両運搬具（純額）</t>
  </si>
  <si>
    <t>工具、器具及び備品（純額）</t>
  </si>
  <si>
    <t>土地</t>
  </si>
  <si>
    <t>その他（純額）</t>
  </si>
  <si>
    <t>有形固定資産</t>
  </si>
  <si>
    <t>ソフトウエア</t>
  </si>
  <si>
    <t>無形固定資産</t>
  </si>
  <si>
    <t>投資有価証券</t>
  </si>
  <si>
    <t>関係会社株式</t>
  </si>
  <si>
    <t>関係会社長期貸付金</t>
  </si>
  <si>
    <t>出資金</t>
  </si>
  <si>
    <t>長期前払費用</t>
  </si>
  <si>
    <t>差入保証金</t>
  </si>
  <si>
    <t>会員権</t>
  </si>
  <si>
    <t>保険積立金</t>
  </si>
  <si>
    <t>投資その他の資産</t>
  </si>
  <si>
    <t>固定資産</t>
  </si>
  <si>
    <t>資産</t>
  </si>
  <si>
    <t>買掛金</t>
  </si>
  <si>
    <t>未払金</t>
  </si>
  <si>
    <t>未払費用</t>
  </si>
  <si>
    <t>未払法人税等</t>
  </si>
  <si>
    <t>未払消費税等</t>
  </si>
  <si>
    <t>前受金</t>
  </si>
  <si>
    <t>預り金</t>
  </si>
  <si>
    <t>賞与引当金</t>
  </si>
  <si>
    <t>未払役員賞与</t>
  </si>
  <si>
    <t>流動負債</t>
  </si>
  <si>
    <t>未払役員退職金</t>
  </si>
  <si>
    <t>資産除去債務</t>
  </si>
  <si>
    <t>固定負債</t>
  </si>
  <si>
    <t>負債</t>
  </si>
  <si>
    <t>資本金</t>
  </si>
  <si>
    <t>資本準備金</t>
  </si>
  <si>
    <t>資本剰余金</t>
  </si>
  <si>
    <t>利益準備金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</si>
  <si>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</si>
  <si>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</si>
  <si>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</si>
  <si>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</si>
  <si>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</si>
  <si>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</si>
  <si>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</si>
  <si>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新株予約権</t>
  </si>
  <si>
    <t>純資産</t>
  </si>
  <si>
    <t>負債純資産</t>
  </si>
  <si>
    <t>証券コード</t>
  </si>
  <si>
    <t>企業名</t>
  </si>
  <si>
    <t>コムチュア株式会社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</si>
  <si>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</si>
  <si>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</si>
  <si>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</si>
  <si>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2010/04/01</t>
  </si>
  <si>
    <t>累積四半期</t>
  </si>
  <si>
    <t>2009/04/01</t>
  </si>
  <si>
    <t>2008/04/01</t>
  </si>
  <si>
    <t>2007/04/01</t>
  </si>
  <si>
    <t>税引前四半期純利益</t>
  </si>
  <si>
    <t>減価償却費</t>
  </si>
  <si>
    <t>資産除去債務会計基準の適用に伴う影響額</t>
  </si>
  <si>
    <t>固定資産売却損益（△は益）</t>
  </si>
  <si>
    <t>固定資産除却損</t>
  </si>
  <si>
    <t>賞与引当金の増減額（△は減少）</t>
  </si>
  <si>
    <t>役員賞与引当金の増減額（△は減少）</t>
  </si>
  <si>
    <t>未払役員退職金の増減額（△は減少）</t>
  </si>
  <si>
    <t>株式報酬費用</t>
  </si>
  <si>
    <t>受取利息及び受取配当金</t>
  </si>
  <si>
    <t>有価証券利息</t>
  </si>
  <si>
    <t>投資有価証券売却損益（△は益）</t>
  </si>
  <si>
    <t>投資有価証券評価損益（△は益）</t>
  </si>
  <si>
    <t>複合金融商品評価損益（△は益）</t>
  </si>
  <si>
    <t>ゴルフ会員権評価損</t>
  </si>
  <si>
    <t>売上債権の増減額（△は増加）</t>
  </si>
  <si>
    <t>たな卸資産の増減額（△は増加）</t>
  </si>
  <si>
    <t>仕入債務の増減額（△は減少）</t>
  </si>
  <si>
    <t>その他の流動資産の増減額（△は増加）</t>
  </si>
  <si>
    <t>その他の流動負債の増減額（△は減少）</t>
  </si>
  <si>
    <t>小計</t>
  </si>
  <si>
    <t>利息及び配当金の受取額</t>
  </si>
  <si>
    <t>法人税等の支払額</t>
  </si>
  <si>
    <t>営業活動によるキャッシュ・フロー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</si>
  <si>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</si>
  <si>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</si>
  <si>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</si>
  <si>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</si>
  <si>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投資有価証券の売却による収入</t>
  </si>
  <si>
    <t>関係会社株式の取得による支出</t>
  </si>
  <si>
    <t>差入保証金の差入による支出</t>
  </si>
  <si>
    <t>敷金の差入による支出</t>
  </si>
  <si>
    <t>敷金の返還による収入</t>
  </si>
  <si>
    <t>保険積立金の積立による支出</t>
  </si>
  <si>
    <t>保険積立金の返戻による収入</t>
  </si>
  <si>
    <t>投資活動によるキャッシュ・フロー</t>
  </si>
  <si>
    <t>配当金の支払額</t>
  </si>
  <si>
    <t>財務活動によるキャッシュ・フロー</t>
  </si>
  <si>
    <t>現金及び現金同等物の増減額（△は減少）</t>
  </si>
  <si>
    <t>現金及び現金同等物の残高</t>
  </si>
  <si>
    <t>個別・キャッシュフロー計算書</t>
  </si>
  <si>
    <t>2012/04/01</t>
  </si>
  <si>
    <t>2011/04/01</t>
  </si>
  <si>
    <t>売上高</t>
  </si>
  <si>
    <t>売上原価</t>
  </si>
  <si>
    <t>売上総利益</t>
  </si>
  <si>
    <t>販売費・一般管理費</t>
  </si>
  <si>
    <t>営業利益</t>
  </si>
  <si>
    <t>受取利息</t>
  </si>
  <si>
    <t>受取配当金</t>
  </si>
  <si>
    <t>複合金融商品評価益</t>
  </si>
  <si>
    <t>営業外収益</t>
  </si>
  <si>
    <t>有価証券償還損</t>
  </si>
  <si>
    <t>複合金融商品評価損</t>
  </si>
  <si>
    <t>営業外費用</t>
  </si>
  <si>
    <t>経常利益</t>
  </si>
  <si>
    <t>投資有価証券売却益</t>
  </si>
  <si>
    <t>固定資産売却益</t>
  </si>
  <si>
    <t>特別利益</t>
  </si>
  <si>
    <t>投資有価証券評価損</t>
  </si>
  <si>
    <t>特別損失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</si>
  <si>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</si>
  <si>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</si>
  <si>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</si>
  <si>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</si>
  <si>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</si>
  <si>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2014/02/07</t>
  </si>
  <si>
    <t>2013/12/31</t>
  </si>
  <si>
    <t>2013/11/01</t>
  </si>
  <si>
    <t>2013/09/30</t>
  </si>
  <si>
    <t>2013/08/09</t>
  </si>
  <si>
    <t>2013/06/30</t>
  </si>
  <si>
    <t>2013/02/08</t>
  </si>
  <si>
    <t>2012/12/31</t>
  </si>
  <si>
    <t>2012/11/09</t>
  </si>
  <si>
    <t>2012/09/30</t>
  </si>
  <si>
    <t>2012/08/10</t>
  </si>
  <si>
    <t>2012/06/30</t>
  </si>
  <si>
    <t>2012/02/10</t>
  </si>
  <si>
    <t>2011/12/31</t>
  </si>
  <si>
    <t>2011/11/11</t>
  </si>
  <si>
    <t>2011/09/30</t>
  </si>
  <si>
    <t>2011/08/08</t>
  </si>
  <si>
    <t>2011/06/30</t>
  </si>
  <si>
    <t>受取手形及び営業未収入金</t>
  </si>
  <si>
    <t>のれん</t>
  </si>
  <si>
    <t>連結・貸借対照表</t>
  </si>
  <si>
    <t>2013/04/01</t>
  </si>
  <si>
    <t>のれん償却額</t>
  </si>
  <si>
    <t>支払利息</t>
  </si>
  <si>
    <t>有価証券償還損益（△は益）</t>
  </si>
  <si>
    <t>投資有価証券償還損益（△は益）</t>
  </si>
  <si>
    <t>未払費用の増減額（△は減少）</t>
  </si>
  <si>
    <t>未払消費税等の増減額（△は減少）</t>
  </si>
  <si>
    <t>利息の支払額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</si>
</sst>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5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2:L3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2" width="17.625" style="0" customWidth="1"/>
  </cols>
  <sheetData>
    <row r="1" ht="14.25" thickBot="1"/>
    <row r="2" spans="1:12" ht="14.25" thickTop="1">
      <c r="A2" s="10" t="s">
        <v>102</v>
      </c>
      <c r="B2" s="14">
        <v>3844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4.25" thickBot="1">
      <c r="A3" s="11" t="s">
        <v>103</v>
      </c>
      <c r="B3" s="1" t="s">
        <v>104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4.25" thickTop="1">
      <c r="A4" s="10" t="s">
        <v>9</v>
      </c>
      <c r="B4" s="15" t="str">
        <f>HYPERLINK("http://www.kabupro.jp/mark/20140207/S10013H3.htm","四半期報告書")</f>
        <v>四半期報告書</v>
      </c>
      <c r="C4" s="15" t="str">
        <f>HYPERLINK("http://www.kabupro.jp/mark/20131101/S1000AVB.htm","四半期報告書")</f>
        <v>四半期報告書</v>
      </c>
      <c r="D4" s="15" t="str">
        <f>HYPERLINK("http://www.kabupro.jp/mark/20130809/S000E8GF.htm","四半期報告書")</f>
        <v>四半期報告書</v>
      </c>
      <c r="E4" s="15" t="str">
        <f>HYPERLINK("http://www.kabupro.jp/mark/20130621/S000DNGI.htm","有価証券報告書")</f>
        <v>有価証券報告書</v>
      </c>
      <c r="F4" s="15" t="str">
        <f>HYPERLINK("http://www.kabupro.jp/mark/20140207/S10013H3.htm","四半期報告書")</f>
        <v>四半期報告書</v>
      </c>
      <c r="G4" s="15" t="str">
        <f>HYPERLINK("http://www.kabupro.jp/mark/20131101/S1000AVB.htm","四半期報告書")</f>
        <v>四半期報告書</v>
      </c>
      <c r="H4" s="15" t="str">
        <f>HYPERLINK("http://www.kabupro.jp/mark/20130809/S000E8GF.htm","四半期報告書")</f>
        <v>四半期報告書</v>
      </c>
      <c r="I4" s="15" t="str">
        <f>HYPERLINK("http://www.kabupro.jp/mark/20130621/S000DNGI.htm","有価証券報告書")</f>
        <v>有価証券報告書</v>
      </c>
      <c r="J4" s="15" t="str">
        <f>HYPERLINK("http://www.kabupro.jp/mark/20130208/S000CSHQ.htm","四半期報告書")</f>
        <v>四半期報告書</v>
      </c>
      <c r="K4" s="15" t="str">
        <f>HYPERLINK("http://www.kabupro.jp/mark/20121109/S000C71U.htm","四半期報告書")</f>
        <v>四半期報告書</v>
      </c>
      <c r="L4" s="15" t="str">
        <f>HYPERLINK("http://www.kabupro.jp/mark/20120810/S000BOTB.htm","四半期報告書")</f>
        <v>四半期報告書</v>
      </c>
    </row>
    <row r="5" spans="1:12" ht="14.25" thickBot="1">
      <c r="A5" s="11" t="s">
        <v>10</v>
      </c>
      <c r="B5" s="1" t="s">
        <v>179</v>
      </c>
      <c r="C5" s="1" t="s">
        <v>181</v>
      </c>
      <c r="D5" s="1" t="s">
        <v>183</v>
      </c>
      <c r="E5" s="1" t="s">
        <v>16</v>
      </c>
      <c r="F5" s="1" t="s">
        <v>179</v>
      </c>
      <c r="G5" s="1" t="s">
        <v>181</v>
      </c>
      <c r="H5" s="1" t="s">
        <v>183</v>
      </c>
      <c r="I5" s="1" t="s">
        <v>16</v>
      </c>
      <c r="J5" s="1" t="s">
        <v>185</v>
      </c>
      <c r="K5" s="1" t="s">
        <v>187</v>
      </c>
      <c r="L5" s="1" t="s">
        <v>189</v>
      </c>
    </row>
    <row r="6" spans="1:12" ht="15" thickBot="1" thickTop="1">
      <c r="A6" s="10" t="s">
        <v>11</v>
      </c>
      <c r="B6" s="18" t="s">
        <v>8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4.25" thickTop="1">
      <c r="A7" s="12" t="s">
        <v>12</v>
      </c>
      <c r="B7" s="14" t="s">
        <v>109</v>
      </c>
      <c r="C7" s="14" t="s">
        <v>109</v>
      </c>
      <c r="D7" s="14" t="s">
        <v>109</v>
      </c>
      <c r="E7" s="16" t="s">
        <v>17</v>
      </c>
      <c r="F7" s="14" t="s">
        <v>109</v>
      </c>
      <c r="G7" s="14" t="s">
        <v>109</v>
      </c>
      <c r="H7" s="14" t="s">
        <v>109</v>
      </c>
      <c r="I7" s="16" t="s">
        <v>17</v>
      </c>
      <c r="J7" s="14" t="s">
        <v>109</v>
      </c>
      <c r="K7" s="14" t="s">
        <v>109</v>
      </c>
      <c r="L7" s="14" t="s">
        <v>109</v>
      </c>
    </row>
    <row r="8" spans="1:12" ht="13.5">
      <c r="A8" s="13" t="s">
        <v>13</v>
      </c>
      <c r="B8" s="1" t="s">
        <v>200</v>
      </c>
      <c r="C8" s="1" t="s">
        <v>200</v>
      </c>
      <c r="D8" s="1" t="s">
        <v>200</v>
      </c>
      <c r="E8" s="17" t="s">
        <v>154</v>
      </c>
      <c r="F8" s="1" t="s">
        <v>154</v>
      </c>
      <c r="G8" s="1" t="s">
        <v>154</v>
      </c>
      <c r="H8" s="1" t="s">
        <v>154</v>
      </c>
      <c r="I8" s="17" t="s">
        <v>155</v>
      </c>
      <c r="J8" s="1" t="s">
        <v>155</v>
      </c>
      <c r="K8" s="1" t="s">
        <v>155</v>
      </c>
      <c r="L8" s="1" t="s">
        <v>155</v>
      </c>
    </row>
    <row r="9" spans="1:12" ht="13.5">
      <c r="A9" s="13" t="s">
        <v>14</v>
      </c>
      <c r="B9" s="1" t="s">
        <v>180</v>
      </c>
      <c r="C9" s="1" t="s">
        <v>182</v>
      </c>
      <c r="D9" s="1" t="s">
        <v>184</v>
      </c>
      <c r="E9" s="17" t="s">
        <v>18</v>
      </c>
      <c r="F9" s="1" t="s">
        <v>186</v>
      </c>
      <c r="G9" s="1" t="s">
        <v>188</v>
      </c>
      <c r="H9" s="1" t="s">
        <v>190</v>
      </c>
      <c r="I9" s="17" t="s">
        <v>19</v>
      </c>
      <c r="J9" s="1" t="s">
        <v>192</v>
      </c>
      <c r="K9" s="1" t="s">
        <v>194</v>
      </c>
      <c r="L9" s="1" t="s">
        <v>196</v>
      </c>
    </row>
    <row r="10" spans="1:12" ht="14.25" thickBot="1">
      <c r="A10" s="13" t="s">
        <v>15</v>
      </c>
      <c r="B10" s="1" t="s">
        <v>46</v>
      </c>
      <c r="C10" s="1" t="s">
        <v>46</v>
      </c>
      <c r="D10" s="1" t="s">
        <v>46</v>
      </c>
      <c r="E10" s="17" t="s">
        <v>46</v>
      </c>
      <c r="F10" s="1" t="s">
        <v>46</v>
      </c>
      <c r="G10" s="1" t="s">
        <v>46</v>
      </c>
      <c r="H10" s="1" t="s">
        <v>46</v>
      </c>
      <c r="I10" s="17" t="s">
        <v>46</v>
      </c>
      <c r="J10" s="1" t="s">
        <v>46</v>
      </c>
      <c r="K10" s="1" t="s">
        <v>46</v>
      </c>
      <c r="L10" s="1" t="s">
        <v>46</v>
      </c>
    </row>
    <row r="11" spans="1:12" ht="14.25" thickTop="1">
      <c r="A11" s="30" t="s">
        <v>156</v>
      </c>
      <c r="B11" s="22">
        <v>6059716</v>
      </c>
      <c r="C11" s="22">
        <v>3894186</v>
      </c>
      <c r="D11" s="22">
        <v>1829809</v>
      </c>
      <c r="E11" s="21">
        <v>7168296</v>
      </c>
      <c r="F11" s="22">
        <v>5238646</v>
      </c>
      <c r="G11" s="22">
        <v>3351671</v>
      </c>
      <c r="H11" s="22">
        <v>1614050</v>
      </c>
      <c r="I11" s="21">
        <v>5526553</v>
      </c>
      <c r="J11" s="22">
        <v>3732398</v>
      </c>
      <c r="K11" s="22">
        <v>2400993</v>
      </c>
      <c r="L11" s="22">
        <v>1151142</v>
      </c>
    </row>
    <row r="12" spans="1:12" ht="13.5">
      <c r="A12" s="7" t="s">
        <v>157</v>
      </c>
      <c r="B12" s="24">
        <v>4650775</v>
      </c>
      <c r="C12" s="24">
        <v>2994932</v>
      </c>
      <c r="D12" s="24">
        <v>1456895</v>
      </c>
      <c r="E12" s="23">
        <v>5554127</v>
      </c>
      <c r="F12" s="24">
        <v>4131683</v>
      </c>
      <c r="G12" s="24">
        <v>2610129</v>
      </c>
      <c r="H12" s="24">
        <v>1257871</v>
      </c>
      <c r="I12" s="23">
        <v>4362173</v>
      </c>
      <c r="J12" s="24">
        <v>2999883</v>
      </c>
      <c r="K12" s="24">
        <v>1920010</v>
      </c>
      <c r="L12" s="24">
        <v>939090</v>
      </c>
    </row>
    <row r="13" spans="1:12" ht="13.5">
      <c r="A13" s="7" t="s">
        <v>158</v>
      </c>
      <c r="B13" s="24">
        <v>1408941</v>
      </c>
      <c r="C13" s="24">
        <v>899253</v>
      </c>
      <c r="D13" s="24">
        <v>372913</v>
      </c>
      <c r="E13" s="23">
        <v>1614168</v>
      </c>
      <c r="F13" s="24">
        <v>1106963</v>
      </c>
      <c r="G13" s="24">
        <v>741541</v>
      </c>
      <c r="H13" s="24">
        <v>356178</v>
      </c>
      <c r="I13" s="23">
        <v>1164380</v>
      </c>
      <c r="J13" s="24">
        <v>732514</v>
      </c>
      <c r="K13" s="24">
        <v>480983</v>
      </c>
      <c r="L13" s="24">
        <v>212052</v>
      </c>
    </row>
    <row r="14" spans="1:12" ht="13.5">
      <c r="A14" s="7" t="s">
        <v>159</v>
      </c>
      <c r="B14" s="24">
        <v>686559</v>
      </c>
      <c r="C14" s="24">
        <v>431309</v>
      </c>
      <c r="D14" s="24">
        <v>219655</v>
      </c>
      <c r="E14" s="23">
        <v>811774</v>
      </c>
      <c r="F14" s="24">
        <v>613831</v>
      </c>
      <c r="G14" s="24">
        <v>379763</v>
      </c>
      <c r="H14" s="24">
        <v>190546</v>
      </c>
      <c r="I14" s="23">
        <v>701309</v>
      </c>
      <c r="J14" s="24">
        <v>540711</v>
      </c>
      <c r="K14" s="24">
        <v>365765</v>
      </c>
      <c r="L14" s="24">
        <v>196458</v>
      </c>
    </row>
    <row r="15" spans="1:12" ht="14.25" thickBot="1">
      <c r="A15" s="29" t="s">
        <v>160</v>
      </c>
      <c r="B15" s="26">
        <v>722381</v>
      </c>
      <c r="C15" s="26">
        <v>467944</v>
      </c>
      <c r="D15" s="26">
        <v>153258</v>
      </c>
      <c r="E15" s="25">
        <v>802393</v>
      </c>
      <c r="F15" s="26">
        <v>493131</v>
      </c>
      <c r="G15" s="26">
        <v>361778</v>
      </c>
      <c r="H15" s="26">
        <v>165631</v>
      </c>
      <c r="I15" s="25">
        <v>463070</v>
      </c>
      <c r="J15" s="26">
        <v>191803</v>
      </c>
      <c r="K15" s="26">
        <v>115217</v>
      </c>
      <c r="L15" s="26">
        <v>15594</v>
      </c>
    </row>
    <row r="16" spans="1:12" ht="14.25" thickTop="1">
      <c r="A16" s="6" t="s">
        <v>161</v>
      </c>
      <c r="B16" s="24">
        <v>9704</v>
      </c>
      <c r="C16" s="24">
        <v>7317</v>
      </c>
      <c r="D16" s="24">
        <v>4071</v>
      </c>
      <c r="E16" s="23">
        <v>9507</v>
      </c>
      <c r="F16" s="24">
        <v>5867</v>
      </c>
      <c r="G16" s="24">
        <v>3480</v>
      </c>
      <c r="H16" s="24">
        <v>1671</v>
      </c>
      <c r="I16" s="23">
        <v>12338</v>
      </c>
      <c r="J16" s="24">
        <v>9790</v>
      </c>
      <c r="K16" s="24">
        <v>8915</v>
      </c>
      <c r="L16" s="24">
        <v>6083</v>
      </c>
    </row>
    <row r="17" spans="1:12" ht="13.5">
      <c r="A17" s="6" t="s">
        <v>162</v>
      </c>
      <c r="B17" s="24">
        <v>294</v>
      </c>
      <c r="C17" s="24">
        <v>288</v>
      </c>
      <c r="D17" s="24">
        <v>288</v>
      </c>
      <c r="E17" s="23">
        <v>12363</v>
      </c>
      <c r="F17" s="24">
        <v>12363</v>
      </c>
      <c r="G17" s="24">
        <v>581</v>
      </c>
      <c r="H17" s="24">
        <v>581</v>
      </c>
      <c r="I17" s="23">
        <v>10959</v>
      </c>
      <c r="J17" s="24">
        <v>10959</v>
      </c>
      <c r="K17" s="24">
        <v>10782</v>
      </c>
      <c r="L17" s="24">
        <v>10782</v>
      </c>
    </row>
    <row r="18" spans="1:12" ht="13.5">
      <c r="A18" s="6" t="s">
        <v>5</v>
      </c>
      <c r="B18" s="24">
        <v>13212</v>
      </c>
      <c r="C18" s="24">
        <v>7872</v>
      </c>
      <c r="D18" s="24"/>
      <c r="E18" s="23"/>
      <c r="F18" s="24"/>
      <c r="G18" s="24"/>
      <c r="H18" s="24"/>
      <c r="I18" s="23"/>
      <c r="J18" s="24"/>
      <c r="K18" s="24"/>
      <c r="L18" s="24"/>
    </row>
    <row r="19" spans="1:12" ht="13.5">
      <c r="A19" s="6" t="s">
        <v>53</v>
      </c>
      <c r="B19" s="24">
        <v>1207</v>
      </c>
      <c r="C19" s="24">
        <v>1081</v>
      </c>
      <c r="D19" s="24">
        <v>453</v>
      </c>
      <c r="E19" s="23">
        <v>851</v>
      </c>
      <c r="F19" s="24">
        <v>757</v>
      </c>
      <c r="G19" s="24">
        <v>629</v>
      </c>
      <c r="H19" s="24">
        <v>196</v>
      </c>
      <c r="I19" s="23">
        <v>898</v>
      </c>
      <c r="J19" s="24">
        <v>807</v>
      </c>
      <c r="K19" s="24">
        <v>700</v>
      </c>
      <c r="L19" s="24">
        <v>114</v>
      </c>
    </row>
    <row r="20" spans="1:12" ht="13.5">
      <c r="A20" s="6" t="s">
        <v>164</v>
      </c>
      <c r="B20" s="24">
        <v>24418</v>
      </c>
      <c r="C20" s="24">
        <v>21899</v>
      </c>
      <c r="D20" s="24">
        <v>14585</v>
      </c>
      <c r="E20" s="23">
        <v>22722</v>
      </c>
      <c r="F20" s="24">
        <v>18989</v>
      </c>
      <c r="G20" s="24">
        <v>4691</v>
      </c>
      <c r="H20" s="24">
        <v>2448</v>
      </c>
      <c r="I20" s="23">
        <v>26867</v>
      </c>
      <c r="J20" s="24">
        <v>22898</v>
      </c>
      <c r="K20" s="24">
        <v>20398</v>
      </c>
      <c r="L20" s="24">
        <v>18948</v>
      </c>
    </row>
    <row r="21" spans="1:12" ht="13.5">
      <c r="A21" s="6" t="s">
        <v>165</v>
      </c>
      <c r="B21" s="24"/>
      <c r="C21" s="24"/>
      <c r="D21" s="24"/>
      <c r="E21" s="23">
        <v>525</v>
      </c>
      <c r="F21" s="24">
        <v>525</v>
      </c>
      <c r="G21" s="24">
        <v>525</v>
      </c>
      <c r="H21" s="24">
        <v>525</v>
      </c>
      <c r="I21" s="23"/>
      <c r="J21" s="24"/>
      <c r="K21" s="24"/>
      <c r="L21" s="24"/>
    </row>
    <row r="22" spans="1:12" ht="13.5">
      <c r="A22" s="6" t="s">
        <v>6</v>
      </c>
      <c r="B22" s="24">
        <v>4796</v>
      </c>
      <c r="C22" s="24"/>
      <c r="D22" s="24"/>
      <c r="E22" s="23"/>
      <c r="F22" s="24"/>
      <c r="G22" s="24"/>
      <c r="H22" s="24"/>
      <c r="I22" s="23"/>
      <c r="J22" s="24"/>
      <c r="K22" s="24"/>
      <c r="L22" s="24"/>
    </row>
    <row r="23" spans="1:12" ht="13.5">
      <c r="A23" s="6" t="s">
        <v>53</v>
      </c>
      <c r="B23" s="24">
        <v>3</v>
      </c>
      <c r="C23" s="24">
        <v>3</v>
      </c>
      <c r="D23" s="24">
        <v>3</v>
      </c>
      <c r="E23" s="23">
        <v>350</v>
      </c>
      <c r="F23" s="24">
        <v>350</v>
      </c>
      <c r="G23" s="24">
        <v>4</v>
      </c>
      <c r="H23" s="24">
        <v>2</v>
      </c>
      <c r="I23" s="23"/>
      <c r="J23" s="24"/>
      <c r="K23" s="24"/>
      <c r="L23" s="24"/>
    </row>
    <row r="24" spans="1:12" ht="13.5">
      <c r="A24" s="6" t="s">
        <v>167</v>
      </c>
      <c r="B24" s="24">
        <v>4799</v>
      </c>
      <c r="C24" s="24">
        <v>3</v>
      </c>
      <c r="D24" s="24">
        <v>3</v>
      </c>
      <c r="E24" s="23">
        <v>14087</v>
      </c>
      <c r="F24" s="24">
        <v>875</v>
      </c>
      <c r="G24" s="24">
        <v>529</v>
      </c>
      <c r="H24" s="24">
        <v>527</v>
      </c>
      <c r="I24" s="23"/>
      <c r="J24" s="24"/>
      <c r="K24" s="24">
        <v>1476</v>
      </c>
      <c r="L24" s="24"/>
    </row>
    <row r="25" spans="1:12" ht="14.25" thickBot="1">
      <c r="A25" s="29" t="s">
        <v>168</v>
      </c>
      <c r="B25" s="26">
        <v>742000</v>
      </c>
      <c r="C25" s="26">
        <v>489839</v>
      </c>
      <c r="D25" s="26">
        <v>167841</v>
      </c>
      <c r="E25" s="25">
        <v>811028</v>
      </c>
      <c r="F25" s="26">
        <v>511245</v>
      </c>
      <c r="G25" s="26">
        <v>365939</v>
      </c>
      <c r="H25" s="26">
        <v>167551</v>
      </c>
      <c r="I25" s="25">
        <v>489937</v>
      </c>
      <c r="J25" s="26">
        <v>214701</v>
      </c>
      <c r="K25" s="26">
        <v>134140</v>
      </c>
      <c r="L25" s="26">
        <v>34543</v>
      </c>
    </row>
    <row r="26" spans="1:12" ht="14.25" thickTop="1">
      <c r="A26" s="6" t="s">
        <v>169</v>
      </c>
      <c r="B26" s="24">
        <v>3875</v>
      </c>
      <c r="C26" s="24">
        <v>3875</v>
      </c>
      <c r="D26" s="24"/>
      <c r="E26" s="23">
        <v>10753</v>
      </c>
      <c r="F26" s="24">
        <v>7550</v>
      </c>
      <c r="G26" s="24"/>
      <c r="H26" s="24"/>
      <c r="I26" s="23"/>
      <c r="J26" s="24"/>
      <c r="K26" s="24"/>
      <c r="L26" s="24"/>
    </row>
    <row r="27" spans="1:12" ht="13.5">
      <c r="A27" s="6" t="s">
        <v>171</v>
      </c>
      <c r="B27" s="24">
        <v>3875</v>
      </c>
      <c r="C27" s="24">
        <v>3875</v>
      </c>
      <c r="D27" s="24"/>
      <c r="E27" s="23">
        <v>11791</v>
      </c>
      <c r="F27" s="24">
        <v>7550</v>
      </c>
      <c r="G27" s="24"/>
      <c r="H27" s="24"/>
      <c r="I27" s="23"/>
      <c r="J27" s="24"/>
      <c r="K27" s="24"/>
      <c r="L27" s="24"/>
    </row>
    <row r="28" spans="1:12" ht="13.5">
      <c r="A28" s="6" t="s">
        <v>172</v>
      </c>
      <c r="B28" s="24"/>
      <c r="C28" s="24"/>
      <c r="D28" s="24"/>
      <c r="E28" s="23">
        <v>21000</v>
      </c>
      <c r="F28" s="24">
        <v>0</v>
      </c>
      <c r="G28" s="24">
        <v>0</v>
      </c>
      <c r="H28" s="24">
        <v>0</v>
      </c>
      <c r="I28" s="23">
        <v>18</v>
      </c>
      <c r="J28" s="24">
        <v>18</v>
      </c>
      <c r="K28" s="24">
        <v>18</v>
      </c>
      <c r="L28" s="24">
        <v>18</v>
      </c>
    </row>
    <row r="29" spans="1:12" ht="13.5">
      <c r="A29" s="6" t="s">
        <v>173</v>
      </c>
      <c r="B29" s="24"/>
      <c r="C29" s="24"/>
      <c r="D29" s="24"/>
      <c r="E29" s="23">
        <v>21000</v>
      </c>
      <c r="F29" s="24">
        <v>0</v>
      </c>
      <c r="G29" s="24">
        <v>0</v>
      </c>
      <c r="H29" s="24">
        <v>0</v>
      </c>
      <c r="I29" s="23">
        <v>3012</v>
      </c>
      <c r="J29" s="24">
        <v>3012</v>
      </c>
      <c r="K29" s="24">
        <v>3012</v>
      </c>
      <c r="L29" s="24">
        <v>3012</v>
      </c>
    </row>
    <row r="30" spans="1:12" ht="13.5">
      <c r="A30" s="7" t="s">
        <v>113</v>
      </c>
      <c r="B30" s="24">
        <v>745876</v>
      </c>
      <c r="C30" s="24">
        <v>493715</v>
      </c>
      <c r="D30" s="24">
        <v>167841</v>
      </c>
      <c r="E30" s="23">
        <v>801820</v>
      </c>
      <c r="F30" s="24">
        <v>518795</v>
      </c>
      <c r="G30" s="24">
        <v>365939</v>
      </c>
      <c r="H30" s="24">
        <v>167551</v>
      </c>
      <c r="I30" s="23">
        <v>486924</v>
      </c>
      <c r="J30" s="24">
        <v>211688</v>
      </c>
      <c r="K30" s="24">
        <v>131127</v>
      </c>
      <c r="L30" s="24">
        <v>31530</v>
      </c>
    </row>
    <row r="31" spans="1:12" ht="13.5">
      <c r="A31" s="7" t="s">
        <v>174</v>
      </c>
      <c r="B31" s="24">
        <v>296289</v>
      </c>
      <c r="C31" s="24">
        <v>193719</v>
      </c>
      <c r="D31" s="24">
        <v>64782</v>
      </c>
      <c r="E31" s="23">
        <v>310489</v>
      </c>
      <c r="F31" s="24">
        <v>200153</v>
      </c>
      <c r="G31" s="24">
        <v>142623</v>
      </c>
      <c r="H31" s="24">
        <v>65749</v>
      </c>
      <c r="I31" s="23">
        <v>213004</v>
      </c>
      <c r="J31" s="24">
        <v>105777</v>
      </c>
      <c r="K31" s="24">
        <v>64622</v>
      </c>
      <c r="L31" s="24">
        <v>21137</v>
      </c>
    </row>
    <row r="32" spans="1:12" ht="13.5">
      <c r="A32" s="7" t="s">
        <v>7</v>
      </c>
      <c r="B32" s="24">
        <v>449587</v>
      </c>
      <c r="C32" s="24">
        <v>299996</v>
      </c>
      <c r="D32" s="24">
        <v>103058</v>
      </c>
      <c r="E32" s="23">
        <v>475792</v>
      </c>
      <c r="F32" s="24">
        <v>318641</v>
      </c>
      <c r="G32" s="24">
        <v>223315</v>
      </c>
      <c r="H32" s="24">
        <v>101802</v>
      </c>
      <c r="I32" s="23">
        <v>254112</v>
      </c>
      <c r="J32" s="24">
        <v>105911</v>
      </c>
      <c r="K32" s="24">
        <v>66504</v>
      </c>
      <c r="L32" s="24">
        <v>10392</v>
      </c>
    </row>
    <row r="33" spans="1:12" ht="14.25" thickBot="1">
      <c r="A33" s="7" t="s">
        <v>177</v>
      </c>
      <c r="B33" s="24">
        <v>449587</v>
      </c>
      <c r="C33" s="24">
        <v>299996</v>
      </c>
      <c r="D33" s="24">
        <v>103058</v>
      </c>
      <c r="E33" s="23">
        <v>475792</v>
      </c>
      <c r="F33" s="24">
        <v>318641</v>
      </c>
      <c r="G33" s="24">
        <v>223315</v>
      </c>
      <c r="H33" s="24">
        <v>101802</v>
      </c>
      <c r="I33" s="23">
        <v>254112</v>
      </c>
      <c r="J33" s="24">
        <v>105911</v>
      </c>
      <c r="K33" s="24">
        <v>66504</v>
      </c>
      <c r="L33" s="24">
        <v>10392</v>
      </c>
    </row>
    <row r="34" spans="1:12" ht="14.25" thickTop="1">
      <c r="A34" s="8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6" ht="13.5">
      <c r="A36" s="20" t="s">
        <v>106</v>
      </c>
    </row>
    <row r="37" ht="13.5">
      <c r="A37" s="20" t="s">
        <v>107</v>
      </c>
    </row>
  </sheetData>
  <mergeCells count="1">
    <mergeCell ref="B6:L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2:F5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6" width="17.625" style="0" customWidth="1"/>
  </cols>
  <sheetData>
    <row r="1" ht="14.25" thickBot="1"/>
    <row r="2" spans="1:6" ht="14.25" thickTop="1">
      <c r="A2" s="10" t="s">
        <v>102</v>
      </c>
      <c r="B2" s="14">
        <v>3844</v>
      </c>
      <c r="C2" s="14"/>
      <c r="D2" s="14"/>
      <c r="E2" s="14"/>
      <c r="F2" s="14"/>
    </row>
    <row r="3" spans="1:6" ht="14.25" thickBot="1">
      <c r="A3" s="11" t="s">
        <v>103</v>
      </c>
      <c r="B3" s="1" t="s">
        <v>104</v>
      </c>
      <c r="C3" s="1"/>
      <c r="D3" s="1"/>
      <c r="E3" s="1"/>
      <c r="F3" s="1"/>
    </row>
    <row r="4" spans="1:6" ht="14.25" thickTop="1">
      <c r="A4" s="10" t="s">
        <v>9</v>
      </c>
      <c r="B4" s="15" t="str">
        <f>HYPERLINK("http://www.kabupro.jp/mark/20131101/S1000AVB.htm","四半期報告書")</f>
        <v>四半期報告書</v>
      </c>
      <c r="C4" s="15" t="str">
        <f>HYPERLINK("http://www.kabupro.jp/mark/20130621/S000DNGI.htm","有価証券報告書")</f>
        <v>有価証券報告書</v>
      </c>
      <c r="D4" s="15" t="str">
        <f>HYPERLINK("http://www.kabupro.jp/mark/20131101/S1000AVB.htm","四半期報告書")</f>
        <v>四半期報告書</v>
      </c>
      <c r="E4" s="15" t="str">
        <f>HYPERLINK("http://www.kabupro.jp/mark/20130621/S000DNGI.htm","有価証券報告書")</f>
        <v>有価証券報告書</v>
      </c>
      <c r="F4" s="15" t="str">
        <f>HYPERLINK("http://www.kabupro.jp/mark/20121109/S000C71U.htm","四半期報告書")</f>
        <v>四半期報告書</v>
      </c>
    </row>
    <row r="5" spans="1:6" ht="14.25" thickBot="1">
      <c r="A5" s="11" t="s">
        <v>10</v>
      </c>
      <c r="B5" s="1" t="s">
        <v>181</v>
      </c>
      <c r="C5" s="1" t="s">
        <v>16</v>
      </c>
      <c r="D5" s="1" t="s">
        <v>181</v>
      </c>
      <c r="E5" s="1" t="s">
        <v>16</v>
      </c>
      <c r="F5" s="1" t="s">
        <v>187</v>
      </c>
    </row>
    <row r="6" spans="1:6" ht="15" thickBot="1" thickTop="1">
      <c r="A6" s="10" t="s">
        <v>11</v>
      </c>
      <c r="B6" s="18" t="s">
        <v>4</v>
      </c>
      <c r="C6" s="19"/>
      <c r="D6" s="19"/>
      <c r="E6" s="19"/>
      <c r="F6" s="19"/>
    </row>
    <row r="7" spans="1:6" ht="14.25" thickTop="1">
      <c r="A7" s="12" t="s">
        <v>12</v>
      </c>
      <c r="B7" s="14" t="s">
        <v>109</v>
      </c>
      <c r="C7" s="16" t="s">
        <v>17</v>
      </c>
      <c r="D7" s="14" t="s">
        <v>109</v>
      </c>
      <c r="E7" s="16" t="s">
        <v>17</v>
      </c>
      <c r="F7" s="14" t="s">
        <v>109</v>
      </c>
    </row>
    <row r="8" spans="1:6" ht="13.5">
      <c r="A8" s="13" t="s">
        <v>13</v>
      </c>
      <c r="B8" s="1" t="s">
        <v>200</v>
      </c>
      <c r="C8" s="17" t="s">
        <v>154</v>
      </c>
      <c r="D8" s="1" t="s">
        <v>154</v>
      </c>
      <c r="E8" s="17" t="s">
        <v>155</v>
      </c>
      <c r="F8" s="1" t="s">
        <v>155</v>
      </c>
    </row>
    <row r="9" spans="1:6" ht="13.5">
      <c r="A9" s="13" t="s">
        <v>14</v>
      </c>
      <c r="B9" s="1" t="s">
        <v>182</v>
      </c>
      <c r="C9" s="17" t="s">
        <v>18</v>
      </c>
      <c r="D9" s="1" t="s">
        <v>188</v>
      </c>
      <c r="E9" s="17" t="s">
        <v>19</v>
      </c>
      <c r="F9" s="1" t="s">
        <v>194</v>
      </c>
    </row>
    <row r="10" spans="1:6" ht="14.25" thickBot="1">
      <c r="A10" s="13" t="s">
        <v>15</v>
      </c>
      <c r="B10" s="1" t="s">
        <v>46</v>
      </c>
      <c r="C10" s="17" t="s">
        <v>46</v>
      </c>
      <c r="D10" s="1" t="s">
        <v>46</v>
      </c>
      <c r="E10" s="17" t="s">
        <v>46</v>
      </c>
      <c r="F10" s="1" t="s">
        <v>46</v>
      </c>
    </row>
    <row r="11" spans="1:6" ht="14.25" thickTop="1">
      <c r="A11" s="28" t="s">
        <v>113</v>
      </c>
      <c r="B11" s="22">
        <v>493715</v>
      </c>
      <c r="C11" s="21">
        <v>801820</v>
      </c>
      <c r="D11" s="22">
        <v>365939</v>
      </c>
      <c r="E11" s="21">
        <v>486924</v>
      </c>
      <c r="F11" s="22">
        <v>131127</v>
      </c>
    </row>
    <row r="12" spans="1:6" ht="13.5">
      <c r="A12" s="6" t="s">
        <v>114</v>
      </c>
      <c r="B12" s="24">
        <v>29033</v>
      </c>
      <c r="C12" s="23">
        <v>67567</v>
      </c>
      <c r="D12" s="24">
        <v>36289</v>
      </c>
      <c r="E12" s="23">
        <v>81036</v>
      </c>
      <c r="F12" s="24">
        <v>39738</v>
      </c>
    </row>
    <row r="13" spans="1:6" ht="13.5">
      <c r="A13" s="6" t="s">
        <v>201</v>
      </c>
      <c r="B13" s="24">
        <v>9294</v>
      </c>
      <c r="C13" s="23">
        <v>18589</v>
      </c>
      <c r="D13" s="24">
        <v>9294</v>
      </c>
      <c r="E13" s="23">
        <v>4647</v>
      </c>
      <c r="F13" s="24"/>
    </row>
    <row r="14" spans="1:6" ht="13.5">
      <c r="A14" s="6" t="s">
        <v>118</v>
      </c>
      <c r="B14" s="24">
        <v>79588</v>
      </c>
      <c r="C14" s="23">
        <v>-41264</v>
      </c>
      <c r="D14" s="24">
        <v>15439</v>
      </c>
      <c r="E14" s="23">
        <v>5496</v>
      </c>
      <c r="F14" s="24">
        <v>-4164</v>
      </c>
    </row>
    <row r="15" spans="1:6" ht="13.5">
      <c r="A15" s="6" t="s">
        <v>119</v>
      </c>
      <c r="B15" s="24">
        <v>-4992</v>
      </c>
      <c r="C15" s="23">
        <v>11700</v>
      </c>
      <c r="D15" s="24">
        <v>4680</v>
      </c>
      <c r="E15" s="23">
        <v>-1840</v>
      </c>
      <c r="F15" s="24">
        <v>-1840</v>
      </c>
    </row>
    <row r="16" spans="1:6" ht="13.5">
      <c r="A16" s="6" t="s">
        <v>122</v>
      </c>
      <c r="B16" s="24">
        <v>-7605</v>
      </c>
      <c r="C16" s="23">
        <v>-21871</v>
      </c>
      <c r="D16" s="24">
        <v>-4061</v>
      </c>
      <c r="E16" s="23">
        <v>-23298</v>
      </c>
      <c r="F16" s="24">
        <v>-19697</v>
      </c>
    </row>
    <row r="17" spans="1:6" ht="13.5">
      <c r="A17" s="6" t="s">
        <v>202</v>
      </c>
      <c r="B17" s="24"/>
      <c r="C17" s="23"/>
      <c r="D17" s="24">
        <v>4</v>
      </c>
      <c r="E17" s="23"/>
      <c r="F17" s="24"/>
    </row>
    <row r="18" spans="1:6" ht="13.5">
      <c r="A18" s="6" t="s">
        <v>203</v>
      </c>
      <c r="B18" s="24"/>
      <c r="C18" s="23">
        <v>525</v>
      </c>
      <c r="D18" s="24">
        <v>525</v>
      </c>
      <c r="E18" s="23"/>
      <c r="F18" s="24"/>
    </row>
    <row r="19" spans="1:6" ht="13.5">
      <c r="A19" s="6" t="s">
        <v>204</v>
      </c>
      <c r="B19" s="24">
        <v>-7872</v>
      </c>
      <c r="C19" s="23"/>
      <c r="D19" s="24"/>
      <c r="E19" s="23"/>
      <c r="F19" s="24"/>
    </row>
    <row r="20" spans="1:6" ht="13.5">
      <c r="A20" s="6" t="s">
        <v>125</v>
      </c>
      <c r="B20" s="24"/>
      <c r="C20" s="23">
        <v>21000</v>
      </c>
      <c r="D20" s="24">
        <v>0</v>
      </c>
      <c r="E20" s="23">
        <v>18</v>
      </c>
      <c r="F20" s="24">
        <v>18</v>
      </c>
    </row>
    <row r="21" spans="1:6" ht="13.5">
      <c r="A21" s="6" t="s">
        <v>126</v>
      </c>
      <c r="B21" s="24">
        <v>-5340</v>
      </c>
      <c r="C21" s="23">
        <v>13212</v>
      </c>
      <c r="D21" s="24"/>
      <c r="E21" s="23">
        <v>-2670</v>
      </c>
      <c r="F21" s="24">
        <v>1476</v>
      </c>
    </row>
    <row r="22" spans="1:6" ht="13.5">
      <c r="A22" s="6" t="s">
        <v>124</v>
      </c>
      <c r="B22" s="24">
        <v>-3875</v>
      </c>
      <c r="C22" s="23">
        <v>-10753</v>
      </c>
      <c r="D22" s="24"/>
      <c r="E22" s="23"/>
      <c r="F22" s="24"/>
    </row>
    <row r="23" spans="1:6" ht="13.5">
      <c r="A23" s="6" t="s">
        <v>128</v>
      </c>
      <c r="B23" s="24">
        <v>-96318</v>
      </c>
      <c r="C23" s="23">
        <v>986</v>
      </c>
      <c r="D23" s="24">
        <v>107689</v>
      </c>
      <c r="E23" s="23">
        <v>-254274</v>
      </c>
      <c r="F23" s="24">
        <v>125068</v>
      </c>
    </row>
    <row r="24" spans="1:6" ht="13.5">
      <c r="A24" s="6" t="s">
        <v>129</v>
      </c>
      <c r="B24" s="24">
        <v>-20490</v>
      </c>
      <c r="C24" s="23">
        <v>-4793</v>
      </c>
      <c r="D24" s="24">
        <v>-22210</v>
      </c>
      <c r="E24" s="23">
        <v>1885</v>
      </c>
      <c r="F24" s="24">
        <v>-22812</v>
      </c>
    </row>
    <row r="25" spans="1:6" ht="13.5">
      <c r="A25" s="6" t="s">
        <v>130</v>
      </c>
      <c r="B25" s="24">
        <v>67835</v>
      </c>
      <c r="C25" s="23">
        <v>46999</v>
      </c>
      <c r="D25" s="24">
        <v>-16416</v>
      </c>
      <c r="E25" s="23">
        <v>33391</v>
      </c>
      <c r="F25" s="24">
        <v>-28714</v>
      </c>
    </row>
    <row r="26" spans="1:6" ht="13.5">
      <c r="A26" s="6" t="s">
        <v>205</v>
      </c>
      <c r="B26" s="24">
        <v>-36977</v>
      </c>
      <c r="C26" s="23">
        <v>-78943</v>
      </c>
      <c r="D26" s="24">
        <v>-68035</v>
      </c>
      <c r="E26" s="23">
        <v>121178</v>
      </c>
      <c r="F26" s="24">
        <v>24227</v>
      </c>
    </row>
    <row r="27" spans="1:6" ht="13.5">
      <c r="A27" s="6" t="s">
        <v>206</v>
      </c>
      <c r="B27" s="24">
        <v>-48231</v>
      </c>
      <c r="C27" s="23">
        <v>61820</v>
      </c>
      <c r="D27" s="24">
        <v>25312</v>
      </c>
      <c r="E27" s="23">
        <v>1892</v>
      </c>
      <c r="F27" s="24">
        <v>-15334</v>
      </c>
    </row>
    <row r="28" spans="1:6" ht="13.5">
      <c r="A28" s="6" t="s">
        <v>53</v>
      </c>
      <c r="B28" s="24">
        <v>-3722</v>
      </c>
      <c r="C28" s="23">
        <v>73528</v>
      </c>
      <c r="D28" s="24">
        <v>63395</v>
      </c>
      <c r="E28" s="23">
        <v>-29725</v>
      </c>
      <c r="F28" s="24">
        <v>-2878</v>
      </c>
    </row>
    <row r="29" spans="1:6" ht="13.5">
      <c r="A29" s="6" t="s">
        <v>133</v>
      </c>
      <c r="B29" s="24">
        <v>444040</v>
      </c>
      <c r="C29" s="23">
        <v>959085</v>
      </c>
      <c r="D29" s="24">
        <v>517846</v>
      </c>
      <c r="E29" s="23">
        <v>427656</v>
      </c>
      <c r="F29" s="24">
        <v>237865</v>
      </c>
    </row>
    <row r="30" spans="1:6" ht="13.5">
      <c r="A30" s="6" t="s">
        <v>134</v>
      </c>
      <c r="B30" s="24">
        <v>7605</v>
      </c>
      <c r="C30" s="23">
        <v>21871</v>
      </c>
      <c r="D30" s="24">
        <v>4061</v>
      </c>
      <c r="E30" s="23">
        <v>23298</v>
      </c>
      <c r="F30" s="24">
        <v>19697</v>
      </c>
    </row>
    <row r="31" spans="1:6" ht="13.5">
      <c r="A31" s="6" t="s">
        <v>207</v>
      </c>
      <c r="B31" s="24"/>
      <c r="C31" s="23"/>
      <c r="D31" s="24">
        <v>-4</v>
      </c>
      <c r="E31" s="23"/>
      <c r="F31" s="24"/>
    </row>
    <row r="32" spans="1:6" ht="13.5">
      <c r="A32" s="6" t="s">
        <v>135</v>
      </c>
      <c r="B32" s="24">
        <v>-217214</v>
      </c>
      <c r="C32" s="23">
        <v>-224165</v>
      </c>
      <c r="D32" s="24">
        <v>-116951</v>
      </c>
      <c r="E32" s="23">
        <v>-174205</v>
      </c>
      <c r="F32" s="24">
        <v>-79872</v>
      </c>
    </row>
    <row r="33" spans="1:6" ht="14.25" thickBot="1">
      <c r="A33" s="4" t="s">
        <v>136</v>
      </c>
      <c r="B33" s="26">
        <v>234431</v>
      </c>
      <c r="C33" s="25">
        <v>756792</v>
      </c>
      <c r="D33" s="26">
        <v>404951</v>
      </c>
      <c r="E33" s="25">
        <v>276749</v>
      </c>
      <c r="F33" s="26">
        <v>177691</v>
      </c>
    </row>
    <row r="34" spans="1:6" ht="14.25" thickTop="1">
      <c r="A34" s="6" t="s">
        <v>137</v>
      </c>
      <c r="B34" s="24">
        <v>-6583</v>
      </c>
      <c r="C34" s="23">
        <v>-29793</v>
      </c>
      <c r="D34" s="24">
        <v>-15238</v>
      </c>
      <c r="E34" s="23">
        <v>-111202</v>
      </c>
      <c r="F34" s="24">
        <v>-110844</v>
      </c>
    </row>
    <row r="35" spans="1:6" ht="13.5">
      <c r="A35" s="6"/>
      <c r="B35" s="24">
        <v>-3722</v>
      </c>
      <c r="C35" s="23">
        <v>-5145</v>
      </c>
      <c r="D35" s="24"/>
      <c r="E35" s="23"/>
      <c r="F35" s="24"/>
    </row>
    <row r="36" spans="1:6" ht="13.5">
      <c r="A36" s="6" t="s">
        <v>140</v>
      </c>
      <c r="B36" s="24">
        <v>-200000</v>
      </c>
      <c r="C36" s="23">
        <v>-100000</v>
      </c>
      <c r="D36" s="24"/>
      <c r="E36" s="23">
        <v>-99854</v>
      </c>
      <c r="F36" s="24">
        <v>-99854</v>
      </c>
    </row>
    <row r="37" spans="1:6" ht="13.5">
      <c r="A37" s="6" t="s">
        <v>0</v>
      </c>
      <c r="B37" s="24"/>
      <c r="C37" s="23">
        <v>100000</v>
      </c>
      <c r="D37" s="24">
        <v>100000</v>
      </c>
      <c r="E37" s="23"/>
      <c r="F37" s="24"/>
    </row>
    <row r="38" spans="1:6" ht="13.5">
      <c r="A38" s="6" t="s">
        <v>143</v>
      </c>
      <c r="B38" s="24"/>
      <c r="C38" s="23"/>
      <c r="D38" s="24">
        <v>-50</v>
      </c>
      <c r="E38" s="23">
        <v>-17490</v>
      </c>
      <c r="F38" s="24"/>
    </row>
    <row r="39" spans="1:6" ht="13.5">
      <c r="A39" s="6" t="s">
        <v>141</v>
      </c>
      <c r="B39" s="24">
        <v>14189</v>
      </c>
      <c r="C39" s="23">
        <v>87378</v>
      </c>
      <c r="D39" s="24"/>
      <c r="E39" s="23"/>
      <c r="F39" s="24"/>
    </row>
    <row r="40" spans="1:6" ht="13.5">
      <c r="A40" s="6" t="s">
        <v>1</v>
      </c>
      <c r="B40" s="24">
        <v>100000</v>
      </c>
      <c r="C40" s="23"/>
      <c r="D40" s="24"/>
      <c r="E40" s="23"/>
      <c r="F40" s="24"/>
    </row>
    <row r="41" spans="1:6" ht="13.5">
      <c r="A41" s="6" t="s">
        <v>139</v>
      </c>
      <c r="B41" s="24">
        <v>-754</v>
      </c>
      <c r="C41" s="23">
        <v>-10598</v>
      </c>
      <c r="D41" s="24"/>
      <c r="E41" s="23"/>
      <c r="F41" s="24"/>
    </row>
    <row r="42" spans="1:6" ht="13.5">
      <c r="A42" s="6" t="s">
        <v>53</v>
      </c>
      <c r="B42" s="24">
        <v>483</v>
      </c>
      <c r="C42" s="23">
        <v>14933</v>
      </c>
      <c r="D42" s="24">
        <v>11591</v>
      </c>
      <c r="E42" s="23">
        <v>21597</v>
      </c>
      <c r="F42" s="24">
        <v>7380</v>
      </c>
    </row>
    <row r="43" spans="1:6" ht="14.25" thickBot="1">
      <c r="A43" s="4" t="s">
        <v>148</v>
      </c>
      <c r="B43" s="26">
        <v>-96386</v>
      </c>
      <c r="C43" s="25">
        <v>67866</v>
      </c>
      <c r="D43" s="26">
        <v>96302</v>
      </c>
      <c r="E43" s="25">
        <v>-367950</v>
      </c>
      <c r="F43" s="26">
        <v>-203319</v>
      </c>
    </row>
    <row r="44" spans="1:6" ht="14.25" thickTop="1">
      <c r="A44" s="6" t="s">
        <v>2</v>
      </c>
      <c r="B44" s="24"/>
      <c r="C44" s="23">
        <v>-38</v>
      </c>
      <c r="D44" s="24">
        <v>-33</v>
      </c>
      <c r="E44" s="23"/>
      <c r="F44" s="24"/>
    </row>
    <row r="45" spans="1:6" ht="13.5">
      <c r="A45" s="6" t="s">
        <v>149</v>
      </c>
      <c r="B45" s="24">
        <v>-78583</v>
      </c>
      <c r="C45" s="23">
        <v>-121485</v>
      </c>
      <c r="D45" s="24">
        <v>-64148</v>
      </c>
      <c r="E45" s="23">
        <v>-52021</v>
      </c>
      <c r="F45" s="24">
        <v>-51783</v>
      </c>
    </row>
    <row r="46" spans="1:6" ht="13.5">
      <c r="A46" s="6" t="s">
        <v>3</v>
      </c>
      <c r="B46" s="24">
        <v>15845</v>
      </c>
      <c r="C46" s="23"/>
      <c r="D46" s="24"/>
      <c r="E46" s="23"/>
      <c r="F46" s="24"/>
    </row>
    <row r="47" spans="1:6" ht="13.5">
      <c r="A47" s="6" t="s">
        <v>53</v>
      </c>
      <c r="B47" s="24">
        <v>-894</v>
      </c>
      <c r="C47" s="23">
        <v>-1789</v>
      </c>
      <c r="D47" s="24">
        <v>-894</v>
      </c>
      <c r="E47" s="23">
        <v>-596</v>
      </c>
      <c r="F47" s="24"/>
    </row>
    <row r="48" spans="1:6" ht="14.25" thickBot="1">
      <c r="A48" s="4" t="s">
        <v>150</v>
      </c>
      <c r="B48" s="26">
        <v>-63632</v>
      </c>
      <c r="C48" s="25">
        <v>-123312</v>
      </c>
      <c r="D48" s="26">
        <v>-65076</v>
      </c>
      <c r="E48" s="25">
        <v>-52617</v>
      </c>
      <c r="F48" s="26">
        <v>-51783</v>
      </c>
    </row>
    <row r="49" spans="1:6" ht="14.25" thickTop="1">
      <c r="A49" s="7" t="s">
        <v>151</v>
      </c>
      <c r="B49" s="24">
        <v>74411</v>
      </c>
      <c r="C49" s="23">
        <v>701345</v>
      </c>
      <c r="D49" s="24">
        <v>436178</v>
      </c>
      <c r="E49" s="23">
        <v>-143819</v>
      </c>
      <c r="F49" s="24">
        <v>-77411</v>
      </c>
    </row>
    <row r="50" spans="1:6" ht="13.5">
      <c r="A50" s="7" t="s">
        <v>152</v>
      </c>
      <c r="B50" s="24">
        <v>1843188</v>
      </c>
      <c r="C50" s="23">
        <v>1141842</v>
      </c>
      <c r="D50" s="24">
        <v>1141842</v>
      </c>
      <c r="E50" s="23">
        <v>1285661</v>
      </c>
      <c r="F50" s="24">
        <v>1285661</v>
      </c>
    </row>
    <row r="51" spans="1:6" ht="14.25" thickBot="1">
      <c r="A51" s="7" t="s">
        <v>152</v>
      </c>
      <c r="B51" s="24">
        <v>1917599</v>
      </c>
      <c r="C51" s="23">
        <v>1843188</v>
      </c>
      <c r="D51" s="24">
        <v>1578020</v>
      </c>
      <c r="E51" s="23">
        <v>1141842</v>
      </c>
      <c r="F51" s="24">
        <v>1208250</v>
      </c>
    </row>
    <row r="52" spans="1:6" ht="14.25" thickTop="1">
      <c r="A52" s="8"/>
      <c r="B52" s="27"/>
      <c r="C52" s="27"/>
      <c r="D52" s="27"/>
      <c r="E52" s="27"/>
      <c r="F52" s="27"/>
    </row>
    <row r="54" ht="13.5">
      <c r="A54" s="20" t="s">
        <v>106</v>
      </c>
    </row>
    <row r="55" ht="13.5">
      <c r="A55" s="20" t="s">
        <v>107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L5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2" width="17.625" style="0" customWidth="1"/>
  </cols>
  <sheetData>
    <row r="1" ht="14.25" thickBot="1"/>
    <row r="2" spans="1:12" ht="14.25" thickTop="1">
      <c r="A2" s="10" t="s">
        <v>102</v>
      </c>
      <c r="B2" s="14">
        <v>3844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4.25" thickBot="1">
      <c r="A3" s="11" t="s">
        <v>103</v>
      </c>
      <c r="B3" s="1" t="s">
        <v>104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4.25" thickTop="1">
      <c r="A4" s="10" t="s">
        <v>9</v>
      </c>
      <c r="B4" s="15" t="str">
        <f>HYPERLINK("http://www.kabupro.jp/mark/20140207/S10013H3.htm","四半期報告書")</f>
        <v>四半期報告書</v>
      </c>
      <c r="C4" s="15" t="str">
        <f>HYPERLINK("http://www.kabupro.jp/mark/20131101/S1000AVB.htm","四半期報告書")</f>
        <v>四半期報告書</v>
      </c>
      <c r="D4" s="15" t="str">
        <f>HYPERLINK("http://www.kabupro.jp/mark/20130809/S000E8GF.htm","四半期報告書")</f>
        <v>四半期報告書</v>
      </c>
      <c r="E4" s="15" t="str">
        <f>HYPERLINK("http://www.kabupro.jp/mark/20140207/S10013H3.htm","四半期報告書")</f>
        <v>四半期報告書</v>
      </c>
      <c r="F4" s="15" t="str">
        <f>HYPERLINK("http://www.kabupro.jp/mark/20130208/S000CSHQ.htm","四半期報告書")</f>
        <v>四半期報告書</v>
      </c>
      <c r="G4" s="15" t="str">
        <f>HYPERLINK("http://www.kabupro.jp/mark/20121109/S000C71U.htm","四半期報告書")</f>
        <v>四半期報告書</v>
      </c>
      <c r="H4" s="15" t="str">
        <f>HYPERLINK("http://www.kabupro.jp/mark/20120810/S000BOTB.htm","四半期報告書")</f>
        <v>四半期報告書</v>
      </c>
      <c r="I4" s="15" t="str">
        <f>HYPERLINK("http://www.kabupro.jp/mark/20130621/S000DNGI.htm","有価証券報告書")</f>
        <v>有価証券報告書</v>
      </c>
      <c r="J4" s="15" t="str">
        <f>HYPERLINK("http://www.kabupro.jp/mark/20120210/S000AAGZ.htm","四半期報告書")</f>
        <v>四半期報告書</v>
      </c>
      <c r="K4" s="15" t="str">
        <f>HYPERLINK("http://www.kabupro.jp/mark/20111111/S0009Q3F.htm","四半期報告書")</f>
        <v>四半期報告書</v>
      </c>
      <c r="L4" s="15" t="str">
        <f>HYPERLINK("http://www.kabupro.jp/mark/20110808/S00091SW.htm","四半期報告書")</f>
        <v>四半期報告書</v>
      </c>
    </row>
    <row r="5" spans="1:12" ht="14.25" thickBot="1">
      <c r="A5" s="11" t="s">
        <v>10</v>
      </c>
      <c r="B5" s="1" t="s">
        <v>179</v>
      </c>
      <c r="C5" s="1" t="s">
        <v>181</v>
      </c>
      <c r="D5" s="1" t="s">
        <v>183</v>
      </c>
      <c r="E5" s="1" t="s">
        <v>179</v>
      </c>
      <c r="F5" s="1" t="s">
        <v>185</v>
      </c>
      <c r="G5" s="1" t="s">
        <v>187</v>
      </c>
      <c r="H5" s="1" t="s">
        <v>189</v>
      </c>
      <c r="I5" s="1" t="s">
        <v>16</v>
      </c>
      <c r="J5" s="1" t="s">
        <v>191</v>
      </c>
      <c r="K5" s="1" t="s">
        <v>193</v>
      </c>
      <c r="L5" s="1" t="s">
        <v>195</v>
      </c>
    </row>
    <row r="6" spans="1:12" ht="15" thickBot="1" thickTop="1">
      <c r="A6" s="10" t="s">
        <v>11</v>
      </c>
      <c r="B6" s="18" t="s">
        <v>199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4.25" thickTop="1">
      <c r="A7" s="12" t="s">
        <v>12</v>
      </c>
      <c r="B7" s="14" t="s">
        <v>23</v>
      </c>
      <c r="C7" s="14" t="s">
        <v>23</v>
      </c>
      <c r="D7" s="14" t="s">
        <v>23</v>
      </c>
      <c r="E7" s="16" t="s">
        <v>17</v>
      </c>
      <c r="F7" s="14" t="s">
        <v>23</v>
      </c>
      <c r="G7" s="14" t="s">
        <v>23</v>
      </c>
      <c r="H7" s="14" t="s">
        <v>23</v>
      </c>
      <c r="I7" s="16" t="s">
        <v>17</v>
      </c>
      <c r="J7" s="14" t="s">
        <v>23</v>
      </c>
      <c r="K7" s="14" t="s">
        <v>23</v>
      </c>
      <c r="L7" s="14" t="s">
        <v>23</v>
      </c>
    </row>
    <row r="8" spans="1:12" ht="13.5">
      <c r="A8" s="13" t="s">
        <v>13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</row>
    <row r="9" spans="1:12" ht="13.5">
      <c r="A9" s="13" t="s">
        <v>14</v>
      </c>
      <c r="B9" s="1" t="s">
        <v>180</v>
      </c>
      <c r="C9" s="1" t="s">
        <v>182</v>
      </c>
      <c r="D9" s="1" t="s">
        <v>184</v>
      </c>
      <c r="E9" s="17" t="s">
        <v>18</v>
      </c>
      <c r="F9" s="1" t="s">
        <v>186</v>
      </c>
      <c r="G9" s="1" t="s">
        <v>188</v>
      </c>
      <c r="H9" s="1" t="s">
        <v>190</v>
      </c>
      <c r="I9" s="17" t="s">
        <v>19</v>
      </c>
      <c r="J9" s="1" t="s">
        <v>192</v>
      </c>
      <c r="K9" s="1" t="s">
        <v>194</v>
      </c>
      <c r="L9" s="1" t="s">
        <v>196</v>
      </c>
    </row>
    <row r="10" spans="1:12" ht="14.25" thickBot="1">
      <c r="A10" s="13" t="s">
        <v>15</v>
      </c>
      <c r="B10" s="1" t="s">
        <v>46</v>
      </c>
      <c r="C10" s="1" t="s">
        <v>46</v>
      </c>
      <c r="D10" s="1" t="s">
        <v>46</v>
      </c>
      <c r="E10" s="17" t="s">
        <v>46</v>
      </c>
      <c r="F10" s="1" t="s">
        <v>46</v>
      </c>
      <c r="G10" s="1" t="s">
        <v>46</v>
      </c>
      <c r="H10" s="1" t="s">
        <v>46</v>
      </c>
      <c r="I10" s="17" t="s">
        <v>46</v>
      </c>
      <c r="J10" s="1" t="s">
        <v>46</v>
      </c>
      <c r="K10" s="1" t="s">
        <v>46</v>
      </c>
      <c r="L10" s="1" t="s">
        <v>46</v>
      </c>
    </row>
    <row r="11" spans="1:12" ht="14.25" thickTop="1">
      <c r="A11" s="9" t="s">
        <v>45</v>
      </c>
      <c r="B11" s="22">
        <v>2082075</v>
      </c>
      <c r="C11" s="22">
        <v>1917599</v>
      </c>
      <c r="D11" s="22">
        <v>1550320</v>
      </c>
      <c r="E11" s="21">
        <v>1843188</v>
      </c>
      <c r="F11" s="22">
        <v>1552853</v>
      </c>
      <c r="G11" s="22">
        <v>1578020</v>
      </c>
      <c r="H11" s="22">
        <v>1353407</v>
      </c>
      <c r="I11" s="21">
        <v>1141842</v>
      </c>
      <c r="J11" s="22">
        <v>1167800</v>
      </c>
      <c r="K11" s="22">
        <v>1208250</v>
      </c>
      <c r="L11" s="22">
        <v>1099964</v>
      </c>
    </row>
    <row r="12" spans="1:12" ht="13.5">
      <c r="A12" s="2" t="s">
        <v>197</v>
      </c>
      <c r="B12" s="24">
        <v>1099665</v>
      </c>
      <c r="C12" s="24">
        <v>1090606</v>
      </c>
      <c r="D12" s="24">
        <v>922334</v>
      </c>
      <c r="E12" s="23">
        <v>994288</v>
      </c>
      <c r="F12" s="24">
        <v>988014</v>
      </c>
      <c r="G12" s="24">
        <v>887584</v>
      </c>
      <c r="H12" s="24">
        <v>825258</v>
      </c>
      <c r="I12" s="23">
        <v>995274</v>
      </c>
      <c r="J12" s="24">
        <v>678210</v>
      </c>
      <c r="K12" s="24">
        <v>615931</v>
      </c>
      <c r="L12" s="24">
        <v>562242</v>
      </c>
    </row>
    <row r="13" spans="1:12" ht="13.5">
      <c r="A13" s="2" t="s">
        <v>49</v>
      </c>
      <c r="B13" s="24">
        <v>55982</v>
      </c>
      <c r="C13" s="24">
        <v>39993</v>
      </c>
      <c r="D13" s="24">
        <v>50956</v>
      </c>
      <c r="E13" s="23">
        <v>19503</v>
      </c>
      <c r="F13" s="24">
        <v>40053</v>
      </c>
      <c r="G13" s="24">
        <v>36920</v>
      </c>
      <c r="H13" s="24">
        <v>41041</v>
      </c>
      <c r="I13" s="23">
        <v>14710</v>
      </c>
      <c r="J13" s="24">
        <v>42160</v>
      </c>
      <c r="K13" s="24">
        <v>36476</v>
      </c>
      <c r="L13" s="24">
        <v>24485</v>
      </c>
    </row>
    <row r="14" spans="1:12" ht="13.5">
      <c r="A14" s="2" t="s">
        <v>53</v>
      </c>
      <c r="B14" s="24">
        <v>150758</v>
      </c>
      <c r="C14" s="24">
        <v>145271</v>
      </c>
      <c r="D14" s="24">
        <v>162574</v>
      </c>
      <c r="E14" s="23">
        <v>159508</v>
      </c>
      <c r="F14" s="24">
        <v>180708</v>
      </c>
      <c r="G14" s="24">
        <v>160027</v>
      </c>
      <c r="H14" s="24">
        <v>160660</v>
      </c>
      <c r="I14" s="23">
        <v>76748</v>
      </c>
      <c r="J14" s="24">
        <v>149605</v>
      </c>
      <c r="K14" s="24">
        <v>143848</v>
      </c>
      <c r="L14" s="24">
        <v>142295</v>
      </c>
    </row>
    <row r="15" spans="1:12" ht="13.5">
      <c r="A15" s="2" t="s">
        <v>54</v>
      </c>
      <c r="B15" s="24">
        <v>3388481</v>
      </c>
      <c r="C15" s="24">
        <v>3293470</v>
      </c>
      <c r="D15" s="24">
        <v>2786186</v>
      </c>
      <c r="E15" s="23">
        <v>3016487</v>
      </c>
      <c r="F15" s="24">
        <v>2761630</v>
      </c>
      <c r="G15" s="24">
        <v>2662553</v>
      </c>
      <c r="H15" s="24">
        <v>2380367</v>
      </c>
      <c r="I15" s="23">
        <v>2423425</v>
      </c>
      <c r="J15" s="24">
        <v>2136972</v>
      </c>
      <c r="K15" s="24">
        <v>2100886</v>
      </c>
      <c r="L15" s="24">
        <v>1928812</v>
      </c>
    </row>
    <row r="16" spans="1:12" ht="13.5">
      <c r="A16" s="2" t="s">
        <v>60</v>
      </c>
      <c r="B16" s="24">
        <v>288391</v>
      </c>
      <c r="C16" s="24">
        <v>297341</v>
      </c>
      <c r="D16" s="24">
        <v>308162</v>
      </c>
      <c r="E16" s="23">
        <v>313932</v>
      </c>
      <c r="F16" s="24">
        <v>313504</v>
      </c>
      <c r="G16" s="24">
        <v>323084</v>
      </c>
      <c r="H16" s="24">
        <v>333104</v>
      </c>
      <c r="I16" s="23">
        <v>338937</v>
      </c>
      <c r="J16" s="24">
        <v>333338</v>
      </c>
      <c r="K16" s="24">
        <v>346918</v>
      </c>
      <c r="L16" s="24">
        <v>360707</v>
      </c>
    </row>
    <row r="17" spans="1:12" ht="13.5">
      <c r="A17" s="3" t="s">
        <v>198</v>
      </c>
      <c r="B17" s="24">
        <v>55769</v>
      </c>
      <c r="C17" s="24">
        <v>60416</v>
      </c>
      <c r="D17" s="24">
        <v>65064</v>
      </c>
      <c r="E17" s="23">
        <v>69711</v>
      </c>
      <c r="F17" s="24">
        <v>74358</v>
      </c>
      <c r="G17" s="24">
        <v>79006</v>
      </c>
      <c r="H17" s="24">
        <v>83653</v>
      </c>
      <c r="I17" s="23">
        <v>88301</v>
      </c>
      <c r="J17" s="24"/>
      <c r="K17" s="24"/>
      <c r="L17" s="24"/>
    </row>
    <row r="18" spans="1:12" ht="13.5">
      <c r="A18" s="3" t="s">
        <v>53</v>
      </c>
      <c r="B18" s="24">
        <v>10073</v>
      </c>
      <c r="C18" s="24">
        <v>10917</v>
      </c>
      <c r="D18" s="24">
        <v>13327</v>
      </c>
      <c r="E18" s="23">
        <v>14970</v>
      </c>
      <c r="F18" s="24">
        <v>12646</v>
      </c>
      <c r="G18" s="24">
        <v>15722</v>
      </c>
      <c r="H18" s="24">
        <v>14925</v>
      </c>
      <c r="I18" s="23">
        <v>3244</v>
      </c>
      <c r="J18" s="24">
        <v>24818</v>
      </c>
      <c r="K18" s="24">
        <v>30199</v>
      </c>
      <c r="L18" s="24"/>
    </row>
    <row r="19" spans="1:12" ht="13.5">
      <c r="A19" s="3" t="s">
        <v>62</v>
      </c>
      <c r="B19" s="24">
        <v>65843</v>
      </c>
      <c r="C19" s="24">
        <v>71334</v>
      </c>
      <c r="D19" s="24">
        <v>78391</v>
      </c>
      <c r="E19" s="23">
        <v>84681</v>
      </c>
      <c r="F19" s="24">
        <v>87005</v>
      </c>
      <c r="G19" s="24">
        <v>94729</v>
      </c>
      <c r="H19" s="24">
        <v>98579</v>
      </c>
      <c r="I19" s="23">
        <v>108650</v>
      </c>
      <c r="J19" s="24">
        <v>24818</v>
      </c>
      <c r="K19" s="24">
        <v>30199</v>
      </c>
      <c r="L19" s="24">
        <v>36218</v>
      </c>
    </row>
    <row r="20" spans="1:12" ht="13.5">
      <c r="A20" s="3" t="s">
        <v>63</v>
      </c>
      <c r="B20" s="24">
        <v>234018</v>
      </c>
      <c r="C20" s="24">
        <v>229917</v>
      </c>
      <c r="D20" s="24">
        <v>339337</v>
      </c>
      <c r="E20" s="23">
        <v>439622</v>
      </c>
      <c r="F20" s="24">
        <v>220968</v>
      </c>
      <c r="G20" s="24">
        <v>212829</v>
      </c>
      <c r="H20" s="24">
        <v>213856</v>
      </c>
      <c r="I20" s="23">
        <v>234802</v>
      </c>
      <c r="J20" s="24">
        <v>215309</v>
      </c>
      <c r="K20" s="24">
        <v>210842</v>
      </c>
      <c r="L20" s="24">
        <v>249125</v>
      </c>
    </row>
    <row r="21" spans="1:12" ht="13.5">
      <c r="A21" s="3" t="s">
        <v>68</v>
      </c>
      <c r="B21" s="24">
        <v>176640</v>
      </c>
      <c r="C21" s="24">
        <v>176640</v>
      </c>
      <c r="D21" s="24">
        <v>176640</v>
      </c>
      <c r="E21" s="23">
        <v>176640</v>
      </c>
      <c r="F21" s="24">
        <v>176640</v>
      </c>
      <c r="G21" s="24">
        <v>183830</v>
      </c>
      <c r="H21" s="24">
        <v>183830</v>
      </c>
      <c r="I21" s="23">
        <v>183780</v>
      </c>
      <c r="J21" s="24">
        <v>166290</v>
      </c>
      <c r="K21" s="24">
        <v>166290</v>
      </c>
      <c r="L21" s="24">
        <v>166290</v>
      </c>
    </row>
    <row r="22" spans="1:12" ht="13.5">
      <c r="A22" s="3" t="s">
        <v>53</v>
      </c>
      <c r="B22" s="24">
        <v>115608</v>
      </c>
      <c r="C22" s="24">
        <v>118084</v>
      </c>
      <c r="D22" s="24">
        <v>118795</v>
      </c>
      <c r="E22" s="23">
        <v>115838</v>
      </c>
      <c r="F22" s="24">
        <v>130487</v>
      </c>
      <c r="G22" s="24">
        <v>139684</v>
      </c>
      <c r="H22" s="24">
        <v>135171</v>
      </c>
      <c r="I22" s="23">
        <v>39732</v>
      </c>
      <c r="J22" s="24">
        <v>102297</v>
      </c>
      <c r="K22" s="24">
        <v>110192</v>
      </c>
      <c r="L22" s="24">
        <v>98260</v>
      </c>
    </row>
    <row r="23" spans="1:12" ht="13.5">
      <c r="A23" s="3" t="s">
        <v>71</v>
      </c>
      <c r="B23" s="24">
        <v>526266</v>
      </c>
      <c r="C23" s="24">
        <v>524642</v>
      </c>
      <c r="D23" s="24">
        <v>634772</v>
      </c>
      <c r="E23" s="23">
        <v>732100</v>
      </c>
      <c r="F23" s="24">
        <v>528096</v>
      </c>
      <c r="G23" s="24">
        <v>536344</v>
      </c>
      <c r="H23" s="24">
        <v>532858</v>
      </c>
      <c r="I23" s="23">
        <v>549934</v>
      </c>
      <c r="J23" s="24">
        <v>483896</v>
      </c>
      <c r="K23" s="24">
        <v>487325</v>
      </c>
      <c r="L23" s="24">
        <v>513676</v>
      </c>
    </row>
    <row r="24" spans="1:12" ht="13.5">
      <c r="A24" s="2" t="s">
        <v>72</v>
      </c>
      <c r="B24" s="24">
        <v>880501</v>
      </c>
      <c r="C24" s="24">
        <v>893317</v>
      </c>
      <c r="D24" s="24">
        <v>1021326</v>
      </c>
      <c r="E24" s="23">
        <v>1130714</v>
      </c>
      <c r="F24" s="24">
        <v>928606</v>
      </c>
      <c r="G24" s="24">
        <v>954158</v>
      </c>
      <c r="H24" s="24">
        <v>964541</v>
      </c>
      <c r="I24" s="23">
        <v>997522</v>
      </c>
      <c r="J24" s="24">
        <v>842053</v>
      </c>
      <c r="K24" s="24">
        <v>864443</v>
      </c>
      <c r="L24" s="24">
        <v>910602</v>
      </c>
    </row>
    <row r="25" spans="1:12" ht="14.25" thickBot="1">
      <c r="A25" s="4" t="s">
        <v>73</v>
      </c>
      <c r="B25" s="26">
        <v>4268983</v>
      </c>
      <c r="C25" s="26">
        <v>4186788</v>
      </c>
      <c r="D25" s="26">
        <v>3807512</v>
      </c>
      <c r="E25" s="25">
        <v>4147202</v>
      </c>
      <c r="F25" s="26">
        <v>3690236</v>
      </c>
      <c r="G25" s="26">
        <v>3616711</v>
      </c>
      <c r="H25" s="26">
        <v>3344909</v>
      </c>
      <c r="I25" s="25">
        <v>3420948</v>
      </c>
      <c r="J25" s="26">
        <v>2979026</v>
      </c>
      <c r="K25" s="26">
        <v>2965329</v>
      </c>
      <c r="L25" s="26">
        <v>2839414</v>
      </c>
    </row>
    <row r="26" spans="1:12" ht="14.25" thickTop="1">
      <c r="A26" s="2" t="s">
        <v>74</v>
      </c>
      <c r="B26" s="24">
        <v>469925</v>
      </c>
      <c r="C26" s="24">
        <v>366278</v>
      </c>
      <c r="D26" s="24">
        <v>309389</v>
      </c>
      <c r="E26" s="23">
        <v>298443</v>
      </c>
      <c r="F26" s="24">
        <v>374717</v>
      </c>
      <c r="G26" s="24">
        <v>235027</v>
      </c>
      <c r="H26" s="24">
        <v>238440</v>
      </c>
      <c r="I26" s="23">
        <v>251443</v>
      </c>
      <c r="J26" s="24">
        <v>220232</v>
      </c>
      <c r="K26" s="24">
        <v>189295</v>
      </c>
      <c r="L26" s="24">
        <v>176024</v>
      </c>
    </row>
    <row r="27" spans="1:12" ht="13.5">
      <c r="A27" s="2" t="s">
        <v>76</v>
      </c>
      <c r="B27" s="24">
        <v>187242</v>
      </c>
      <c r="C27" s="24">
        <v>120671</v>
      </c>
      <c r="D27" s="24">
        <v>181995</v>
      </c>
      <c r="E27" s="23">
        <v>158326</v>
      </c>
      <c r="F27" s="24">
        <v>199130</v>
      </c>
      <c r="G27" s="24">
        <v>169235</v>
      </c>
      <c r="H27" s="24">
        <v>270089</v>
      </c>
      <c r="I27" s="23">
        <v>237270</v>
      </c>
      <c r="J27" s="24">
        <v>227260</v>
      </c>
      <c r="K27" s="24">
        <v>140093</v>
      </c>
      <c r="L27" s="24">
        <v>169736</v>
      </c>
    </row>
    <row r="28" spans="1:12" ht="13.5">
      <c r="A28" s="2" t="s">
        <v>77</v>
      </c>
      <c r="B28" s="24">
        <v>155204</v>
      </c>
      <c r="C28" s="24">
        <v>200333</v>
      </c>
      <c r="D28" s="24">
        <v>67697</v>
      </c>
      <c r="E28" s="23">
        <v>224512</v>
      </c>
      <c r="F28" s="24">
        <v>99655</v>
      </c>
      <c r="G28" s="24">
        <v>148497</v>
      </c>
      <c r="H28" s="24">
        <v>68491</v>
      </c>
      <c r="I28" s="23">
        <v>121733</v>
      </c>
      <c r="J28" s="24">
        <v>11529</v>
      </c>
      <c r="K28" s="24">
        <v>67411</v>
      </c>
      <c r="L28" s="24">
        <v>21556</v>
      </c>
    </row>
    <row r="29" spans="1:12" ht="13.5">
      <c r="A29" s="2" t="s">
        <v>81</v>
      </c>
      <c r="B29" s="24">
        <v>34979</v>
      </c>
      <c r="C29" s="24">
        <v>234390</v>
      </c>
      <c r="D29" s="24">
        <v>95581</v>
      </c>
      <c r="E29" s="23">
        <v>154801</v>
      </c>
      <c r="F29" s="24">
        <v>60679</v>
      </c>
      <c r="G29" s="24">
        <v>211505</v>
      </c>
      <c r="H29" s="24">
        <v>73729</v>
      </c>
      <c r="I29" s="23">
        <v>196066</v>
      </c>
      <c r="J29" s="24">
        <v>99592</v>
      </c>
      <c r="K29" s="24">
        <v>186405</v>
      </c>
      <c r="L29" s="24">
        <v>96362</v>
      </c>
    </row>
    <row r="30" spans="1:12" ht="13.5">
      <c r="A30" s="2" t="s">
        <v>82</v>
      </c>
      <c r="B30" s="24">
        <v>13404</v>
      </c>
      <c r="C30" s="24">
        <v>6708</v>
      </c>
      <c r="D30" s="24"/>
      <c r="E30" s="23">
        <v>11700</v>
      </c>
      <c r="F30" s="24">
        <v>8190</v>
      </c>
      <c r="G30" s="24">
        <v>4680</v>
      </c>
      <c r="H30" s="24"/>
      <c r="I30" s="23"/>
      <c r="J30" s="24"/>
      <c r="K30" s="24"/>
      <c r="L30" s="24">
        <v>2425</v>
      </c>
    </row>
    <row r="31" spans="1:12" ht="13.5">
      <c r="A31" s="2" t="s">
        <v>53</v>
      </c>
      <c r="B31" s="24">
        <v>211972</v>
      </c>
      <c r="C31" s="24">
        <v>133976</v>
      </c>
      <c r="D31" s="24">
        <v>235222</v>
      </c>
      <c r="E31" s="23">
        <v>401189</v>
      </c>
      <c r="F31" s="24">
        <v>219211</v>
      </c>
      <c r="G31" s="24">
        <v>167211</v>
      </c>
      <c r="H31" s="24">
        <v>137731</v>
      </c>
      <c r="I31" s="23">
        <v>85153</v>
      </c>
      <c r="J31" s="24">
        <v>67533</v>
      </c>
      <c r="K31" s="24">
        <v>65373</v>
      </c>
      <c r="L31" s="24">
        <v>100114</v>
      </c>
    </row>
    <row r="32" spans="1:12" ht="13.5">
      <c r="A32" s="2" t="s">
        <v>83</v>
      </c>
      <c r="B32" s="24">
        <v>1072728</v>
      </c>
      <c r="C32" s="24">
        <v>1062358</v>
      </c>
      <c r="D32" s="24">
        <v>889886</v>
      </c>
      <c r="E32" s="23">
        <v>1248973</v>
      </c>
      <c r="F32" s="24">
        <v>961584</v>
      </c>
      <c r="G32" s="24">
        <v>936156</v>
      </c>
      <c r="H32" s="24">
        <v>788482</v>
      </c>
      <c r="I32" s="23">
        <v>891667</v>
      </c>
      <c r="J32" s="24">
        <v>626147</v>
      </c>
      <c r="K32" s="24">
        <v>657238</v>
      </c>
      <c r="L32" s="24">
        <v>568645</v>
      </c>
    </row>
    <row r="33" spans="1:12" ht="13.5">
      <c r="A33" s="2" t="s">
        <v>85</v>
      </c>
      <c r="B33" s="24">
        <v>55390</v>
      </c>
      <c r="C33" s="24">
        <v>54770</v>
      </c>
      <c r="D33" s="24">
        <v>57881</v>
      </c>
      <c r="E33" s="23">
        <v>55899</v>
      </c>
      <c r="F33" s="24">
        <v>55652</v>
      </c>
      <c r="G33" s="24">
        <v>59042</v>
      </c>
      <c r="H33" s="24">
        <v>58780</v>
      </c>
      <c r="I33" s="23">
        <v>58553</v>
      </c>
      <c r="J33" s="24">
        <v>53077</v>
      </c>
      <c r="K33" s="24">
        <v>52840</v>
      </c>
      <c r="L33" s="24">
        <v>52603</v>
      </c>
    </row>
    <row r="34" spans="1:12" ht="13.5">
      <c r="A34" s="2" t="s">
        <v>53</v>
      </c>
      <c r="B34" s="24">
        <v>82684</v>
      </c>
      <c r="C34" s="24">
        <v>83301</v>
      </c>
      <c r="D34" s="24">
        <v>84598</v>
      </c>
      <c r="E34" s="23">
        <v>85895</v>
      </c>
      <c r="F34" s="24">
        <v>87245</v>
      </c>
      <c r="G34" s="24">
        <v>88333</v>
      </c>
      <c r="H34" s="24">
        <v>89666</v>
      </c>
      <c r="I34" s="23">
        <v>91225</v>
      </c>
      <c r="J34" s="24">
        <v>85581</v>
      </c>
      <c r="K34" s="24">
        <v>86487</v>
      </c>
      <c r="L34" s="24">
        <v>87424</v>
      </c>
    </row>
    <row r="35" spans="1:12" ht="13.5">
      <c r="A35" s="2" t="s">
        <v>86</v>
      </c>
      <c r="B35" s="24">
        <v>138074</v>
      </c>
      <c r="C35" s="24">
        <v>138071</v>
      </c>
      <c r="D35" s="24">
        <v>142479</v>
      </c>
      <c r="E35" s="23">
        <v>141795</v>
      </c>
      <c r="F35" s="24">
        <v>142897</v>
      </c>
      <c r="G35" s="24">
        <v>147375</v>
      </c>
      <c r="H35" s="24">
        <v>148447</v>
      </c>
      <c r="I35" s="23">
        <v>149778</v>
      </c>
      <c r="J35" s="24">
        <v>138658</v>
      </c>
      <c r="K35" s="24">
        <v>139328</v>
      </c>
      <c r="L35" s="24">
        <v>140028</v>
      </c>
    </row>
    <row r="36" spans="1:12" ht="14.25" thickBot="1">
      <c r="A36" s="4" t="s">
        <v>87</v>
      </c>
      <c r="B36" s="26">
        <v>1210803</v>
      </c>
      <c r="C36" s="26">
        <v>1200430</v>
      </c>
      <c r="D36" s="26">
        <v>1032366</v>
      </c>
      <c r="E36" s="25">
        <v>1390769</v>
      </c>
      <c r="F36" s="26">
        <v>1104482</v>
      </c>
      <c r="G36" s="26">
        <v>1083531</v>
      </c>
      <c r="H36" s="26">
        <v>936929</v>
      </c>
      <c r="I36" s="25">
        <v>1041445</v>
      </c>
      <c r="J36" s="26">
        <v>764806</v>
      </c>
      <c r="K36" s="26">
        <v>796566</v>
      </c>
      <c r="L36" s="26">
        <v>708673</v>
      </c>
    </row>
    <row r="37" spans="1:12" ht="14.25" thickTop="1">
      <c r="A37" s="2" t="s">
        <v>88</v>
      </c>
      <c r="B37" s="24">
        <v>322217</v>
      </c>
      <c r="C37" s="24">
        <v>319264</v>
      </c>
      <c r="D37" s="24">
        <v>308900</v>
      </c>
      <c r="E37" s="23">
        <v>308900</v>
      </c>
      <c r="F37" s="24">
        <v>308900</v>
      </c>
      <c r="G37" s="24">
        <v>308900</v>
      </c>
      <c r="H37" s="24">
        <v>308900</v>
      </c>
      <c r="I37" s="23">
        <v>308900</v>
      </c>
      <c r="J37" s="24">
        <v>308900</v>
      </c>
      <c r="K37" s="24">
        <v>308900</v>
      </c>
      <c r="L37" s="24">
        <v>308900</v>
      </c>
    </row>
    <row r="38" spans="1:12" ht="13.5">
      <c r="A38" s="2" t="s">
        <v>90</v>
      </c>
      <c r="B38" s="24">
        <v>262217</v>
      </c>
      <c r="C38" s="24">
        <v>259264</v>
      </c>
      <c r="D38" s="24">
        <v>248900</v>
      </c>
      <c r="E38" s="23">
        <v>248900</v>
      </c>
      <c r="F38" s="24">
        <v>248900</v>
      </c>
      <c r="G38" s="24">
        <v>248900</v>
      </c>
      <c r="H38" s="24">
        <v>248900</v>
      </c>
      <c r="I38" s="23">
        <v>248900</v>
      </c>
      <c r="J38" s="24">
        <v>248900</v>
      </c>
      <c r="K38" s="24">
        <v>248900</v>
      </c>
      <c r="L38" s="24">
        <v>248900</v>
      </c>
    </row>
    <row r="39" spans="1:12" ht="13.5">
      <c r="A39" s="2" t="s">
        <v>94</v>
      </c>
      <c r="B39" s="24">
        <v>2460407</v>
      </c>
      <c r="C39" s="24">
        <v>2395741</v>
      </c>
      <c r="D39" s="24">
        <v>2198804</v>
      </c>
      <c r="E39" s="23">
        <v>2174494</v>
      </c>
      <c r="F39" s="24">
        <v>2017344</v>
      </c>
      <c r="G39" s="24">
        <v>1979767</v>
      </c>
      <c r="H39" s="24">
        <v>1858253</v>
      </c>
      <c r="I39" s="23">
        <v>1821201</v>
      </c>
      <c r="J39" s="24">
        <v>1673000</v>
      </c>
      <c r="K39" s="24">
        <v>1633593</v>
      </c>
      <c r="L39" s="24">
        <v>1577481</v>
      </c>
    </row>
    <row r="40" spans="1:12" ht="13.5">
      <c r="A40" s="2" t="s">
        <v>95</v>
      </c>
      <c r="B40" s="24">
        <v>-38</v>
      </c>
      <c r="C40" s="24">
        <v>-38</v>
      </c>
      <c r="D40" s="24">
        <v>-38</v>
      </c>
      <c r="E40" s="23">
        <v>-38</v>
      </c>
      <c r="F40" s="24">
        <v>-38</v>
      </c>
      <c r="G40" s="24">
        <v>-33</v>
      </c>
      <c r="H40" s="24"/>
      <c r="I40" s="23"/>
      <c r="J40" s="24"/>
      <c r="K40" s="24"/>
      <c r="L40" s="24"/>
    </row>
    <row r="41" spans="1:12" ht="13.5">
      <c r="A41" s="2" t="s">
        <v>96</v>
      </c>
      <c r="B41" s="24">
        <v>3044804</v>
      </c>
      <c r="C41" s="24">
        <v>2974231</v>
      </c>
      <c r="D41" s="24">
        <v>2756566</v>
      </c>
      <c r="E41" s="23">
        <v>2732256</v>
      </c>
      <c r="F41" s="24">
        <v>2575106</v>
      </c>
      <c r="G41" s="24">
        <v>2537533</v>
      </c>
      <c r="H41" s="24">
        <v>2416053</v>
      </c>
      <c r="I41" s="23">
        <v>2379001</v>
      </c>
      <c r="J41" s="24">
        <v>2230800</v>
      </c>
      <c r="K41" s="24">
        <v>2191393</v>
      </c>
      <c r="L41" s="24">
        <v>2135281</v>
      </c>
    </row>
    <row r="42" spans="1:12" ht="13.5">
      <c r="A42" s="2" t="s">
        <v>97</v>
      </c>
      <c r="B42" s="24">
        <v>8972</v>
      </c>
      <c r="C42" s="24">
        <v>6332</v>
      </c>
      <c r="D42" s="24">
        <v>7970</v>
      </c>
      <c r="E42" s="23">
        <v>14443</v>
      </c>
      <c r="F42" s="24">
        <v>1898</v>
      </c>
      <c r="G42" s="24">
        <v>-12252</v>
      </c>
      <c r="H42" s="24">
        <v>-14980</v>
      </c>
      <c r="I42" s="23">
        <v>-5499</v>
      </c>
      <c r="J42" s="24">
        <v>-21543</v>
      </c>
      <c r="K42" s="24">
        <v>-26640</v>
      </c>
      <c r="L42" s="24">
        <v>-7440</v>
      </c>
    </row>
    <row r="43" spans="1:12" ht="13.5">
      <c r="A43" s="2" t="s">
        <v>98</v>
      </c>
      <c r="B43" s="24">
        <v>8972</v>
      </c>
      <c r="C43" s="24">
        <v>6332</v>
      </c>
      <c r="D43" s="24">
        <v>7970</v>
      </c>
      <c r="E43" s="23">
        <v>14443</v>
      </c>
      <c r="F43" s="24">
        <v>1898</v>
      </c>
      <c r="G43" s="24">
        <v>-12252</v>
      </c>
      <c r="H43" s="24">
        <v>-14980</v>
      </c>
      <c r="I43" s="23">
        <v>-5499</v>
      </c>
      <c r="J43" s="24">
        <v>-21543</v>
      </c>
      <c r="K43" s="24">
        <v>-26640</v>
      </c>
      <c r="L43" s="24">
        <v>-7440</v>
      </c>
    </row>
    <row r="44" spans="1:12" ht="13.5">
      <c r="A44" s="6" t="s">
        <v>99</v>
      </c>
      <c r="B44" s="24">
        <v>4402</v>
      </c>
      <c r="C44" s="24">
        <v>5793</v>
      </c>
      <c r="D44" s="24">
        <v>10609</v>
      </c>
      <c r="E44" s="23">
        <v>9734</v>
      </c>
      <c r="F44" s="24">
        <v>8749</v>
      </c>
      <c r="G44" s="24">
        <v>7898</v>
      </c>
      <c r="H44" s="24">
        <v>6906</v>
      </c>
      <c r="I44" s="23">
        <v>6000</v>
      </c>
      <c r="J44" s="24">
        <v>4963</v>
      </c>
      <c r="K44" s="24">
        <v>4009</v>
      </c>
      <c r="L44" s="24">
        <v>2899</v>
      </c>
    </row>
    <row r="45" spans="1:12" ht="13.5">
      <c r="A45" s="6" t="s">
        <v>100</v>
      </c>
      <c r="B45" s="24">
        <v>3058179</v>
      </c>
      <c r="C45" s="24">
        <v>2986358</v>
      </c>
      <c r="D45" s="24">
        <v>2775146</v>
      </c>
      <c r="E45" s="23">
        <v>2756433</v>
      </c>
      <c r="F45" s="24">
        <v>2585754</v>
      </c>
      <c r="G45" s="24">
        <v>2533179</v>
      </c>
      <c r="H45" s="24">
        <v>2407979</v>
      </c>
      <c r="I45" s="23">
        <v>2379502</v>
      </c>
      <c r="J45" s="24">
        <v>2214219</v>
      </c>
      <c r="K45" s="24">
        <v>2168762</v>
      </c>
      <c r="L45" s="24">
        <v>2130741</v>
      </c>
    </row>
    <row r="46" spans="1:12" ht="14.25" thickBot="1">
      <c r="A46" s="7" t="s">
        <v>101</v>
      </c>
      <c r="B46" s="24">
        <v>4268983</v>
      </c>
      <c r="C46" s="24">
        <v>4186788</v>
      </c>
      <c r="D46" s="24">
        <v>3807512</v>
      </c>
      <c r="E46" s="23">
        <v>4147202</v>
      </c>
      <c r="F46" s="24">
        <v>3690236</v>
      </c>
      <c r="G46" s="24">
        <v>3616711</v>
      </c>
      <c r="H46" s="24">
        <v>3344909</v>
      </c>
      <c r="I46" s="23">
        <v>3420948</v>
      </c>
      <c r="J46" s="24">
        <v>2979026</v>
      </c>
      <c r="K46" s="24">
        <v>2965329</v>
      </c>
      <c r="L46" s="24">
        <v>2839414</v>
      </c>
    </row>
    <row r="47" spans="1:12" ht="14.25" thickTop="1">
      <c r="A47" s="8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9" ht="13.5">
      <c r="A49" s="20" t="s">
        <v>106</v>
      </c>
    </row>
    <row r="50" ht="13.5">
      <c r="A50" s="20" t="s">
        <v>107</v>
      </c>
    </row>
  </sheetData>
  <mergeCells count="1">
    <mergeCell ref="B6:L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2:P4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6" width="17.625" style="0" customWidth="1"/>
  </cols>
  <sheetData>
    <row r="1" ht="14.25" thickBot="1"/>
    <row r="2" spans="1:16" ht="14.25" thickTop="1">
      <c r="A2" s="10" t="s">
        <v>102</v>
      </c>
      <c r="B2" s="14">
        <v>3844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4.25" thickBot="1">
      <c r="A3" s="11" t="s">
        <v>103</v>
      </c>
      <c r="B3" s="1" t="s">
        <v>104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4.25" thickTop="1">
      <c r="A4" s="10" t="s">
        <v>9</v>
      </c>
      <c r="B4" s="15" t="str">
        <f>HYPERLINK("http://www.kabupro.jp/mark/20130621/S000DNGI.htm","有価証券報告書")</f>
        <v>有価証券報告書</v>
      </c>
      <c r="C4" s="15" t="str">
        <f>HYPERLINK("http://www.kabupro.jp/mark/20130621/S000DNGI.htm","有価証券報告書")</f>
        <v>有価証券報告書</v>
      </c>
      <c r="D4" s="15" t="str">
        <f>HYPERLINK("http://www.kabupro.jp/mark/20120622/S000B49J.htm","有価証券報告書")</f>
        <v>有価証券報告書</v>
      </c>
      <c r="E4" s="15" t="str">
        <f>HYPERLINK("http://www.kabupro.jp/mark/20110207/S0007NZR.htm","四半期報告書")</f>
        <v>四半期報告書</v>
      </c>
      <c r="F4" s="15" t="str">
        <f>HYPERLINK("http://www.kabupro.jp/mark/20101108/S0007277.htm","四半期報告書")</f>
        <v>四半期報告書</v>
      </c>
      <c r="G4" s="15" t="str">
        <f>HYPERLINK("http://www.kabupro.jp/mark/20100809/S0006IIN.htm","四半期報告書")</f>
        <v>四半期報告書</v>
      </c>
      <c r="H4" s="15" t="str">
        <f>HYPERLINK("http://www.kabupro.jp/mark/20110627/S0008LK6.htm","有価証券報告書")</f>
        <v>有価証券報告書</v>
      </c>
      <c r="I4" s="15" t="str">
        <f>HYPERLINK("http://www.kabupro.jp/mark/20110207/S0007NZR.htm","四半期報告書")</f>
        <v>四半期報告書</v>
      </c>
      <c r="J4" s="15" t="str">
        <f>HYPERLINK("http://www.kabupro.jp/mark/20101108/S0007277.htm","四半期報告書")</f>
        <v>四半期報告書</v>
      </c>
      <c r="K4" s="15" t="str">
        <f>HYPERLINK("http://www.kabupro.jp/mark/20100809/S0006IIN.htm","四半期報告書")</f>
        <v>四半期報告書</v>
      </c>
      <c r="L4" s="15" t="str">
        <f>HYPERLINK("http://www.kabupro.jp/mark/20100630/S00068W5.htm","有価証券報告書")</f>
        <v>有価証券報告書</v>
      </c>
      <c r="M4" s="15" t="str">
        <f>HYPERLINK("http://www.kabupro.jp/mark/20100209/S000533C.htm","四半期報告書")</f>
        <v>四半期報告書</v>
      </c>
      <c r="N4" s="15" t="str">
        <f>HYPERLINK("http://www.kabupro.jp/mark/20091110/S0004I4L.htm","四半期報告書")</f>
        <v>四半期報告書</v>
      </c>
      <c r="O4" s="15" t="str">
        <f>HYPERLINK("http://www.kabupro.jp/mark/20090807/S0003U8T.htm","四半期報告書")</f>
        <v>四半期報告書</v>
      </c>
      <c r="P4" s="15" t="str">
        <f>HYPERLINK("http://www.kabupro.jp/mark/20090630/S0003FGX.htm","有価証券報告書")</f>
        <v>有価証券報告書</v>
      </c>
    </row>
    <row r="5" spans="1:16" ht="14.25" thickBot="1">
      <c r="A5" s="11" t="s">
        <v>10</v>
      </c>
      <c r="B5" s="1" t="s">
        <v>16</v>
      </c>
      <c r="C5" s="1" t="s">
        <v>16</v>
      </c>
      <c r="D5" s="1" t="s">
        <v>20</v>
      </c>
      <c r="E5" s="1" t="s">
        <v>22</v>
      </c>
      <c r="F5" s="1" t="s">
        <v>25</v>
      </c>
      <c r="G5" s="1" t="s">
        <v>27</v>
      </c>
      <c r="H5" s="1" t="s">
        <v>29</v>
      </c>
      <c r="I5" s="1" t="s">
        <v>22</v>
      </c>
      <c r="J5" s="1" t="s">
        <v>25</v>
      </c>
      <c r="K5" s="1" t="s">
        <v>27</v>
      </c>
      <c r="L5" s="1" t="s">
        <v>28</v>
      </c>
      <c r="M5" s="1" t="s">
        <v>31</v>
      </c>
      <c r="N5" s="1" t="s">
        <v>33</v>
      </c>
      <c r="O5" s="1" t="s">
        <v>35</v>
      </c>
      <c r="P5" s="1" t="s">
        <v>36</v>
      </c>
    </row>
    <row r="6" spans="1:16" ht="15" thickBot="1" thickTop="1">
      <c r="A6" s="10" t="s">
        <v>11</v>
      </c>
      <c r="B6" s="18" t="s">
        <v>178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4.25" thickTop="1">
      <c r="A7" s="12" t="s">
        <v>12</v>
      </c>
      <c r="B7" s="16" t="s">
        <v>17</v>
      </c>
      <c r="C7" s="16" t="s">
        <v>17</v>
      </c>
      <c r="D7" s="16" t="s">
        <v>17</v>
      </c>
      <c r="E7" s="14" t="s">
        <v>109</v>
      </c>
      <c r="F7" s="14" t="s">
        <v>109</v>
      </c>
      <c r="G7" s="14" t="s">
        <v>109</v>
      </c>
      <c r="H7" s="16" t="s">
        <v>17</v>
      </c>
      <c r="I7" s="14" t="s">
        <v>109</v>
      </c>
      <c r="J7" s="14" t="s">
        <v>109</v>
      </c>
      <c r="K7" s="14" t="s">
        <v>109</v>
      </c>
      <c r="L7" s="16" t="s">
        <v>17</v>
      </c>
      <c r="M7" s="14" t="s">
        <v>109</v>
      </c>
      <c r="N7" s="14" t="s">
        <v>109</v>
      </c>
      <c r="O7" s="14" t="s">
        <v>109</v>
      </c>
      <c r="P7" s="16" t="s">
        <v>17</v>
      </c>
    </row>
    <row r="8" spans="1:16" ht="13.5">
      <c r="A8" s="13" t="s">
        <v>13</v>
      </c>
      <c r="B8" s="17" t="s">
        <v>154</v>
      </c>
      <c r="C8" s="17" t="s">
        <v>155</v>
      </c>
      <c r="D8" s="17" t="s">
        <v>108</v>
      </c>
      <c r="E8" s="1" t="s">
        <v>108</v>
      </c>
      <c r="F8" s="1" t="s">
        <v>108</v>
      </c>
      <c r="G8" s="1" t="s">
        <v>108</v>
      </c>
      <c r="H8" s="17" t="s">
        <v>110</v>
      </c>
      <c r="I8" s="1" t="s">
        <v>110</v>
      </c>
      <c r="J8" s="1" t="s">
        <v>110</v>
      </c>
      <c r="K8" s="1" t="s">
        <v>110</v>
      </c>
      <c r="L8" s="17" t="s">
        <v>111</v>
      </c>
      <c r="M8" s="1" t="s">
        <v>111</v>
      </c>
      <c r="N8" s="1" t="s">
        <v>111</v>
      </c>
      <c r="O8" s="1" t="s">
        <v>111</v>
      </c>
      <c r="P8" s="17" t="s">
        <v>112</v>
      </c>
    </row>
    <row r="9" spans="1:16" ht="13.5">
      <c r="A9" s="13" t="s">
        <v>14</v>
      </c>
      <c r="B9" s="17" t="s">
        <v>18</v>
      </c>
      <c r="C9" s="17" t="s">
        <v>19</v>
      </c>
      <c r="D9" s="17" t="s">
        <v>21</v>
      </c>
      <c r="E9" s="1" t="s">
        <v>24</v>
      </c>
      <c r="F9" s="1" t="s">
        <v>26</v>
      </c>
      <c r="G9" s="1" t="s">
        <v>28</v>
      </c>
      <c r="H9" s="17" t="s">
        <v>30</v>
      </c>
      <c r="I9" s="1" t="s">
        <v>32</v>
      </c>
      <c r="J9" s="1" t="s">
        <v>34</v>
      </c>
      <c r="K9" s="1" t="s">
        <v>36</v>
      </c>
      <c r="L9" s="17" t="s">
        <v>37</v>
      </c>
      <c r="M9" s="1" t="s">
        <v>39</v>
      </c>
      <c r="N9" s="1" t="s">
        <v>41</v>
      </c>
      <c r="O9" s="1" t="s">
        <v>43</v>
      </c>
      <c r="P9" s="17" t="s">
        <v>44</v>
      </c>
    </row>
    <row r="10" spans="1:16" ht="14.25" thickBot="1">
      <c r="A10" s="13" t="s">
        <v>15</v>
      </c>
      <c r="B10" s="17" t="s">
        <v>46</v>
      </c>
      <c r="C10" s="17" t="s">
        <v>46</v>
      </c>
      <c r="D10" s="17" t="s">
        <v>46</v>
      </c>
      <c r="E10" s="1" t="s">
        <v>46</v>
      </c>
      <c r="F10" s="1" t="s">
        <v>46</v>
      </c>
      <c r="G10" s="1" t="s">
        <v>46</v>
      </c>
      <c r="H10" s="17" t="s">
        <v>46</v>
      </c>
      <c r="I10" s="1" t="s">
        <v>46</v>
      </c>
      <c r="J10" s="1" t="s">
        <v>46</v>
      </c>
      <c r="K10" s="1" t="s">
        <v>46</v>
      </c>
      <c r="L10" s="17" t="s">
        <v>46</v>
      </c>
      <c r="M10" s="1" t="s">
        <v>46</v>
      </c>
      <c r="N10" s="1" t="s">
        <v>46</v>
      </c>
      <c r="O10" s="1" t="s">
        <v>46</v>
      </c>
      <c r="P10" s="17" t="s">
        <v>46</v>
      </c>
    </row>
    <row r="11" spans="1:16" ht="14.25" thickTop="1">
      <c r="A11" s="30" t="s">
        <v>156</v>
      </c>
      <c r="B11" s="21">
        <v>4796920</v>
      </c>
      <c r="C11" s="21">
        <v>4154994</v>
      </c>
      <c r="D11" s="21">
        <v>5008210</v>
      </c>
      <c r="E11" s="22">
        <v>3672352</v>
      </c>
      <c r="F11" s="22">
        <v>2351738</v>
      </c>
      <c r="G11" s="22">
        <v>1146812</v>
      </c>
      <c r="H11" s="21">
        <v>4783048</v>
      </c>
      <c r="I11" s="22">
        <v>3513027</v>
      </c>
      <c r="J11" s="22">
        <v>2369791</v>
      </c>
      <c r="K11" s="22">
        <v>1199430</v>
      </c>
      <c r="L11" s="21">
        <v>6023257</v>
      </c>
      <c r="M11" s="22">
        <v>4481229</v>
      </c>
      <c r="N11" s="22">
        <v>3060332</v>
      </c>
      <c r="O11" s="22">
        <v>1449664</v>
      </c>
      <c r="P11" s="21">
        <v>6030556</v>
      </c>
    </row>
    <row r="12" spans="1:16" ht="13.5">
      <c r="A12" s="7" t="s">
        <v>157</v>
      </c>
      <c r="B12" s="23">
        <v>3564101</v>
      </c>
      <c r="C12" s="23">
        <v>3226506</v>
      </c>
      <c r="D12" s="23">
        <v>3951975</v>
      </c>
      <c r="E12" s="24">
        <v>2915954</v>
      </c>
      <c r="F12" s="24">
        <v>1890364</v>
      </c>
      <c r="G12" s="24">
        <v>967525</v>
      </c>
      <c r="H12" s="23">
        <v>3723079</v>
      </c>
      <c r="I12" s="24">
        <v>2752092</v>
      </c>
      <c r="J12" s="24">
        <v>1855642</v>
      </c>
      <c r="K12" s="24">
        <v>965354</v>
      </c>
      <c r="L12" s="23">
        <v>4762274</v>
      </c>
      <c r="M12" s="24">
        <v>3584519</v>
      </c>
      <c r="N12" s="24">
        <v>2448529</v>
      </c>
      <c r="O12" s="24">
        <v>1164532</v>
      </c>
      <c r="P12" s="23">
        <v>4853426</v>
      </c>
    </row>
    <row r="13" spans="1:16" ht="13.5">
      <c r="A13" s="7" t="s">
        <v>158</v>
      </c>
      <c r="B13" s="23">
        <v>1232818</v>
      </c>
      <c r="C13" s="23">
        <v>928487</v>
      </c>
      <c r="D13" s="23">
        <v>1056234</v>
      </c>
      <c r="E13" s="24">
        <v>756398</v>
      </c>
      <c r="F13" s="24">
        <v>461374</v>
      </c>
      <c r="G13" s="24">
        <v>179287</v>
      </c>
      <c r="H13" s="23">
        <v>1059968</v>
      </c>
      <c r="I13" s="24">
        <v>760935</v>
      </c>
      <c r="J13" s="24">
        <v>514148</v>
      </c>
      <c r="K13" s="24">
        <v>234076</v>
      </c>
      <c r="L13" s="23">
        <v>1260982</v>
      </c>
      <c r="M13" s="24">
        <v>896709</v>
      </c>
      <c r="N13" s="24">
        <v>611802</v>
      </c>
      <c r="O13" s="24">
        <v>285132</v>
      </c>
      <c r="P13" s="23">
        <v>1177130</v>
      </c>
    </row>
    <row r="14" spans="1:16" ht="13.5">
      <c r="A14" s="7" t="s">
        <v>159</v>
      </c>
      <c r="B14" s="23">
        <v>503842</v>
      </c>
      <c r="C14" s="23">
        <v>474445</v>
      </c>
      <c r="D14" s="23">
        <v>620749</v>
      </c>
      <c r="E14" s="24">
        <v>463839</v>
      </c>
      <c r="F14" s="24">
        <v>315726</v>
      </c>
      <c r="G14" s="24">
        <v>167487</v>
      </c>
      <c r="H14" s="23">
        <v>566298</v>
      </c>
      <c r="I14" s="24">
        <v>420307</v>
      </c>
      <c r="J14" s="24">
        <v>296996</v>
      </c>
      <c r="K14" s="24">
        <v>162019</v>
      </c>
      <c r="L14" s="23">
        <v>747808</v>
      </c>
      <c r="M14" s="24">
        <v>579154</v>
      </c>
      <c r="N14" s="24">
        <v>390056</v>
      </c>
      <c r="O14" s="24">
        <v>199722</v>
      </c>
      <c r="P14" s="23">
        <v>670784</v>
      </c>
    </row>
    <row r="15" spans="1:16" ht="14.25" thickBot="1">
      <c r="A15" s="29" t="s">
        <v>160</v>
      </c>
      <c r="B15" s="25">
        <v>728975</v>
      </c>
      <c r="C15" s="25">
        <v>454042</v>
      </c>
      <c r="D15" s="25">
        <v>435485</v>
      </c>
      <c r="E15" s="26">
        <v>292559</v>
      </c>
      <c r="F15" s="26">
        <v>145648</v>
      </c>
      <c r="G15" s="26">
        <v>11799</v>
      </c>
      <c r="H15" s="25">
        <v>493669</v>
      </c>
      <c r="I15" s="26">
        <v>340628</v>
      </c>
      <c r="J15" s="26">
        <v>217152</v>
      </c>
      <c r="K15" s="26">
        <v>72056</v>
      </c>
      <c r="L15" s="25">
        <v>513173</v>
      </c>
      <c r="M15" s="26">
        <v>317555</v>
      </c>
      <c r="N15" s="26">
        <v>221746</v>
      </c>
      <c r="O15" s="26">
        <v>85409</v>
      </c>
      <c r="P15" s="25">
        <v>506345</v>
      </c>
    </row>
    <row r="16" spans="1:16" ht="14.25" thickTop="1">
      <c r="A16" s="6" t="s">
        <v>161</v>
      </c>
      <c r="B16" s="23">
        <v>5864</v>
      </c>
      <c r="C16" s="23">
        <v>1011</v>
      </c>
      <c r="D16" s="23">
        <v>225</v>
      </c>
      <c r="E16" s="24">
        <v>137</v>
      </c>
      <c r="F16" s="24">
        <v>135</v>
      </c>
      <c r="G16" s="24">
        <v>1</v>
      </c>
      <c r="H16" s="23">
        <v>218</v>
      </c>
      <c r="I16" s="24">
        <v>95</v>
      </c>
      <c r="J16" s="24">
        <v>94</v>
      </c>
      <c r="K16" s="24">
        <v>3</v>
      </c>
      <c r="L16" s="23">
        <v>356</v>
      </c>
      <c r="M16" s="24">
        <v>202</v>
      </c>
      <c r="N16" s="24">
        <v>195</v>
      </c>
      <c r="O16" s="24">
        <v>6</v>
      </c>
      <c r="P16" s="23">
        <v>273</v>
      </c>
    </row>
    <row r="17" spans="1:16" ht="13.5">
      <c r="A17" s="6" t="s">
        <v>123</v>
      </c>
      <c r="B17" s="23">
        <v>9333</v>
      </c>
      <c r="C17" s="23">
        <v>12169</v>
      </c>
      <c r="D17" s="23">
        <v>12667</v>
      </c>
      <c r="E17" s="24">
        <v>7274</v>
      </c>
      <c r="F17" s="24">
        <v>3674</v>
      </c>
      <c r="G17" s="24">
        <v>875</v>
      </c>
      <c r="H17" s="23">
        <v>2642</v>
      </c>
      <c r="I17" s="24">
        <v>1750</v>
      </c>
      <c r="J17" s="24">
        <v>875</v>
      </c>
      <c r="K17" s="24"/>
      <c r="L17" s="23"/>
      <c r="M17" s="24"/>
      <c r="N17" s="24"/>
      <c r="O17" s="24"/>
      <c r="P17" s="23"/>
    </row>
    <row r="18" spans="1:16" ht="13.5">
      <c r="A18" s="6" t="s">
        <v>162</v>
      </c>
      <c r="B18" s="23">
        <v>12363</v>
      </c>
      <c r="C18" s="23">
        <v>10959</v>
      </c>
      <c r="D18" s="23">
        <v>14791</v>
      </c>
      <c r="E18" s="24">
        <v>14791</v>
      </c>
      <c r="F18" s="24">
        <v>14537</v>
      </c>
      <c r="G18" s="24">
        <v>14366</v>
      </c>
      <c r="H18" s="23">
        <v>8537</v>
      </c>
      <c r="I18" s="24">
        <v>8024</v>
      </c>
      <c r="J18" s="24">
        <v>7847</v>
      </c>
      <c r="K18" s="24">
        <v>431</v>
      </c>
      <c r="L18" s="23">
        <v>508</v>
      </c>
      <c r="M18" s="24">
        <v>354</v>
      </c>
      <c r="N18" s="24">
        <v>328</v>
      </c>
      <c r="O18" s="24">
        <v>326</v>
      </c>
      <c r="P18" s="23">
        <v>2277</v>
      </c>
    </row>
    <row r="19" spans="1:16" ht="13.5">
      <c r="A19" s="6" t="s">
        <v>163</v>
      </c>
      <c r="B19" s="23"/>
      <c r="C19" s="23">
        <v>2670</v>
      </c>
      <c r="D19" s="23"/>
      <c r="E19" s="24"/>
      <c r="F19" s="24"/>
      <c r="G19" s="24"/>
      <c r="H19" s="23"/>
      <c r="I19" s="24"/>
      <c r="J19" s="24"/>
      <c r="K19" s="24"/>
      <c r="L19" s="23"/>
      <c r="M19" s="24"/>
      <c r="N19" s="24"/>
      <c r="O19" s="24"/>
      <c r="P19" s="23"/>
    </row>
    <row r="20" spans="1:16" ht="13.5">
      <c r="A20" s="6" t="s">
        <v>53</v>
      </c>
      <c r="B20" s="23">
        <v>828</v>
      </c>
      <c r="C20" s="23">
        <v>898</v>
      </c>
      <c r="D20" s="23">
        <v>1369</v>
      </c>
      <c r="E20" s="24">
        <v>1109</v>
      </c>
      <c r="F20" s="24">
        <v>834</v>
      </c>
      <c r="G20" s="24">
        <v>341</v>
      </c>
      <c r="H20" s="23">
        <v>772</v>
      </c>
      <c r="I20" s="24">
        <v>673</v>
      </c>
      <c r="J20" s="24">
        <v>534</v>
      </c>
      <c r="K20" s="24">
        <v>349</v>
      </c>
      <c r="L20" s="23">
        <v>1051</v>
      </c>
      <c r="M20" s="24">
        <v>1399</v>
      </c>
      <c r="N20" s="24">
        <v>1163</v>
      </c>
      <c r="O20" s="24">
        <v>416</v>
      </c>
      <c r="P20" s="23">
        <v>1828</v>
      </c>
    </row>
    <row r="21" spans="1:16" ht="13.5">
      <c r="A21" s="6" t="s">
        <v>164</v>
      </c>
      <c r="B21" s="23">
        <v>28390</v>
      </c>
      <c r="C21" s="23">
        <v>27709</v>
      </c>
      <c r="D21" s="23">
        <v>29053</v>
      </c>
      <c r="E21" s="24">
        <v>23312</v>
      </c>
      <c r="F21" s="24">
        <v>19182</v>
      </c>
      <c r="G21" s="24">
        <v>15584</v>
      </c>
      <c r="H21" s="23">
        <v>12171</v>
      </c>
      <c r="I21" s="24">
        <v>10544</v>
      </c>
      <c r="J21" s="24">
        <v>9350</v>
      </c>
      <c r="K21" s="24">
        <v>784</v>
      </c>
      <c r="L21" s="23">
        <v>12169</v>
      </c>
      <c r="M21" s="24">
        <v>11677</v>
      </c>
      <c r="N21" s="24">
        <v>6437</v>
      </c>
      <c r="O21" s="24">
        <v>3125</v>
      </c>
      <c r="P21" s="23">
        <v>14731</v>
      </c>
    </row>
    <row r="22" spans="1:16" ht="13.5">
      <c r="A22" s="6" t="s">
        <v>165</v>
      </c>
      <c r="B22" s="23">
        <v>525</v>
      </c>
      <c r="C22" s="23"/>
      <c r="D22" s="23"/>
      <c r="E22" s="24"/>
      <c r="F22" s="24"/>
      <c r="G22" s="24"/>
      <c r="H22" s="23"/>
      <c r="I22" s="24"/>
      <c r="J22" s="24"/>
      <c r="K22" s="24"/>
      <c r="L22" s="23"/>
      <c r="M22" s="24"/>
      <c r="N22" s="24"/>
      <c r="O22" s="24"/>
      <c r="P22" s="23"/>
    </row>
    <row r="23" spans="1:16" ht="13.5">
      <c r="A23" s="6" t="s">
        <v>166</v>
      </c>
      <c r="B23" s="23">
        <v>13212</v>
      </c>
      <c r="C23" s="23"/>
      <c r="D23" s="23">
        <v>1360</v>
      </c>
      <c r="E23" s="24">
        <v>1229</v>
      </c>
      <c r="F23" s="24">
        <v>4710</v>
      </c>
      <c r="G23" s="24">
        <v>5799</v>
      </c>
      <c r="H23" s="23">
        <v>785</v>
      </c>
      <c r="I23" s="24">
        <v>3560</v>
      </c>
      <c r="J23" s="24">
        <v>5146</v>
      </c>
      <c r="K23" s="24">
        <v>6688</v>
      </c>
      <c r="L23" s="23"/>
      <c r="M23" s="24"/>
      <c r="N23" s="24"/>
      <c r="O23" s="24"/>
      <c r="P23" s="23"/>
    </row>
    <row r="24" spans="1:16" ht="13.5">
      <c r="A24" s="6" t="s">
        <v>167</v>
      </c>
      <c r="B24" s="23">
        <v>13737</v>
      </c>
      <c r="C24" s="23"/>
      <c r="D24" s="23">
        <v>1370</v>
      </c>
      <c r="E24" s="24">
        <v>1229</v>
      </c>
      <c r="F24" s="24">
        <v>4710</v>
      </c>
      <c r="G24" s="24">
        <v>5799</v>
      </c>
      <c r="H24" s="23">
        <v>785</v>
      </c>
      <c r="I24" s="24">
        <v>3560</v>
      </c>
      <c r="J24" s="24">
        <v>5146</v>
      </c>
      <c r="K24" s="24">
        <v>6688</v>
      </c>
      <c r="L24" s="23">
        <v>170</v>
      </c>
      <c r="M24" s="24">
        <v>170</v>
      </c>
      <c r="N24" s="24">
        <v>170</v>
      </c>
      <c r="O24" s="24">
        <v>129</v>
      </c>
      <c r="P24" s="23">
        <v>1087</v>
      </c>
    </row>
    <row r="25" spans="1:16" ht="14.25" thickBot="1">
      <c r="A25" s="29" t="s">
        <v>168</v>
      </c>
      <c r="B25" s="25">
        <v>743629</v>
      </c>
      <c r="C25" s="25">
        <v>481751</v>
      </c>
      <c r="D25" s="25">
        <v>463169</v>
      </c>
      <c r="E25" s="26">
        <v>314642</v>
      </c>
      <c r="F25" s="26">
        <v>160120</v>
      </c>
      <c r="G25" s="26">
        <v>21585</v>
      </c>
      <c r="H25" s="25">
        <v>505055</v>
      </c>
      <c r="I25" s="26">
        <v>347612</v>
      </c>
      <c r="J25" s="26">
        <v>221356</v>
      </c>
      <c r="K25" s="26">
        <v>66152</v>
      </c>
      <c r="L25" s="25">
        <v>525173</v>
      </c>
      <c r="M25" s="26">
        <v>329062</v>
      </c>
      <c r="N25" s="26">
        <v>228013</v>
      </c>
      <c r="O25" s="26">
        <v>88406</v>
      </c>
      <c r="P25" s="25">
        <v>519989</v>
      </c>
    </row>
    <row r="26" spans="1:16" ht="14.25" thickTop="1">
      <c r="A26" s="6" t="s">
        <v>169</v>
      </c>
      <c r="B26" s="23">
        <v>10753</v>
      </c>
      <c r="C26" s="23"/>
      <c r="D26" s="23">
        <v>4754</v>
      </c>
      <c r="E26" s="24">
        <v>4754</v>
      </c>
      <c r="F26" s="24"/>
      <c r="G26" s="24"/>
      <c r="H26" s="23">
        <v>23906</v>
      </c>
      <c r="I26" s="24">
        <v>5100</v>
      </c>
      <c r="J26" s="24"/>
      <c r="K26" s="24"/>
      <c r="L26" s="23"/>
      <c r="M26" s="24"/>
      <c r="N26" s="24"/>
      <c r="O26" s="24"/>
      <c r="P26" s="23"/>
    </row>
    <row r="27" spans="1:16" ht="13.5">
      <c r="A27" s="6" t="s">
        <v>170</v>
      </c>
      <c r="B27" s="23">
        <v>1038</v>
      </c>
      <c r="C27" s="23"/>
      <c r="D27" s="23"/>
      <c r="E27" s="24"/>
      <c r="F27" s="24"/>
      <c r="G27" s="24"/>
      <c r="H27" s="23">
        <v>707</v>
      </c>
      <c r="I27" s="24"/>
      <c r="J27" s="24"/>
      <c r="K27" s="24"/>
      <c r="L27" s="23"/>
      <c r="M27" s="24"/>
      <c r="N27" s="24"/>
      <c r="O27" s="24"/>
      <c r="P27" s="23"/>
    </row>
    <row r="28" spans="1:16" ht="13.5">
      <c r="A28" s="6" t="s">
        <v>171</v>
      </c>
      <c r="B28" s="23">
        <v>11791</v>
      </c>
      <c r="C28" s="23"/>
      <c r="D28" s="23">
        <v>4754</v>
      </c>
      <c r="E28" s="24">
        <v>4754</v>
      </c>
      <c r="F28" s="24"/>
      <c r="G28" s="24"/>
      <c r="H28" s="23">
        <v>25047</v>
      </c>
      <c r="I28" s="24">
        <v>5533</v>
      </c>
      <c r="J28" s="24">
        <v>433</v>
      </c>
      <c r="K28" s="24">
        <v>433</v>
      </c>
      <c r="L28" s="23">
        <v>164</v>
      </c>
      <c r="M28" s="24">
        <v>164</v>
      </c>
      <c r="N28" s="24">
        <v>164</v>
      </c>
      <c r="O28" s="24"/>
      <c r="P28" s="23">
        <v>6858</v>
      </c>
    </row>
    <row r="29" spans="1:16" ht="13.5">
      <c r="A29" s="6" t="s">
        <v>117</v>
      </c>
      <c r="B29" s="23"/>
      <c r="C29" s="23">
        <v>2994</v>
      </c>
      <c r="D29" s="23">
        <v>113</v>
      </c>
      <c r="E29" s="24">
        <v>113</v>
      </c>
      <c r="F29" s="24">
        <v>113</v>
      </c>
      <c r="G29" s="24"/>
      <c r="H29" s="23">
        <v>29</v>
      </c>
      <c r="I29" s="24"/>
      <c r="J29" s="24"/>
      <c r="K29" s="24"/>
      <c r="L29" s="23">
        <v>419</v>
      </c>
      <c r="M29" s="24"/>
      <c r="N29" s="24"/>
      <c r="O29" s="24"/>
      <c r="P29" s="23">
        <v>1031</v>
      </c>
    </row>
    <row r="30" spans="1:16" ht="13.5">
      <c r="A30" s="6" t="s">
        <v>172</v>
      </c>
      <c r="B30" s="23">
        <v>21000</v>
      </c>
      <c r="C30" s="23">
        <v>18</v>
      </c>
      <c r="D30" s="23">
        <v>9931</v>
      </c>
      <c r="E30" s="24">
        <v>9931</v>
      </c>
      <c r="F30" s="24">
        <v>9931</v>
      </c>
      <c r="G30" s="24">
        <v>123</v>
      </c>
      <c r="H30" s="23"/>
      <c r="I30" s="24"/>
      <c r="J30" s="24"/>
      <c r="K30" s="24"/>
      <c r="L30" s="23">
        <v>9671</v>
      </c>
      <c r="M30" s="24">
        <v>4186</v>
      </c>
      <c r="N30" s="24">
        <v>4186</v>
      </c>
      <c r="O30" s="24">
        <v>4186</v>
      </c>
      <c r="P30" s="23"/>
    </row>
    <row r="31" spans="1:16" ht="13.5">
      <c r="A31" s="6" t="s">
        <v>173</v>
      </c>
      <c r="B31" s="23">
        <v>21000</v>
      </c>
      <c r="C31" s="23">
        <v>3012</v>
      </c>
      <c r="D31" s="23">
        <v>61993</v>
      </c>
      <c r="E31" s="24">
        <v>61943</v>
      </c>
      <c r="F31" s="24">
        <v>61943</v>
      </c>
      <c r="G31" s="24">
        <v>19597</v>
      </c>
      <c r="H31" s="23">
        <v>599</v>
      </c>
      <c r="I31" s="24"/>
      <c r="J31" s="24"/>
      <c r="K31" s="24"/>
      <c r="L31" s="23">
        <v>10091</v>
      </c>
      <c r="M31" s="24">
        <v>4554</v>
      </c>
      <c r="N31" s="24">
        <v>4554</v>
      </c>
      <c r="O31" s="24">
        <v>4554</v>
      </c>
      <c r="P31" s="23">
        <v>1928</v>
      </c>
    </row>
    <row r="32" spans="1:16" ht="13.5">
      <c r="A32" s="7" t="s">
        <v>113</v>
      </c>
      <c r="B32" s="23">
        <v>734421</v>
      </c>
      <c r="C32" s="23">
        <v>478738</v>
      </c>
      <c r="D32" s="23">
        <v>405930</v>
      </c>
      <c r="E32" s="24">
        <v>257454</v>
      </c>
      <c r="F32" s="24">
        <v>98177</v>
      </c>
      <c r="G32" s="24">
        <v>1987</v>
      </c>
      <c r="H32" s="23">
        <v>529503</v>
      </c>
      <c r="I32" s="24">
        <v>353145</v>
      </c>
      <c r="J32" s="24">
        <v>221790</v>
      </c>
      <c r="K32" s="24">
        <v>66586</v>
      </c>
      <c r="L32" s="23">
        <v>515246</v>
      </c>
      <c r="M32" s="24">
        <v>324672</v>
      </c>
      <c r="N32" s="24">
        <v>223623</v>
      </c>
      <c r="O32" s="24">
        <v>83851</v>
      </c>
      <c r="P32" s="23">
        <v>524918</v>
      </c>
    </row>
    <row r="33" spans="1:16" ht="13.5">
      <c r="A33" s="7" t="s">
        <v>174</v>
      </c>
      <c r="B33" s="23">
        <v>301849</v>
      </c>
      <c r="C33" s="23">
        <v>169868</v>
      </c>
      <c r="D33" s="23">
        <v>188858</v>
      </c>
      <c r="E33" s="24">
        <v>108645</v>
      </c>
      <c r="F33" s="24">
        <v>41430</v>
      </c>
      <c r="G33" s="24">
        <v>822</v>
      </c>
      <c r="H33" s="23">
        <v>225924</v>
      </c>
      <c r="I33" s="24">
        <v>145849</v>
      </c>
      <c r="J33" s="24">
        <v>91599</v>
      </c>
      <c r="K33" s="24">
        <v>27500</v>
      </c>
      <c r="L33" s="23">
        <v>233309</v>
      </c>
      <c r="M33" s="24">
        <v>136362</v>
      </c>
      <c r="N33" s="24">
        <v>93921</v>
      </c>
      <c r="O33" s="24">
        <v>35217</v>
      </c>
      <c r="P33" s="23">
        <v>242214</v>
      </c>
    </row>
    <row r="34" spans="1:16" ht="13.5">
      <c r="A34" s="7" t="s">
        <v>175</v>
      </c>
      <c r="B34" s="23">
        <v>-2926</v>
      </c>
      <c r="C34" s="23">
        <v>41647</v>
      </c>
      <c r="D34" s="23">
        <v>-15028</v>
      </c>
      <c r="E34" s="24"/>
      <c r="F34" s="24"/>
      <c r="G34" s="24"/>
      <c r="H34" s="23">
        <v>5606</v>
      </c>
      <c r="I34" s="24"/>
      <c r="J34" s="24"/>
      <c r="K34" s="24"/>
      <c r="L34" s="23">
        <v>-4550</v>
      </c>
      <c r="M34" s="24"/>
      <c r="N34" s="24"/>
      <c r="O34" s="24"/>
      <c r="P34" s="23">
        <v>-8826</v>
      </c>
    </row>
    <row r="35" spans="1:16" ht="13.5">
      <c r="A35" s="7" t="s">
        <v>176</v>
      </c>
      <c r="B35" s="23">
        <v>298922</v>
      </c>
      <c r="C35" s="23">
        <v>211515</v>
      </c>
      <c r="D35" s="23">
        <v>173829</v>
      </c>
      <c r="E35" s="24"/>
      <c r="F35" s="24"/>
      <c r="G35" s="24"/>
      <c r="H35" s="23">
        <v>231531</v>
      </c>
      <c r="I35" s="24"/>
      <c r="J35" s="24"/>
      <c r="K35" s="24"/>
      <c r="L35" s="23">
        <v>228758</v>
      </c>
      <c r="M35" s="24"/>
      <c r="N35" s="24"/>
      <c r="O35" s="24"/>
      <c r="P35" s="23">
        <v>233387</v>
      </c>
    </row>
    <row r="36" spans="1:16" ht="14.25" thickBot="1">
      <c r="A36" s="7" t="s">
        <v>177</v>
      </c>
      <c r="B36" s="23">
        <v>435498</v>
      </c>
      <c r="C36" s="23">
        <v>267223</v>
      </c>
      <c r="D36" s="23">
        <v>232101</v>
      </c>
      <c r="E36" s="24">
        <v>148808</v>
      </c>
      <c r="F36" s="24">
        <v>56746</v>
      </c>
      <c r="G36" s="24">
        <v>1164</v>
      </c>
      <c r="H36" s="23">
        <v>297971</v>
      </c>
      <c r="I36" s="24">
        <v>207296</v>
      </c>
      <c r="J36" s="24">
        <v>130190</v>
      </c>
      <c r="K36" s="24">
        <v>39086</v>
      </c>
      <c r="L36" s="23">
        <v>286488</v>
      </c>
      <c r="M36" s="24">
        <v>188310</v>
      </c>
      <c r="N36" s="24">
        <v>129701</v>
      </c>
      <c r="O36" s="24">
        <v>48633</v>
      </c>
      <c r="P36" s="23">
        <v>291531</v>
      </c>
    </row>
    <row r="37" spans="1:16" ht="14.25" thickTop="1">
      <c r="A37" s="8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9" ht="13.5">
      <c r="A39" s="20" t="s">
        <v>106</v>
      </c>
    </row>
    <row r="40" ht="13.5">
      <c r="A40" s="20" t="s">
        <v>107</v>
      </c>
    </row>
  </sheetData>
  <mergeCells count="1">
    <mergeCell ref="B6:P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N5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4" width="17.625" style="0" customWidth="1"/>
  </cols>
  <sheetData>
    <row r="1" ht="14.25" thickBot="1"/>
    <row r="2" spans="1:14" ht="14.25" thickTop="1">
      <c r="A2" s="10" t="s">
        <v>102</v>
      </c>
      <c r="B2" s="14">
        <v>3844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4.25" thickBot="1">
      <c r="A3" s="11" t="s">
        <v>103</v>
      </c>
      <c r="B3" s="1" t="s">
        <v>104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thickTop="1">
      <c r="A4" s="10" t="s">
        <v>9</v>
      </c>
      <c r="B4" s="15" t="str">
        <f>HYPERLINK("http://www.kabupro.jp/mark/20110627/S0008LK6.htm","有価証券報告書")</f>
        <v>有価証券報告書</v>
      </c>
      <c r="C4" s="15" t="str">
        <f>HYPERLINK("http://www.kabupro.jp/mark/20110207/S0007NZR.htm","四半期報告書")</f>
        <v>四半期報告書</v>
      </c>
      <c r="D4" s="15" t="str">
        <f>HYPERLINK("http://www.kabupro.jp/mark/20101108/S0007277.htm","四半期報告書")</f>
        <v>四半期報告書</v>
      </c>
      <c r="E4" s="15" t="str">
        <f>HYPERLINK("http://www.kabupro.jp/mark/20100809/S0006IIN.htm","四半期報告書")</f>
        <v>四半期報告書</v>
      </c>
      <c r="F4" s="15" t="str">
        <f>HYPERLINK("http://www.kabupro.jp/mark/20110627/S0008LK6.htm","有価証券報告書")</f>
        <v>有価証券報告書</v>
      </c>
      <c r="G4" s="15" t="str">
        <f>HYPERLINK("http://www.kabupro.jp/mark/20110207/S0007NZR.htm","四半期報告書")</f>
        <v>四半期報告書</v>
      </c>
      <c r="H4" s="15" t="str">
        <f>HYPERLINK("http://www.kabupro.jp/mark/20101108/S0007277.htm","四半期報告書")</f>
        <v>四半期報告書</v>
      </c>
      <c r="I4" s="15" t="str">
        <f>HYPERLINK("http://www.kabupro.jp/mark/20100809/S0006IIN.htm","四半期報告書")</f>
        <v>四半期報告書</v>
      </c>
      <c r="J4" s="15" t="str">
        <f>HYPERLINK("http://www.kabupro.jp/mark/20100630/S00068W5.htm","有価証券報告書")</f>
        <v>有価証券報告書</v>
      </c>
      <c r="K4" s="15" t="str">
        <f>HYPERLINK("http://www.kabupro.jp/mark/20100209/S000533C.htm","四半期報告書")</f>
        <v>四半期報告書</v>
      </c>
      <c r="L4" s="15" t="str">
        <f>HYPERLINK("http://www.kabupro.jp/mark/20091110/S0004I4L.htm","四半期報告書")</f>
        <v>四半期報告書</v>
      </c>
      <c r="M4" s="15" t="str">
        <f>HYPERLINK("http://www.kabupro.jp/mark/20090807/S0003U8T.htm","四半期報告書")</f>
        <v>四半期報告書</v>
      </c>
      <c r="N4" s="15" t="str">
        <f>HYPERLINK("http://www.kabupro.jp/mark/20090630/S0003FGX.htm","有価証券報告書")</f>
        <v>有価証券報告書</v>
      </c>
    </row>
    <row r="5" spans="1:14" ht="14.25" thickBot="1">
      <c r="A5" s="11" t="s">
        <v>10</v>
      </c>
      <c r="B5" s="1" t="s">
        <v>29</v>
      </c>
      <c r="C5" s="1" t="s">
        <v>22</v>
      </c>
      <c r="D5" s="1" t="s">
        <v>25</v>
      </c>
      <c r="E5" s="1" t="s">
        <v>27</v>
      </c>
      <c r="F5" s="1" t="s">
        <v>29</v>
      </c>
      <c r="G5" s="1" t="s">
        <v>22</v>
      </c>
      <c r="H5" s="1" t="s">
        <v>25</v>
      </c>
      <c r="I5" s="1" t="s">
        <v>27</v>
      </c>
      <c r="J5" s="1" t="s">
        <v>28</v>
      </c>
      <c r="K5" s="1" t="s">
        <v>31</v>
      </c>
      <c r="L5" s="1" t="s">
        <v>33</v>
      </c>
      <c r="M5" s="1" t="s">
        <v>35</v>
      </c>
      <c r="N5" s="1" t="s">
        <v>36</v>
      </c>
    </row>
    <row r="6" spans="1:14" ht="15" thickBot="1" thickTop="1">
      <c r="A6" s="10" t="s">
        <v>11</v>
      </c>
      <c r="B6" s="18" t="s">
        <v>153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4.25" thickTop="1">
      <c r="A7" s="12" t="s">
        <v>12</v>
      </c>
      <c r="B7" s="16" t="s">
        <v>17</v>
      </c>
      <c r="C7" s="14" t="s">
        <v>109</v>
      </c>
      <c r="D7" s="14" t="s">
        <v>109</v>
      </c>
      <c r="E7" s="14" t="s">
        <v>109</v>
      </c>
      <c r="F7" s="16" t="s">
        <v>17</v>
      </c>
      <c r="G7" s="14" t="s">
        <v>109</v>
      </c>
      <c r="H7" s="14" t="s">
        <v>109</v>
      </c>
      <c r="I7" s="14" t="s">
        <v>109</v>
      </c>
      <c r="J7" s="16" t="s">
        <v>17</v>
      </c>
      <c r="K7" s="14" t="s">
        <v>109</v>
      </c>
      <c r="L7" s="14" t="s">
        <v>109</v>
      </c>
      <c r="M7" s="14" t="s">
        <v>109</v>
      </c>
      <c r="N7" s="16" t="s">
        <v>17</v>
      </c>
    </row>
    <row r="8" spans="1:14" ht="13.5">
      <c r="A8" s="13" t="s">
        <v>13</v>
      </c>
      <c r="B8" s="17" t="s">
        <v>108</v>
      </c>
      <c r="C8" s="1" t="s">
        <v>108</v>
      </c>
      <c r="D8" s="1" t="s">
        <v>108</v>
      </c>
      <c r="E8" s="1" t="s">
        <v>108</v>
      </c>
      <c r="F8" s="17" t="s">
        <v>110</v>
      </c>
      <c r="G8" s="1" t="s">
        <v>110</v>
      </c>
      <c r="H8" s="1" t="s">
        <v>110</v>
      </c>
      <c r="I8" s="1" t="s">
        <v>110</v>
      </c>
      <c r="J8" s="17" t="s">
        <v>111</v>
      </c>
      <c r="K8" s="1" t="s">
        <v>111</v>
      </c>
      <c r="L8" s="1" t="s">
        <v>111</v>
      </c>
      <c r="M8" s="1" t="s">
        <v>111</v>
      </c>
      <c r="N8" s="17" t="s">
        <v>112</v>
      </c>
    </row>
    <row r="9" spans="1:14" ht="13.5">
      <c r="A9" s="13" t="s">
        <v>14</v>
      </c>
      <c r="B9" s="17" t="s">
        <v>21</v>
      </c>
      <c r="C9" s="1" t="s">
        <v>24</v>
      </c>
      <c r="D9" s="1" t="s">
        <v>26</v>
      </c>
      <c r="E9" s="1" t="s">
        <v>28</v>
      </c>
      <c r="F9" s="17" t="s">
        <v>30</v>
      </c>
      <c r="G9" s="1" t="s">
        <v>32</v>
      </c>
      <c r="H9" s="1" t="s">
        <v>34</v>
      </c>
      <c r="I9" s="1" t="s">
        <v>36</v>
      </c>
      <c r="J9" s="17" t="s">
        <v>37</v>
      </c>
      <c r="K9" s="1" t="s">
        <v>39</v>
      </c>
      <c r="L9" s="1" t="s">
        <v>41</v>
      </c>
      <c r="M9" s="1" t="s">
        <v>43</v>
      </c>
      <c r="N9" s="17" t="s">
        <v>44</v>
      </c>
    </row>
    <row r="10" spans="1:14" ht="14.25" thickBot="1">
      <c r="A10" s="13" t="s">
        <v>15</v>
      </c>
      <c r="B10" s="17" t="s">
        <v>46</v>
      </c>
      <c r="C10" s="1" t="s">
        <v>46</v>
      </c>
      <c r="D10" s="1" t="s">
        <v>46</v>
      </c>
      <c r="E10" s="1" t="s">
        <v>46</v>
      </c>
      <c r="F10" s="17" t="s">
        <v>46</v>
      </c>
      <c r="G10" s="1" t="s">
        <v>46</v>
      </c>
      <c r="H10" s="1" t="s">
        <v>46</v>
      </c>
      <c r="I10" s="1" t="s">
        <v>46</v>
      </c>
      <c r="J10" s="17" t="s">
        <v>46</v>
      </c>
      <c r="K10" s="1" t="s">
        <v>46</v>
      </c>
      <c r="L10" s="1" t="s">
        <v>46</v>
      </c>
      <c r="M10" s="1" t="s">
        <v>46</v>
      </c>
      <c r="N10" s="17" t="s">
        <v>46</v>
      </c>
    </row>
    <row r="11" spans="1:14" ht="14.25" thickTop="1">
      <c r="A11" s="28" t="s">
        <v>113</v>
      </c>
      <c r="B11" s="21">
        <v>405930</v>
      </c>
      <c r="C11" s="22">
        <v>257454</v>
      </c>
      <c r="D11" s="22">
        <v>98177</v>
      </c>
      <c r="E11" s="22">
        <v>1987</v>
      </c>
      <c r="F11" s="21">
        <v>529503</v>
      </c>
      <c r="G11" s="22">
        <v>353145</v>
      </c>
      <c r="H11" s="22">
        <v>221790</v>
      </c>
      <c r="I11" s="22">
        <v>66586</v>
      </c>
      <c r="J11" s="21">
        <v>515246</v>
      </c>
      <c r="K11" s="22">
        <v>324672</v>
      </c>
      <c r="L11" s="22">
        <v>223623</v>
      </c>
      <c r="M11" s="22">
        <v>83851</v>
      </c>
      <c r="N11" s="21">
        <v>524918</v>
      </c>
    </row>
    <row r="12" spans="1:14" ht="13.5">
      <c r="A12" s="6" t="s">
        <v>114</v>
      </c>
      <c r="B12" s="23">
        <v>64138</v>
      </c>
      <c r="C12" s="24">
        <v>40643</v>
      </c>
      <c r="D12" s="24">
        <v>27984</v>
      </c>
      <c r="E12" s="24">
        <v>16396</v>
      </c>
      <c r="F12" s="23">
        <v>63211</v>
      </c>
      <c r="G12" s="24">
        <v>46565</v>
      </c>
      <c r="H12" s="24">
        <v>30591</v>
      </c>
      <c r="I12" s="24">
        <v>15297</v>
      </c>
      <c r="J12" s="23">
        <v>106148</v>
      </c>
      <c r="K12" s="24">
        <v>64197</v>
      </c>
      <c r="L12" s="24">
        <v>42251</v>
      </c>
      <c r="M12" s="24">
        <v>20702</v>
      </c>
      <c r="N12" s="23">
        <v>63946</v>
      </c>
    </row>
    <row r="13" spans="1:14" ht="13.5">
      <c r="A13" s="6" t="s">
        <v>115</v>
      </c>
      <c r="B13" s="23">
        <v>19023</v>
      </c>
      <c r="C13" s="24">
        <v>19023</v>
      </c>
      <c r="D13" s="24">
        <v>19023</v>
      </c>
      <c r="E13" s="24">
        <v>19023</v>
      </c>
      <c r="F13" s="23"/>
      <c r="G13" s="24"/>
      <c r="H13" s="24"/>
      <c r="I13" s="24"/>
      <c r="J13" s="23"/>
      <c r="K13" s="24"/>
      <c r="L13" s="24"/>
      <c r="M13" s="24"/>
      <c r="N13" s="23"/>
    </row>
    <row r="14" spans="1:14" ht="13.5">
      <c r="A14" s="6" t="s">
        <v>116</v>
      </c>
      <c r="B14" s="23"/>
      <c r="C14" s="24"/>
      <c r="D14" s="24"/>
      <c r="E14" s="24"/>
      <c r="F14" s="23">
        <v>-707</v>
      </c>
      <c r="G14" s="24"/>
      <c r="H14" s="24"/>
      <c r="I14" s="24"/>
      <c r="J14" s="23"/>
      <c r="K14" s="24"/>
      <c r="L14" s="24"/>
      <c r="M14" s="24"/>
      <c r="N14" s="23"/>
    </row>
    <row r="15" spans="1:14" ht="13.5">
      <c r="A15" s="6" t="s">
        <v>117</v>
      </c>
      <c r="B15" s="23">
        <v>113</v>
      </c>
      <c r="C15" s="24">
        <v>113</v>
      </c>
      <c r="D15" s="24">
        <v>113</v>
      </c>
      <c r="E15" s="24"/>
      <c r="F15" s="23">
        <v>29</v>
      </c>
      <c r="G15" s="24"/>
      <c r="H15" s="24"/>
      <c r="I15" s="24"/>
      <c r="J15" s="23">
        <v>419</v>
      </c>
      <c r="K15" s="24">
        <v>116</v>
      </c>
      <c r="L15" s="24">
        <v>116</v>
      </c>
      <c r="M15" s="24">
        <v>116</v>
      </c>
      <c r="N15" s="23">
        <v>1031</v>
      </c>
    </row>
    <row r="16" spans="1:14" ht="13.5">
      <c r="A16" s="6" t="s">
        <v>118</v>
      </c>
      <c r="B16" s="23">
        <v>10485</v>
      </c>
      <c r="C16" s="24">
        <v>-92159</v>
      </c>
      <c r="D16" s="24">
        <v>6491</v>
      </c>
      <c r="E16" s="24">
        <v>-83960</v>
      </c>
      <c r="F16" s="23">
        <v>-5405</v>
      </c>
      <c r="G16" s="24">
        <v>-107173</v>
      </c>
      <c r="H16" s="24">
        <v>-11179</v>
      </c>
      <c r="I16" s="24">
        <v>-82460</v>
      </c>
      <c r="J16" s="23">
        <v>-15737</v>
      </c>
      <c r="K16" s="24">
        <v>-111189</v>
      </c>
      <c r="L16" s="24">
        <v>57594</v>
      </c>
      <c r="M16" s="24">
        <v>-97519</v>
      </c>
      <c r="N16" s="23">
        <v>18419</v>
      </c>
    </row>
    <row r="17" spans="1:14" ht="13.5">
      <c r="A17" s="6" t="s">
        <v>119</v>
      </c>
      <c r="B17" s="23">
        <v>1840</v>
      </c>
      <c r="C17" s="24">
        <v>5520</v>
      </c>
      <c r="D17" s="24">
        <v>3680</v>
      </c>
      <c r="E17" s="24">
        <v>2300</v>
      </c>
      <c r="F17" s="23">
        <v>-7920</v>
      </c>
      <c r="G17" s="24">
        <v>-7920</v>
      </c>
      <c r="H17" s="24">
        <v>-7920</v>
      </c>
      <c r="I17" s="24">
        <v>-7920</v>
      </c>
      <c r="J17" s="23">
        <v>-4017</v>
      </c>
      <c r="K17" s="24">
        <v>-3830</v>
      </c>
      <c r="L17" s="24">
        <v>-6987</v>
      </c>
      <c r="M17" s="24">
        <v>-9462</v>
      </c>
      <c r="N17" s="23">
        <v>-1062</v>
      </c>
    </row>
    <row r="18" spans="1:14" ht="13.5">
      <c r="A18" s="6" t="s">
        <v>120</v>
      </c>
      <c r="B18" s="23">
        <v>-670</v>
      </c>
      <c r="C18" s="24">
        <v>-670</v>
      </c>
      <c r="D18" s="24">
        <v>-670</v>
      </c>
      <c r="E18" s="24">
        <v>-670</v>
      </c>
      <c r="F18" s="23"/>
      <c r="G18" s="24"/>
      <c r="H18" s="24"/>
      <c r="I18" s="24"/>
      <c r="J18" s="23">
        <v>-7680</v>
      </c>
      <c r="K18" s="24">
        <v>-7680</v>
      </c>
      <c r="L18" s="24"/>
      <c r="M18" s="24"/>
      <c r="N18" s="23"/>
    </row>
    <row r="19" spans="1:14" ht="13.5">
      <c r="A19" s="6" t="s">
        <v>121</v>
      </c>
      <c r="B19" s="23">
        <v>1761</v>
      </c>
      <c r="C19" s="24">
        <v>587</v>
      </c>
      <c r="D19" s="24"/>
      <c r="E19" s="24"/>
      <c r="F19" s="23"/>
      <c r="G19" s="24"/>
      <c r="H19" s="24"/>
      <c r="I19" s="24"/>
      <c r="J19" s="23"/>
      <c r="K19" s="24"/>
      <c r="L19" s="24"/>
      <c r="M19" s="24"/>
      <c r="N19" s="23"/>
    </row>
    <row r="20" spans="1:14" ht="13.5">
      <c r="A20" s="6" t="s">
        <v>122</v>
      </c>
      <c r="B20" s="23">
        <v>-15016</v>
      </c>
      <c r="C20" s="24">
        <v>-14928</v>
      </c>
      <c r="D20" s="24">
        <v>-14673</v>
      </c>
      <c r="E20" s="24">
        <v>-14368</v>
      </c>
      <c r="F20" s="23">
        <v>-8756</v>
      </c>
      <c r="G20" s="24">
        <v>-8120</v>
      </c>
      <c r="H20" s="24">
        <v>-8816</v>
      </c>
      <c r="I20" s="24">
        <v>-435</v>
      </c>
      <c r="J20" s="23">
        <v>-865</v>
      </c>
      <c r="K20" s="24">
        <v>-202</v>
      </c>
      <c r="L20" s="24">
        <v>-195</v>
      </c>
      <c r="M20" s="24">
        <v>-332</v>
      </c>
      <c r="N20" s="23">
        <v>-2551</v>
      </c>
    </row>
    <row r="21" spans="1:14" ht="13.5">
      <c r="A21" s="6" t="s">
        <v>123</v>
      </c>
      <c r="B21" s="23">
        <v>-12667</v>
      </c>
      <c r="C21" s="24">
        <v>-7274</v>
      </c>
      <c r="D21" s="24">
        <v>-3674</v>
      </c>
      <c r="E21" s="24">
        <v>-875</v>
      </c>
      <c r="F21" s="23">
        <v>-2642</v>
      </c>
      <c r="G21" s="24">
        <v>-1750</v>
      </c>
      <c r="H21" s="24"/>
      <c r="I21" s="24"/>
      <c r="J21" s="23"/>
      <c r="K21" s="24"/>
      <c r="L21" s="24"/>
      <c r="M21" s="24"/>
      <c r="N21" s="23"/>
    </row>
    <row r="22" spans="1:14" ht="13.5">
      <c r="A22" s="6" t="s">
        <v>124</v>
      </c>
      <c r="B22" s="23">
        <v>27460</v>
      </c>
      <c r="C22" s="24">
        <v>27460</v>
      </c>
      <c r="D22" s="24">
        <v>32214</v>
      </c>
      <c r="E22" s="24"/>
      <c r="F22" s="23">
        <v>-23906</v>
      </c>
      <c r="G22" s="24">
        <v>-5100</v>
      </c>
      <c r="H22" s="24"/>
      <c r="I22" s="24"/>
      <c r="J22" s="23"/>
      <c r="K22" s="24"/>
      <c r="L22" s="24"/>
      <c r="M22" s="24"/>
      <c r="N22" s="23"/>
    </row>
    <row r="23" spans="1:14" ht="13.5">
      <c r="A23" s="6" t="s">
        <v>125</v>
      </c>
      <c r="B23" s="23">
        <v>9931</v>
      </c>
      <c r="C23" s="24">
        <v>9931</v>
      </c>
      <c r="D23" s="24">
        <v>9931</v>
      </c>
      <c r="E23" s="24">
        <v>123</v>
      </c>
      <c r="F23" s="23"/>
      <c r="G23" s="24"/>
      <c r="H23" s="24"/>
      <c r="I23" s="24"/>
      <c r="J23" s="23">
        <v>9671</v>
      </c>
      <c r="K23" s="24">
        <v>4186</v>
      </c>
      <c r="L23" s="24">
        <v>4186</v>
      </c>
      <c r="M23" s="24">
        <v>4186</v>
      </c>
      <c r="N23" s="23"/>
    </row>
    <row r="24" spans="1:14" ht="13.5">
      <c r="A24" s="6" t="s">
        <v>126</v>
      </c>
      <c r="B24" s="23">
        <v>1360</v>
      </c>
      <c r="C24" s="24">
        <v>1229</v>
      </c>
      <c r="D24" s="24">
        <v>4710</v>
      </c>
      <c r="E24" s="24">
        <v>5799</v>
      </c>
      <c r="F24" s="23">
        <v>785</v>
      </c>
      <c r="G24" s="24">
        <v>3560</v>
      </c>
      <c r="H24" s="24">
        <v>5146</v>
      </c>
      <c r="I24" s="24">
        <v>6688</v>
      </c>
      <c r="J24" s="23"/>
      <c r="K24" s="24"/>
      <c r="L24" s="24"/>
      <c r="M24" s="24"/>
      <c r="N24" s="23"/>
    </row>
    <row r="25" spans="1:14" ht="13.5">
      <c r="A25" s="6" t="s">
        <v>127</v>
      </c>
      <c r="B25" s="23">
        <v>710</v>
      </c>
      <c r="C25" s="24">
        <v>660</v>
      </c>
      <c r="D25" s="24">
        <v>660</v>
      </c>
      <c r="E25" s="24">
        <v>450</v>
      </c>
      <c r="F25" s="23">
        <v>570</v>
      </c>
      <c r="G25" s="24"/>
      <c r="H25" s="24"/>
      <c r="I25" s="24"/>
      <c r="J25" s="23"/>
      <c r="K25" s="24"/>
      <c r="L25" s="24"/>
      <c r="M25" s="24"/>
      <c r="N25" s="23">
        <v>897</v>
      </c>
    </row>
    <row r="26" spans="1:14" ht="13.5">
      <c r="A26" s="6" t="s">
        <v>128</v>
      </c>
      <c r="B26" s="23">
        <v>-13589</v>
      </c>
      <c r="C26" s="24">
        <v>-10412</v>
      </c>
      <c r="D26" s="24">
        <v>13533</v>
      </c>
      <c r="E26" s="24">
        <v>103497</v>
      </c>
      <c r="F26" s="23">
        <v>121808</v>
      </c>
      <c r="G26" s="24">
        <v>226463</v>
      </c>
      <c r="H26" s="24">
        <v>184534</v>
      </c>
      <c r="I26" s="24">
        <v>241853</v>
      </c>
      <c r="J26" s="23">
        <v>40569</v>
      </c>
      <c r="K26" s="24">
        <v>224120</v>
      </c>
      <c r="L26" s="24">
        <v>76038</v>
      </c>
      <c r="M26" s="24">
        <v>185314</v>
      </c>
      <c r="N26" s="23">
        <v>-79209</v>
      </c>
    </row>
    <row r="27" spans="1:14" ht="13.5">
      <c r="A27" s="6" t="s">
        <v>129</v>
      </c>
      <c r="B27" s="23">
        <v>-5428</v>
      </c>
      <c r="C27" s="24">
        <v>-31121</v>
      </c>
      <c r="D27" s="24">
        <v>-13857</v>
      </c>
      <c r="E27" s="24">
        <v>-26403</v>
      </c>
      <c r="F27" s="23">
        <v>-2264</v>
      </c>
      <c r="G27" s="24">
        <v>-43316</v>
      </c>
      <c r="H27" s="24">
        <v>-10693</v>
      </c>
      <c r="I27" s="24">
        <v>-15026</v>
      </c>
      <c r="J27" s="23">
        <v>2237</v>
      </c>
      <c r="K27" s="24">
        <v>-39267</v>
      </c>
      <c r="L27" s="24">
        <v>-2287</v>
      </c>
      <c r="M27" s="24">
        <v>-45208</v>
      </c>
      <c r="N27" s="23">
        <v>2912</v>
      </c>
    </row>
    <row r="28" spans="1:14" ht="13.5">
      <c r="A28" s="6" t="s">
        <v>130</v>
      </c>
      <c r="B28" s="23">
        <v>4863</v>
      </c>
      <c r="C28" s="24">
        <v>65915</v>
      </c>
      <c r="D28" s="24">
        <v>-40417</v>
      </c>
      <c r="E28" s="24">
        <v>19076</v>
      </c>
      <c r="F28" s="23">
        <v>-104231</v>
      </c>
      <c r="G28" s="24">
        <v>-97990</v>
      </c>
      <c r="H28" s="24">
        <v>-124354</v>
      </c>
      <c r="I28" s="24">
        <v>-90602</v>
      </c>
      <c r="J28" s="23">
        <v>-99646</v>
      </c>
      <c r="K28" s="24">
        <v>-67132</v>
      </c>
      <c r="L28" s="24">
        <v>-41633</v>
      </c>
      <c r="M28" s="24">
        <v>-40083</v>
      </c>
      <c r="N28" s="23">
        <v>-20700</v>
      </c>
    </row>
    <row r="29" spans="1:14" ht="13.5">
      <c r="A29" s="6" t="s">
        <v>131</v>
      </c>
      <c r="B29" s="23">
        <v>1491</v>
      </c>
      <c r="C29" s="24">
        <v>-1281</v>
      </c>
      <c r="D29" s="24">
        <v>3196</v>
      </c>
      <c r="E29" s="24">
        <v>-7742</v>
      </c>
      <c r="F29" s="23">
        <v>9625</v>
      </c>
      <c r="G29" s="24">
        <v>2545</v>
      </c>
      <c r="H29" s="24">
        <v>17901</v>
      </c>
      <c r="I29" s="24">
        <v>15259</v>
      </c>
      <c r="J29" s="23">
        <v>4556</v>
      </c>
      <c r="K29" s="24">
        <v>-5058</v>
      </c>
      <c r="L29" s="24">
        <v>-6613</v>
      </c>
      <c r="M29" s="24">
        <v>-1083</v>
      </c>
      <c r="N29" s="23">
        <v>-17433</v>
      </c>
    </row>
    <row r="30" spans="1:14" ht="13.5">
      <c r="A30" s="6" t="s">
        <v>132</v>
      </c>
      <c r="B30" s="23">
        <v>47738</v>
      </c>
      <c r="C30" s="24">
        <v>84115</v>
      </c>
      <c r="D30" s="24">
        <v>21676</v>
      </c>
      <c r="E30" s="24">
        <v>89320</v>
      </c>
      <c r="F30" s="23">
        <v>-30157</v>
      </c>
      <c r="G30" s="24">
        <v>21566</v>
      </c>
      <c r="H30" s="24">
        <v>-34305</v>
      </c>
      <c r="I30" s="24">
        <v>31593</v>
      </c>
      <c r="J30" s="23">
        <v>31291</v>
      </c>
      <c r="K30" s="24">
        <v>94509</v>
      </c>
      <c r="L30" s="24">
        <v>6707</v>
      </c>
      <c r="M30" s="24">
        <v>59921</v>
      </c>
      <c r="N30" s="23">
        <v>-41735</v>
      </c>
    </row>
    <row r="31" spans="1:14" ht="13.5">
      <c r="A31" s="6" t="s">
        <v>53</v>
      </c>
      <c r="B31" s="23">
        <v>456</v>
      </c>
      <c r="C31" s="24">
        <v>56</v>
      </c>
      <c r="D31" s="24">
        <v>-80</v>
      </c>
      <c r="E31" s="24">
        <v>132</v>
      </c>
      <c r="F31" s="23">
        <v>-433</v>
      </c>
      <c r="G31" s="24">
        <v>250</v>
      </c>
      <c r="H31" s="24">
        <v>96</v>
      </c>
      <c r="I31" s="24">
        <v>37</v>
      </c>
      <c r="J31" s="23">
        <v>-102</v>
      </c>
      <c r="K31" s="24">
        <v>111</v>
      </c>
      <c r="L31" s="24">
        <v>74</v>
      </c>
      <c r="M31" s="24">
        <v>37</v>
      </c>
      <c r="N31" s="23">
        <v>200</v>
      </c>
    </row>
    <row r="32" spans="1:14" ht="13.5">
      <c r="A32" s="6" t="s">
        <v>133</v>
      </c>
      <c r="B32" s="23">
        <v>549930</v>
      </c>
      <c r="C32" s="24">
        <v>354860</v>
      </c>
      <c r="D32" s="24">
        <v>168019</v>
      </c>
      <c r="E32" s="24">
        <v>124087</v>
      </c>
      <c r="F32" s="23">
        <v>539107</v>
      </c>
      <c r="G32" s="24">
        <v>382726</v>
      </c>
      <c r="H32" s="24">
        <v>262790</v>
      </c>
      <c r="I32" s="24">
        <v>180869</v>
      </c>
      <c r="J32" s="23">
        <v>572543</v>
      </c>
      <c r="K32" s="24">
        <v>468004</v>
      </c>
      <c r="L32" s="24">
        <v>340614</v>
      </c>
      <c r="M32" s="24">
        <v>150513</v>
      </c>
      <c r="N32" s="23">
        <v>441111</v>
      </c>
    </row>
    <row r="33" spans="1:14" ht="13.5">
      <c r="A33" s="6" t="s">
        <v>134</v>
      </c>
      <c r="B33" s="23">
        <v>27684</v>
      </c>
      <c r="C33" s="24">
        <v>22202</v>
      </c>
      <c r="D33" s="24">
        <v>18347</v>
      </c>
      <c r="E33" s="24">
        <v>15243</v>
      </c>
      <c r="F33" s="23">
        <v>11398</v>
      </c>
      <c r="G33" s="24">
        <v>9870</v>
      </c>
      <c r="H33" s="24">
        <v>8816</v>
      </c>
      <c r="I33" s="24">
        <v>435</v>
      </c>
      <c r="J33" s="23">
        <v>865</v>
      </c>
      <c r="K33" s="24">
        <v>202</v>
      </c>
      <c r="L33" s="24">
        <v>195</v>
      </c>
      <c r="M33" s="24">
        <v>332</v>
      </c>
      <c r="N33" s="23">
        <v>2551</v>
      </c>
    </row>
    <row r="34" spans="1:14" ht="13.5">
      <c r="A34" s="6" t="s">
        <v>135</v>
      </c>
      <c r="B34" s="23">
        <v>-216902</v>
      </c>
      <c r="C34" s="24">
        <v>-216393</v>
      </c>
      <c r="D34" s="24">
        <v>-106216</v>
      </c>
      <c r="E34" s="24">
        <v>-105591</v>
      </c>
      <c r="F34" s="23">
        <v>-232117</v>
      </c>
      <c r="G34" s="24">
        <v>-231882</v>
      </c>
      <c r="H34" s="24">
        <v>-112387</v>
      </c>
      <c r="I34" s="24">
        <v>-111916</v>
      </c>
      <c r="J34" s="23">
        <v>-263179</v>
      </c>
      <c r="K34" s="24">
        <v>-263137</v>
      </c>
      <c r="L34" s="24">
        <v>-141818</v>
      </c>
      <c r="M34" s="24">
        <v>-141780</v>
      </c>
      <c r="N34" s="23">
        <v>-216686</v>
      </c>
    </row>
    <row r="35" spans="1:14" ht="14.25" thickBot="1">
      <c r="A35" s="4" t="s">
        <v>136</v>
      </c>
      <c r="B35" s="25">
        <v>360712</v>
      </c>
      <c r="C35" s="26">
        <v>160669</v>
      </c>
      <c r="D35" s="26">
        <v>80150</v>
      </c>
      <c r="E35" s="26">
        <v>33739</v>
      </c>
      <c r="F35" s="25">
        <v>318388</v>
      </c>
      <c r="G35" s="26">
        <v>160714</v>
      </c>
      <c r="H35" s="26">
        <v>159219</v>
      </c>
      <c r="I35" s="26">
        <v>69387</v>
      </c>
      <c r="J35" s="25">
        <v>309962</v>
      </c>
      <c r="K35" s="26">
        <v>204802</v>
      </c>
      <c r="L35" s="26">
        <v>198725</v>
      </c>
      <c r="M35" s="26">
        <v>8920</v>
      </c>
      <c r="N35" s="25">
        <v>226147</v>
      </c>
    </row>
    <row r="36" spans="1:14" ht="14.25" thickTop="1">
      <c r="A36" s="6" t="s">
        <v>137</v>
      </c>
      <c r="B36" s="23">
        <v>-16012</v>
      </c>
      <c r="C36" s="24">
        <v>-15465</v>
      </c>
      <c r="D36" s="24">
        <v>-4834</v>
      </c>
      <c r="E36" s="24">
        <v>-2933</v>
      </c>
      <c r="F36" s="23">
        <v>-16175</v>
      </c>
      <c r="G36" s="24">
        <v>-1215</v>
      </c>
      <c r="H36" s="24">
        <v>-453</v>
      </c>
      <c r="I36" s="24">
        <v>-271</v>
      </c>
      <c r="J36" s="23">
        <v>-14758</v>
      </c>
      <c r="K36" s="24">
        <v>-14758</v>
      </c>
      <c r="L36" s="24">
        <v>-14117</v>
      </c>
      <c r="M36" s="24">
        <v>-11666</v>
      </c>
      <c r="N36" s="23">
        <v>-13223</v>
      </c>
    </row>
    <row r="37" spans="1:14" ht="13.5">
      <c r="A37" s="6" t="s">
        <v>138</v>
      </c>
      <c r="B37" s="23"/>
      <c r="C37" s="24"/>
      <c r="D37" s="24"/>
      <c r="E37" s="24"/>
      <c r="F37" s="23">
        <v>3400</v>
      </c>
      <c r="G37" s="24"/>
      <c r="H37" s="24"/>
      <c r="I37" s="24"/>
      <c r="J37" s="23"/>
      <c r="K37" s="24"/>
      <c r="L37" s="24"/>
      <c r="M37" s="24"/>
      <c r="N37" s="23"/>
    </row>
    <row r="38" spans="1:14" ht="13.5">
      <c r="A38" s="6" t="s">
        <v>139</v>
      </c>
      <c r="B38" s="23">
        <v>-2516</v>
      </c>
      <c r="C38" s="24">
        <v>-2516</v>
      </c>
      <c r="D38" s="24"/>
      <c r="E38" s="24"/>
      <c r="F38" s="23">
        <v>-15744</v>
      </c>
      <c r="G38" s="24">
        <v>-15494</v>
      </c>
      <c r="H38" s="24">
        <v>-9494</v>
      </c>
      <c r="I38" s="24">
        <v>-4644</v>
      </c>
      <c r="J38" s="23">
        <v>-11848</v>
      </c>
      <c r="K38" s="24">
        <v>-10549</v>
      </c>
      <c r="L38" s="24">
        <v>-10549</v>
      </c>
      <c r="M38" s="24">
        <v>-10549</v>
      </c>
      <c r="N38" s="23">
        <v>-45888</v>
      </c>
    </row>
    <row r="39" spans="1:14" ht="13.5">
      <c r="A39" s="6" t="s">
        <v>140</v>
      </c>
      <c r="B39" s="23">
        <v>-214518</v>
      </c>
      <c r="C39" s="24">
        <v>-215772</v>
      </c>
      <c r="D39" s="24">
        <v>-97930</v>
      </c>
      <c r="E39" s="24"/>
      <c r="F39" s="23">
        <v>-388329</v>
      </c>
      <c r="G39" s="24">
        <v>-388329</v>
      </c>
      <c r="H39" s="24">
        <v>-188329</v>
      </c>
      <c r="I39" s="24">
        <v>-188329</v>
      </c>
      <c r="J39" s="23">
        <v>-9765</v>
      </c>
      <c r="K39" s="24">
        <v>-9765</v>
      </c>
      <c r="L39" s="24">
        <v>-9743</v>
      </c>
      <c r="M39" s="24">
        <v>-9743</v>
      </c>
      <c r="N39" s="23"/>
    </row>
    <row r="40" spans="1:14" ht="13.5">
      <c r="A40" s="6" t="s">
        <v>141</v>
      </c>
      <c r="B40" s="23">
        <v>150952</v>
      </c>
      <c r="C40" s="24">
        <v>150952</v>
      </c>
      <c r="D40" s="24">
        <v>41238</v>
      </c>
      <c r="E40" s="24"/>
      <c r="F40" s="23">
        <v>223927</v>
      </c>
      <c r="G40" s="24">
        <v>105160</v>
      </c>
      <c r="H40" s="24"/>
      <c r="I40" s="24"/>
      <c r="J40" s="23"/>
      <c r="K40" s="24"/>
      <c r="L40" s="24"/>
      <c r="M40" s="24"/>
      <c r="N40" s="23"/>
    </row>
    <row r="41" spans="1:14" ht="13.5">
      <c r="A41" s="6" t="s">
        <v>142</v>
      </c>
      <c r="B41" s="23">
        <v>-50000</v>
      </c>
      <c r="C41" s="24"/>
      <c r="D41" s="24"/>
      <c r="E41" s="24"/>
      <c r="F41" s="23"/>
      <c r="G41" s="24"/>
      <c r="H41" s="24"/>
      <c r="I41" s="24"/>
      <c r="J41" s="23"/>
      <c r="K41" s="24"/>
      <c r="L41" s="24"/>
      <c r="M41" s="24"/>
      <c r="N41" s="23"/>
    </row>
    <row r="42" spans="1:14" ht="13.5">
      <c r="A42" s="6" t="s">
        <v>143</v>
      </c>
      <c r="B42" s="23">
        <v>-75984</v>
      </c>
      <c r="C42" s="24"/>
      <c r="D42" s="24"/>
      <c r="E42" s="24"/>
      <c r="F42" s="23"/>
      <c r="G42" s="24"/>
      <c r="H42" s="24"/>
      <c r="I42" s="24"/>
      <c r="J42" s="23">
        <v>-5828</v>
      </c>
      <c r="K42" s="24"/>
      <c r="L42" s="24"/>
      <c r="M42" s="24"/>
      <c r="N42" s="23"/>
    </row>
    <row r="43" spans="1:14" ht="13.5">
      <c r="A43" s="6" t="s">
        <v>144</v>
      </c>
      <c r="B43" s="23">
        <v>-754</v>
      </c>
      <c r="C43" s="24">
        <v>-2362</v>
      </c>
      <c r="D43" s="24">
        <v>-2362</v>
      </c>
      <c r="E43" s="24">
        <v>-2294</v>
      </c>
      <c r="F43" s="23">
        <v>-444</v>
      </c>
      <c r="G43" s="24">
        <v>-314</v>
      </c>
      <c r="H43" s="24">
        <v>-314</v>
      </c>
      <c r="I43" s="24">
        <v>-314</v>
      </c>
      <c r="J43" s="23">
        <v>-1572</v>
      </c>
      <c r="K43" s="24">
        <v>-1046</v>
      </c>
      <c r="L43" s="24">
        <v>-830</v>
      </c>
      <c r="M43" s="24">
        <v>-538</v>
      </c>
      <c r="N43" s="23">
        <v>-623</v>
      </c>
    </row>
    <row r="44" spans="1:14" ht="13.5">
      <c r="A44" s="6" t="s">
        <v>145</v>
      </c>
      <c r="B44" s="23">
        <v>3377</v>
      </c>
      <c r="C44" s="24">
        <v>2995</v>
      </c>
      <c r="D44" s="24">
        <v>2995</v>
      </c>
      <c r="E44" s="24">
        <v>195</v>
      </c>
      <c r="F44" s="23">
        <v>2290</v>
      </c>
      <c r="G44" s="24">
        <v>2290</v>
      </c>
      <c r="H44" s="24">
        <v>2290</v>
      </c>
      <c r="I44" s="24">
        <v>1393</v>
      </c>
      <c r="J44" s="23">
        <v>1207</v>
      </c>
      <c r="K44" s="24">
        <v>238</v>
      </c>
      <c r="L44" s="24"/>
      <c r="M44" s="24"/>
      <c r="N44" s="23"/>
    </row>
    <row r="45" spans="1:14" ht="13.5">
      <c r="A45" s="6" t="s">
        <v>146</v>
      </c>
      <c r="B45" s="23">
        <v>-6</v>
      </c>
      <c r="C45" s="24">
        <v>-4</v>
      </c>
      <c r="D45" s="24">
        <v>-3</v>
      </c>
      <c r="E45" s="24">
        <v>-1</v>
      </c>
      <c r="F45" s="23">
        <v>-6</v>
      </c>
      <c r="G45" s="24">
        <v>-4</v>
      </c>
      <c r="H45" s="24">
        <v>-3</v>
      </c>
      <c r="I45" s="24">
        <v>-1</v>
      </c>
      <c r="J45" s="23">
        <v>-110</v>
      </c>
      <c r="K45" s="24">
        <v>-95</v>
      </c>
      <c r="L45" s="24">
        <v>-74</v>
      </c>
      <c r="M45" s="24">
        <v>-52</v>
      </c>
      <c r="N45" s="23">
        <v>-2230</v>
      </c>
    </row>
    <row r="46" spans="1:14" ht="13.5">
      <c r="A46" s="6" t="s">
        <v>147</v>
      </c>
      <c r="B46" s="23"/>
      <c r="C46" s="24"/>
      <c r="D46" s="24"/>
      <c r="E46" s="24"/>
      <c r="F46" s="23">
        <v>837</v>
      </c>
      <c r="G46" s="24">
        <v>403</v>
      </c>
      <c r="H46" s="24">
        <v>403</v>
      </c>
      <c r="I46" s="24">
        <v>403</v>
      </c>
      <c r="J46" s="23">
        <v>617</v>
      </c>
      <c r="K46" s="24">
        <v>617</v>
      </c>
      <c r="L46" s="24"/>
      <c r="M46" s="24"/>
      <c r="N46" s="23"/>
    </row>
    <row r="47" spans="1:14" ht="14.25" thickBot="1">
      <c r="A47" s="4" t="s">
        <v>148</v>
      </c>
      <c r="B47" s="25">
        <v>-205462</v>
      </c>
      <c r="C47" s="26">
        <v>-82174</v>
      </c>
      <c r="D47" s="26">
        <v>-60897</v>
      </c>
      <c r="E47" s="26">
        <v>-5035</v>
      </c>
      <c r="F47" s="25">
        <v>-190244</v>
      </c>
      <c r="G47" s="26">
        <v>-298554</v>
      </c>
      <c r="H47" s="26">
        <v>-195901</v>
      </c>
      <c r="I47" s="26">
        <v>-191764</v>
      </c>
      <c r="J47" s="25">
        <v>-22571</v>
      </c>
      <c r="K47" s="26">
        <v>-15871</v>
      </c>
      <c r="L47" s="26">
        <v>-30957</v>
      </c>
      <c r="M47" s="26">
        <v>-32425</v>
      </c>
      <c r="N47" s="25">
        <v>-137873</v>
      </c>
    </row>
    <row r="48" spans="1:14" ht="14.25" thickTop="1">
      <c r="A48" s="6" t="s">
        <v>149</v>
      </c>
      <c r="B48" s="23">
        <v>-48796</v>
      </c>
      <c r="C48" s="24">
        <v>-48783</v>
      </c>
      <c r="D48" s="24">
        <v>-48758</v>
      </c>
      <c r="E48" s="24">
        <v>-42654</v>
      </c>
      <c r="F48" s="23">
        <v>-45156</v>
      </c>
      <c r="G48" s="24">
        <v>-45085</v>
      </c>
      <c r="H48" s="24">
        <v>-45014</v>
      </c>
      <c r="I48" s="24">
        <v>-37821</v>
      </c>
      <c r="J48" s="23">
        <v>-38175</v>
      </c>
      <c r="K48" s="24">
        <v>-38154</v>
      </c>
      <c r="L48" s="24">
        <v>-38113</v>
      </c>
      <c r="M48" s="24">
        <v>-31601</v>
      </c>
      <c r="N48" s="23">
        <v>-34576</v>
      </c>
    </row>
    <row r="49" spans="1:14" ht="14.25" thickBot="1">
      <c r="A49" s="4" t="s">
        <v>150</v>
      </c>
      <c r="B49" s="25">
        <v>-48796</v>
      </c>
      <c r="C49" s="26">
        <v>-48783</v>
      </c>
      <c r="D49" s="26">
        <v>-48758</v>
      </c>
      <c r="E49" s="26">
        <v>-42654</v>
      </c>
      <c r="F49" s="25">
        <v>-45156</v>
      </c>
      <c r="G49" s="26">
        <v>-45085</v>
      </c>
      <c r="H49" s="26">
        <v>-45014</v>
      </c>
      <c r="I49" s="26">
        <v>-37821</v>
      </c>
      <c r="J49" s="25">
        <v>-68175</v>
      </c>
      <c r="K49" s="26">
        <v>-68154</v>
      </c>
      <c r="L49" s="26">
        <v>-68113</v>
      </c>
      <c r="M49" s="26">
        <v>-36601</v>
      </c>
      <c r="N49" s="25">
        <v>-64576</v>
      </c>
    </row>
    <row r="50" spans="1:14" ht="14.25" thickTop="1">
      <c r="A50" s="7" t="s">
        <v>151</v>
      </c>
      <c r="B50" s="23">
        <v>106453</v>
      </c>
      <c r="C50" s="24">
        <v>29712</v>
      </c>
      <c r="D50" s="24">
        <v>-29505</v>
      </c>
      <c r="E50" s="24">
        <v>-13950</v>
      </c>
      <c r="F50" s="23">
        <v>82988</v>
      </c>
      <c r="G50" s="24">
        <v>-182925</v>
      </c>
      <c r="H50" s="24">
        <v>-81696</v>
      </c>
      <c r="I50" s="24">
        <v>-160198</v>
      </c>
      <c r="J50" s="23">
        <v>219215</v>
      </c>
      <c r="K50" s="24">
        <v>120776</v>
      </c>
      <c r="L50" s="24">
        <v>99655</v>
      </c>
      <c r="M50" s="24">
        <v>-60106</v>
      </c>
      <c r="N50" s="23">
        <v>23696</v>
      </c>
    </row>
    <row r="51" spans="1:14" ht="13.5">
      <c r="A51" s="7" t="s">
        <v>152</v>
      </c>
      <c r="B51" s="23">
        <v>1129208</v>
      </c>
      <c r="C51" s="24">
        <v>1129208</v>
      </c>
      <c r="D51" s="24">
        <v>1129208</v>
      </c>
      <c r="E51" s="24">
        <v>1129208</v>
      </c>
      <c r="F51" s="23">
        <v>1046220</v>
      </c>
      <c r="G51" s="24">
        <v>1046220</v>
      </c>
      <c r="H51" s="24">
        <v>1046220</v>
      </c>
      <c r="I51" s="24">
        <v>1046220</v>
      </c>
      <c r="J51" s="23">
        <v>827004</v>
      </c>
      <c r="K51" s="24">
        <v>827004</v>
      </c>
      <c r="L51" s="24">
        <v>827004</v>
      </c>
      <c r="M51" s="24">
        <v>827004</v>
      </c>
      <c r="N51" s="23">
        <v>803308</v>
      </c>
    </row>
    <row r="52" spans="1:14" ht="14.25" thickBot="1">
      <c r="A52" s="7" t="s">
        <v>152</v>
      </c>
      <c r="B52" s="23">
        <v>1235661</v>
      </c>
      <c r="C52" s="24">
        <v>1158920</v>
      </c>
      <c r="D52" s="24">
        <v>1099702</v>
      </c>
      <c r="E52" s="24">
        <v>1115257</v>
      </c>
      <c r="F52" s="23">
        <v>1129208</v>
      </c>
      <c r="G52" s="24">
        <v>863294</v>
      </c>
      <c r="H52" s="24">
        <v>964523</v>
      </c>
      <c r="I52" s="24">
        <v>886021</v>
      </c>
      <c r="J52" s="23">
        <v>1046220</v>
      </c>
      <c r="K52" s="24">
        <v>947781</v>
      </c>
      <c r="L52" s="24">
        <v>926660</v>
      </c>
      <c r="M52" s="24">
        <v>766898</v>
      </c>
      <c r="N52" s="23">
        <v>827004</v>
      </c>
    </row>
    <row r="53" spans="1:14" ht="14.25" thickTop="1">
      <c r="A53" s="8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</row>
    <row r="55" ht="13.5">
      <c r="A55" s="20" t="s">
        <v>106</v>
      </c>
    </row>
    <row r="56" ht="13.5">
      <c r="A56" s="20" t="s">
        <v>107</v>
      </c>
    </row>
  </sheetData>
  <mergeCells count="1">
    <mergeCell ref="B6:N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P7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6" width="17.625" style="0" customWidth="1"/>
  </cols>
  <sheetData>
    <row r="1" ht="14.25" thickBot="1"/>
    <row r="2" spans="1:16" ht="14.25" thickTop="1">
      <c r="A2" s="10" t="s">
        <v>102</v>
      </c>
      <c r="B2" s="14">
        <v>3844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4.25" thickBot="1">
      <c r="A3" s="11" t="s">
        <v>103</v>
      </c>
      <c r="B3" s="1" t="s">
        <v>104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4.25" thickTop="1">
      <c r="A4" s="10" t="s">
        <v>9</v>
      </c>
      <c r="B4" s="15" t="str">
        <f>HYPERLINK("http://www.kabupro.jp/mark/20130621/S000DNGI.htm","有価証券報告書")</f>
        <v>有価証券報告書</v>
      </c>
      <c r="C4" s="15" t="str">
        <f>HYPERLINK("http://www.kabupro.jp/mark/20130621/S000DNGI.htm","有価証券報告書")</f>
        <v>有価証券報告書</v>
      </c>
      <c r="D4" s="15" t="str">
        <f>HYPERLINK("http://www.kabupro.jp/mark/20120622/S000B49J.htm","有価証券報告書")</f>
        <v>有価証券報告書</v>
      </c>
      <c r="E4" s="15" t="str">
        <f>HYPERLINK("http://www.kabupro.jp/mark/20110207/S0007NZR.htm","四半期報告書")</f>
        <v>四半期報告書</v>
      </c>
      <c r="F4" s="15" t="str">
        <f>HYPERLINK("http://www.kabupro.jp/mark/20101108/S0007277.htm","四半期報告書")</f>
        <v>四半期報告書</v>
      </c>
      <c r="G4" s="15" t="str">
        <f>HYPERLINK("http://www.kabupro.jp/mark/20100809/S0006IIN.htm","四半期報告書")</f>
        <v>四半期報告書</v>
      </c>
      <c r="H4" s="15" t="str">
        <f>HYPERLINK("http://www.kabupro.jp/mark/20110627/S0008LK6.htm","有価証券報告書")</f>
        <v>有価証券報告書</v>
      </c>
      <c r="I4" s="15" t="str">
        <f>HYPERLINK("http://www.kabupro.jp/mark/20100209/S000533C.htm","四半期報告書")</f>
        <v>四半期報告書</v>
      </c>
      <c r="J4" s="15" t="str">
        <f>HYPERLINK("http://www.kabupro.jp/mark/20091110/S0004I4L.htm","四半期報告書")</f>
        <v>四半期報告書</v>
      </c>
      <c r="K4" s="15" t="str">
        <f>HYPERLINK("http://www.kabupro.jp/mark/20090807/S0003U8T.htm","四半期報告書")</f>
        <v>四半期報告書</v>
      </c>
      <c r="L4" s="15" t="str">
        <f>HYPERLINK("http://www.kabupro.jp/mark/20100630/S00068W5.htm","有価証券報告書")</f>
        <v>有価証券報告書</v>
      </c>
      <c r="M4" s="15" t="str">
        <f>HYPERLINK("http://www.kabupro.jp/mark/20090210/S0002EWF.htm","四半期報告書")</f>
        <v>四半期報告書</v>
      </c>
      <c r="N4" s="15" t="str">
        <f>HYPERLINK("http://www.kabupro.jp/mark/20081112/S0001RLF.htm","四半期報告書")</f>
        <v>四半期報告書</v>
      </c>
      <c r="O4" s="15" t="str">
        <f>HYPERLINK("http://www.kabupro.jp/mark/20080811/S00013AJ.htm","四半期報告書")</f>
        <v>四半期報告書</v>
      </c>
      <c r="P4" s="15" t="str">
        <f>HYPERLINK("http://www.kabupro.jp/mark/20090630/S0003FGX.htm","有価証券報告書")</f>
        <v>有価証券報告書</v>
      </c>
    </row>
    <row r="5" spans="1:16" ht="14.25" thickBot="1">
      <c r="A5" s="11" t="s">
        <v>10</v>
      </c>
      <c r="B5" s="1" t="s">
        <v>16</v>
      </c>
      <c r="C5" s="1" t="s">
        <v>16</v>
      </c>
      <c r="D5" s="1" t="s">
        <v>20</v>
      </c>
      <c r="E5" s="1" t="s">
        <v>22</v>
      </c>
      <c r="F5" s="1" t="s">
        <v>25</v>
      </c>
      <c r="G5" s="1" t="s">
        <v>27</v>
      </c>
      <c r="H5" s="1" t="s">
        <v>29</v>
      </c>
      <c r="I5" s="1" t="s">
        <v>31</v>
      </c>
      <c r="J5" s="1" t="s">
        <v>33</v>
      </c>
      <c r="K5" s="1" t="s">
        <v>35</v>
      </c>
      <c r="L5" s="1" t="s">
        <v>28</v>
      </c>
      <c r="M5" s="1" t="s">
        <v>38</v>
      </c>
      <c r="N5" s="1" t="s">
        <v>40</v>
      </c>
      <c r="O5" s="1" t="s">
        <v>42</v>
      </c>
      <c r="P5" s="1" t="s">
        <v>36</v>
      </c>
    </row>
    <row r="6" spans="1:16" ht="15" thickBot="1" thickTop="1">
      <c r="A6" s="10" t="s">
        <v>11</v>
      </c>
      <c r="B6" s="18" t="s">
        <v>105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4.25" thickTop="1">
      <c r="A7" s="12" t="s">
        <v>12</v>
      </c>
      <c r="B7" s="16" t="s">
        <v>17</v>
      </c>
      <c r="C7" s="16" t="s">
        <v>17</v>
      </c>
      <c r="D7" s="16" t="s">
        <v>17</v>
      </c>
      <c r="E7" s="14" t="s">
        <v>23</v>
      </c>
      <c r="F7" s="14" t="s">
        <v>23</v>
      </c>
      <c r="G7" s="14" t="s">
        <v>23</v>
      </c>
      <c r="H7" s="16" t="s">
        <v>17</v>
      </c>
      <c r="I7" s="14" t="s">
        <v>23</v>
      </c>
      <c r="J7" s="14" t="s">
        <v>23</v>
      </c>
      <c r="K7" s="14" t="s">
        <v>23</v>
      </c>
      <c r="L7" s="16" t="s">
        <v>17</v>
      </c>
      <c r="M7" s="14" t="s">
        <v>23</v>
      </c>
      <c r="N7" s="14" t="s">
        <v>23</v>
      </c>
      <c r="O7" s="14" t="s">
        <v>23</v>
      </c>
      <c r="P7" s="16" t="s">
        <v>17</v>
      </c>
    </row>
    <row r="8" spans="1:16" ht="13.5">
      <c r="A8" s="13" t="s">
        <v>13</v>
      </c>
      <c r="B8" s="17"/>
      <c r="C8" s="17"/>
      <c r="D8" s="17"/>
      <c r="E8" s="1"/>
      <c r="F8" s="1"/>
      <c r="G8" s="1"/>
      <c r="H8" s="17"/>
      <c r="I8" s="1"/>
      <c r="J8" s="1"/>
      <c r="K8" s="1"/>
      <c r="L8" s="17"/>
      <c r="M8" s="1"/>
      <c r="N8" s="1"/>
      <c r="O8" s="1"/>
      <c r="P8" s="17"/>
    </row>
    <row r="9" spans="1:16" ht="13.5">
      <c r="A9" s="13" t="s">
        <v>14</v>
      </c>
      <c r="B9" s="17" t="s">
        <v>18</v>
      </c>
      <c r="C9" s="17" t="s">
        <v>19</v>
      </c>
      <c r="D9" s="17" t="s">
        <v>21</v>
      </c>
      <c r="E9" s="1" t="s">
        <v>24</v>
      </c>
      <c r="F9" s="1" t="s">
        <v>26</v>
      </c>
      <c r="G9" s="1" t="s">
        <v>28</v>
      </c>
      <c r="H9" s="17" t="s">
        <v>30</v>
      </c>
      <c r="I9" s="1" t="s">
        <v>32</v>
      </c>
      <c r="J9" s="1" t="s">
        <v>34</v>
      </c>
      <c r="K9" s="1" t="s">
        <v>36</v>
      </c>
      <c r="L9" s="17" t="s">
        <v>37</v>
      </c>
      <c r="M9" s="1" t="s">
        <v>39</v>
      </c>
      <c r="N9" s="1" t="s">
        <v>41</v>
      </c>
      <c r="O9" s="1" t="s">
        <v>43</v>
      </c>
      <c r="P9" s="17" t="s">
        <v>44</v>
      </c>
    </row>
    <row r="10" spans="1:16" ht="14.25" thickBot="1">
      <c r="A10" s="13" t="s">
        <v>15</v>
      </c>
      <c r="B10" s="17" t="s">
        <v>46</v>
      </c>
      <c r="C10" s="17" t="s">
        <v>46</v>
      </c>
      <c r="D10" s="17" t="s">
        <v>46</v>
      </c>
      <c r="E10" s="1" t="s">
        <v>46</v>
      </c>
      <c r="F10" s="1" t="s">
        <v>46</v>
      </c>
      <c r="G10" s="1" t="s">
        <v>46</v>
      </c>
      <c r="H10" s="17" t="s">
        <v>46</v>
      </c>
      <c r="I10" s="1" t="s">
        <v>46</v>
      </c>
      <c r="J10" s="1" t="s">
        <v>46</v>
      </c>
      <c r="K10" s="1" t="s">
        <v>46</v>
      </c>
      <c r="L10" s="17" t="s">
        <v>46</v>
      </c>
      <c r="M10" s="1" t="s">
        <v>46</v>
      </c>
      <c r="N10" s="1" t="s">
        <v>46</v>
      </c>
      <c r="O10" s="1" t="s">
        <v>46</v>
      </c>
      <c r="P10" s="17" t="s">
        <v>46</v>
      </c>
    </row>
    <row r="11" spans="1:16" ht="14.25" thickTop="1">
      <c r="A11" s="9" t="s">
        <v>45</v>
      </c>
      <c r="B11" s="21">
        <v>1544224</v>
      </c>
      <c r="C11" s="21">
        <v>989916</v>
      </c>
      <c r="D11" s="21">
        <v>1235661</v>
      </c>
      <c r="E11" s="22">
        <v>1158920</v>
      </c>
      <c r="F11" s="22">
        <v>1099702</v>
      </c>
      <c r="G11" s="22">
        <v>1115257</v>
      </c>
      <c r="H11" s="21">
        <v>1129208</v>
      </c>
      <c r="I11" s="22">
        <v>863294</v>
      </c>
      <c r="J11" s="22">
        <v>964523</v>
      </c>
      <c r="K11" s="22">
        <v>886021</v>
      </c>
      <c r="L11" s="21">
        <v>1046220</v>
      </c>
      <c r="M11" s="22">
        <v>947781</v>
      </c>
      <c r="N11" s="22">
        <v>926660</v>
      </c>
      <c r="O11" s="22">
        <v>766898</v>
      </c>
      <c r="P11" s="21">
        <v>827004</v>
      </c>
    </row>
    <row r="12" spans="1:16" ht="13.5">
      <c r="A12" s="2" t="s">
        <v>47</v>
      </c>
      <c r="B12" s="23">
        <v>718174</v>
      </c>
      <c r="C12" s="23">
        <v>735145</v>
      </c>
      <c r="D12" s="23">
        <v>741000</v>
      </c>
      <c r="E12" s="24"/>
      <c r="F12" s="24"/>
      <c r="G12" s="24"/>
      <c r="H12" s="23">
        <v>727410</v>
      </c>
      <c r="I12" s="24"/>
      <c r="J12" s="24"/>
      <c r="K12" s="24"/>
      <c r="L12" s="23">
        <v>843653</v>
      </c>
      <c r="M12" s="24"/>
      <c r="N12" s="24"/>
      <c r="O12" s="24"/>
      <c r="P12" s="23">
        <v>880283</v>
      </c>
    </row>
    <row r="13" spans="1:16" ht="13.5">
      <c r="A13" s="2" t="s">
        <v>48</v>
      </c>
      <c r="B13" s="23"/>
      <c r="C13" s="23">
        <v>100525</v>
      </c>
      <c r="D13" s="23"/>
      <c r="E13" s="24"/>
      <c r="F13" s="24"/>
      <c r="G13" s="24"/>
      <c r="H13" s="23"/>
      <c r="I13" s="24"/>
      <c r="J13" s="24"/>
      <c r="K13" s="24"/>
      <c r="L13" s="23"/>
      <c r="M13" s="24"/>
      <c r="N13" s="24"/>
      <c r="O13" s="24"/>
      <c r="P13" s="23"/>
    </row>
    <row r="14" spans="1:16" ht="13.5">
      <c r="A14" s="2" t="s">
        <v>49</v>
      </c>
      <c r="B14" s="23">
        <v>17302</v>
      </c>
      <c r="C14" s="23">
        <v>11544</v>
      </c>
      <c r="D14" s="23">
        <v>13664</v>
      </c>
      <c r="E14" s="24">
        <v>39358</v>
      </c>
      <c r="F14" s="24">
        <v>22093</v>
      </c>
      <c r="G14" s="24">
        <v>34639</v>
      </c>
      <c r="H14" s="23">
        <v>8236</v>
      </c>
      <c r="I14" s="24">
        <v>49287</v>
      </c>
      <c r="J14" s="24">
        <v>16664</v>
      </c>
      <c r="K14" s="24">
        <v>20998</v>
      </c>
      <c r="L14" s="23">
        <v>5971</v>
      </c>
      <c r="M14" s="24">
        <v>47476</v>
      </c>
      <c r="N14" s="24">
        <v>10497</v>
      </c>
      <c r="O14" s="24">
        <v>53418</v>
      </c>
      <c r="P14" s="23">
        <v>8209</v>
      </c>
    </row>
    <row r="15" spans="1:16" ht="13.5">
      <c r="A15" s="2" t="s">
        <v>50</v>
      </c>
      <c r="B15" s="23">
        <v>49953</v>
      </c>
      <c r="C15" s="23">
        <v>46951</v>
      </c>
      <c r="D15" s="23">
        <v>44023</v>
      </c>
      <c r="E15" s="24"/>
      <c r="F15" s="24"/>
      <c r="G15" s="24"/>
      <c r="H15" s="23">
        <v>45994</v>
      </c>
      <c r="I15" s="24"/>
      <c r="J15" s="24"/>
      <c r="K15" s="24"/>
      <c r="L15" s="23">
        <v>43096</v>
      </c>
      <c r="M15" s="24"/>
      <c r="N15" s="24"/>
      <c r="O15" s="24"/>
      <c r="P15" s="23">
        <v>43081</v>
      </c>
    </row>
    <row r="16" spans="1:16" ht="13.5">
      <c r="A16" s="2" t="s">
        <v>51</v>
      </c>
      <c r="B16" s="23">
        <v>258600</v>
      </c>
      <c r="C16" s="23">
        <v>97766</v>
      </c>
      <c r="D16" s="23"/>
      <c r="E16" s="24"/>
      <c r="F16" s="24"/>
      <c r="G16" s="24"/>
      <c r="H16" s="23"/>
      <c r="I16" s="24"/>
      <c r="J16" s="24"/>
      <c r="K16" s="24"/>
      <c r="L16" s="23"/>
      <c r="M16" s="24"/>
      <c r="N16" s="24"/>
      <c r="O16" s="24"/>
      <c r="P16" s="23"/>
    </row>
    <row r="17" spans="1:16" ht="13.5">
      <c r="A17" s="2" t="s">
        <v>52</v>
      </c>
      <c r="B17" s="23">
        <v>60574</v>
      </c>
      <c r="C17" s="23">
        <v>60422</v>
      </c>
      <c r="D17" s="23">
        <v>97849</v>
      </c>
      <c r="E17" s="24"/>
      <c r="F17" s="24"/>
      <c r="G17" s="24"/>
      <c r="H17" s="23">
        <v>93956</v>
      </c>
      <c r="I17" s="24"/>
      <c r="J17" s="24"/>
      <c r="K17" s="24"/>
      <c r="L17" s="23">
        <v>95428</v>
      </c>
      <c r="M17" s="24"/>
      <c r="N17" s="24"/>
      <c r="O17" s="24"/>
      <c r="P17" s="23">
        <v>95519</v>
      </c>
    </row>
    <row r="18" spans="1:16" ht="13.5">
      <c r="A18" s="2" t="s">
        <v>53</v>
      </c>
      <c r="B18" s="23">
        <v>17530</v>
      </c>
      <c r="C18" s="23">
        <v>6450</v>
      </c>
      <c r="D18" s="23">
        <v>438</v>
      </c>
      <c r="E18" s="24">
        <v>141082</v>
      </c>
      <c r="F18" s="24">
        <v>136722</v>
      </c>
      <c r="G18" s="24">
        <v>147552</v>
      </c>
      <c r="H18" s="23">
        <v>1</v>
      </c>
      <c r="I18" s="24">
        <v>133523</v>
      </c>
      <c r="J18" s="24">
        <v>133924</v>
      </c>
      <c r="K18" s="24">
        <v>136566</v>
      </c>
      <c r="L18" s="23">
        <v>13301</v>
      </c>
      <c r="M18" s="24">
        <v>161531</v>
      </c>
      <c r="N18" s="24">
        <v>163086</v>
      </c>
      <c r="O18" s="24">
        <v>157556</v>
      </c>
      <c r="P18" s="23">
        <v>17872</v>
      </c>
    </row>
    <row r="19" spans="1:16" ht="13.5">
      <c r="A19" s="2" t="s">
        <v>54</v>
      </c>
      <c r="B19" s="23">
        <v>2666360</v>
      </c>
      <c r="C19" s="23">
        <v>2048722</v>
      </c>
      <c r="D19" s="23">
        <v>2132637</v>
      </c>
      <c r="E19" s="24">
        <v>2077184</v>
      </c>
      <c r="F19" s="24">
        <v>1972395</v>
      </c>
      <c r="G19" s="24">
        <v>1921361</v>
      </c>
      <c r="H19" s="23">
        <v>2004807</v>
      </c>
      <c r="I19" s="24">
        <v>1684519</v>
      </c>
      <c r="J19" s="24">
        <v>1779797</v>
      </c>
      <c r="K19" s="24">
        <v>1650952</v>
      </c>
      <c r="L19" s="23">
        <v>2053236</v>
      </c>
      <c r="M19" s="24">
        <v>1822457</v>
      </c>
      <c r="N19" s="24">
        <v>1913993</v>
      </c>
      <c r="O19" s="24">
        <v>1682346</v>
      </c>
      <c r="P19" s="23">
        <v>1881475</v>
      </c>
    </row>
    <row r="20" spans="1:16" ht="13.5">
      <c r="A20" s="3" t="s">
        <v>55</v>
      </c>
      <c r="B20" s="23">
        <v>84372</v>
      </c>
      <c r="C20" s="23">
        <v>103230</v>
      </c>
      <c r="D20" s="23">
        <v>72019</v>
      </c>
      <c r="E20" s="24"/>
      <c r="F20" s="24"/>
      <c r="G20" s="24"/>
      <c r="H20" s="23">
        <v>54212</v>
      </c>
      <c r="I20" s="24"/>
      <c r="J20" s="24"/>
      <c r="K20" s="24"/>
      <c r="L20" s="23">
        <v>58777</v>
      </c>
      <c r="M20" s="24"/>
      <c r="N20" s="24"/>
      <c r="O20" s="24"/>
      <c r="P20" s="23">
        <v>56967</v>
      </c>
    </row>
    <row r="21" spans="1:16" ht="13.5">
      <c r="A21" s="3" t="s">
        <v>56</v>
      </c>
      <c r="B21" s="23">
        <v>14689</v>
      </c>
      <c r="C21" s="23">
        <v>4907</v>
      </c>
      <c r="D21" s="23">
        <v>8418</v>
      </c>
      <c r="E21" s="24"/>
      <c r="F21" s="24"/>
      <c r="G21" s="24"/>
      <c r="H21" s="23">
        <v>14439</v>
      </c>
      <c r="I21" s="24"/>
      <c r="J21" s="24"/>
      <c r="K21" s="24"/>
      <c r="L21" s="23">
        <v>3953</v>
      </c>
      <c r="M21" s="24"/>
      <c r="N21" s="24"/>
      <c r="O21" s="24"/>
      <c r="P21" s="23"/>
    </row>
    <row r="22" spans="1:16" ht="13.5">
      <c r="A22" s="3" t="s">
        <v>57</v>
      </c>
      <c r="B22" s="23">
        <v>56967</v>
      </c>
      <c r="C22" s="23">
        <v>67287</v>
      </c>
      <c r="D22" s="23">
        <v>41638</v>
      </c>
      <c r="E22" s="24"/>
      <c r="F22" s="24"/>
      <c r="G22" s="24"/>
      <c r="H22" s="23">
        <v>37465</v>
      </c>
      <c r="I22" s="24"/>
      <c r="J22" s="24"/>
      <c r="K22" s="24"/>
      <c r="L22" s="23">
        <v>48225</v>
      </c>
      <c r="M22" s="24"/>
      <c r="N22" s="24"/>
      <c r="O22" s="24"/>
      <c r="P22" s="23"/>
    </row>
    <row r="23" spans="1:16" ht="13.5">
      <c r="A23" s="3" t="s">
        <v>58</v>
      </c>
      <c r="B23" s="23">
        <v>144871</v>
      </c>
      <c r="C23" s="23">
        <v>144871</v>
      </c>
      <c r="D23" s="23">
        <v>144871</v>
      </c>
      <c r="E23" s="24"/>
      <c r="F23" s="24"/>
      <c r="G23" s="24"/>
      <c r="H23" s="23">
        <v>144871</v>
      </c>
      <c r="I23" s="24"/>
      <c r="J23" s="24"/>
      <c r="K23" s="24"/>
      <c r="L23" s="23">
        <v>144871</v>
      </c>
      <c r="M23" s="24"/>
      <c r="N23" s="24"/>
      <c r="O23" s="24"/>
      <c r="P23" s="23">
        <v>144871</v>
      </c>
    </row>
    <row r="24" spans="1:16" ht="13.5">
      <c r="A24" s="3" t="s">
        <v>59</v>
      </c>
      <c r="B24" s="23">
        <v>5964</v>
      </c>
      <c r="C24" s="23">
        <v>7668</v>
      </c>
      <c r="D24" s="23"/>
      <c r="E24" s="24"/>
      <c r="F24" s="24"/>
      <c r="G24" s="24"/>
      <c r="H24" s="23"/>
      <c r="I24" s="24"/>
      <c r="J24" s="24"/>
      <c r="K24" s="24"/>
      <c r="L24" s="23"/>
      <c r="M24" s="24"/>
      <c r="N24" s="24"/>
      <c r="O24" s="24"/>
      <c r="P24" s="23"/>
    </row>
    <row r="25" spans="1:16" ht="13.5">
      <c r="A25" s="3" t="s">
        <v>60</v>
      </c>
      <c r="B25" s="23">
        <v>306865</v>
      </c>
      <c r="C25" s="23">
        <v>327965</v>
      </c>
      <c r="D25" s="23">
        <v>266948</v>
      </c>
      <c r="E25" s="24">
        <v>260960</v>
      </c>
      <c r="F25" s="24">
        <v>256147</v>
      </c>
      <c r="G25" s="24">
        <v>260245</v>
      </c>
      <c r="H25" s="23">
        <v>250988</v>
      </c>
      <c r="I25" s="24">
        <v>244397</v>
      </c>
      <c r="J25" s="24">
        <v>247919</v>
      </c>
      <c r="K25" s="24">
        <v>251934</v>
      </c>
      <c r="L25" s="23">
        <v>255828</v>
      </c>
      <c r="M25" s="24">
        <v>262281</v>
      </c>
      <c r="N25" s="24">
        <v>268030</v>
      </c>
      <c r="O25" s="24">
        <v>271695</v>
      </c>
      <c r="P25" s="23">
        <v>265863</v>
      </c>
    </row>
    <row r="26" spans="1:16" ht="13.5">
      <c r="A26" s="3" t="s">
        <v>61</v>
      </c>
      <c r="B26" s="23">
        <v>11717</v>
      </c>
      <c r="C26" s="23">
        <v>16539</v>
      </c>
      <c r="D26" s="23">
        <v>38908</v>
      </c>
      <c r="E26" s="24"/>
      <c r="F26" s="24"/>
      <c r="G26" s="24"/>
      <c r="H26" s="23">
        <v>67391</v>
      </c>
      <c r="I26" s="24"/>
      <c r="J26" s="24"/>
      <c r="K26" s="24"/>
      <c r="L26" s="23">
        <v>93417</v>
      </c>
      <c r="M26" s="24"/>
      <c r="N26" s="24"/>
      <c r="O26" s="24"/>
      <c r="P26" s="23">
        <v>150008</v>
      </c>
    </row>
    <row r="27" spans="1:16" ht="13.5">
      <c r="A27" s="3" t="s">
        <v>53</v>
      </c>
      <c r="B27" s="23">
        <v>2893</v>
      </c>
      <c r="C27" s="23">
        <v>2898</v>
      </c>
      <c r="D27" s="23">
        <v>2903</v>
      </c>
      <c r="E27" s="24"/>
      <c r="F27" s="24"/>
      <c r="G27" s="24"/>
      <c r="H27" s="23">
        <v>2908</v>
      </c>
      <c r="I27" s="24"/>
      <c r="J27" s="24"/>
      <c r="K27" s="24"/>
      <c r="L27" s="23">
        <v>2913</v>
      </c>
      <c r="M27" s="24"/>
      <c r="N27" s="24"/>
      <c r="O27" s="24"/>
      <c r="P27" s="23">
        <v>2919</v>
      </c>
    </row>
    <row r="28" spans="1:16" ht="13.5">
      <c r="A28" s="3" t="s">
        <v>62</v>
      </c>
      <c r="B28" s="23">
        <v>14610</v>
      </c>
      <c r="C28" s="23">
        <v>19437</v>
      </c>
      <c r="D28" s="23">
        <v>41812</v>
      </c>
      <c r="E28" s="24">
        <v>48516</v>
      </c>
      <c r="F28" s="24">
        <v>52720</v>
      </c>
      <c r="G28" s="24">
        <v>59385</v>
      </c>
      <c r="H28" s="23">
        <v>71070</v>
      </c>
      <c r="I28" s="24">
        <v>82622</v>
      </c>
      <c r="J28" s="24">
        <v>94313</v>
      </c>
      <c r="K28" s="24">
        <v>94560</v>
      </c>
      <c r="L28" s="23">
        <v>101048</v>
      </c>
      <c r="M28" s="24">
        <v>135298</v>
      </c>
      <c r="N28" s="24">
        <v>150855</v>
      </c>
      <c r="O28" s="24">
        <v>166287</v>
      </c>
      <c r="P28" s="23">
        <v>170723</v>
      </c>
    </row>
    <row r="29" spans="1:16" ht="13.5">
      <c r="A29" s="3" t="s">
        <v>63</v>
      </c>
      <c r="B29" s="23">
        <v>439622</v>
      </c>
      <c r="C29" s="23">
        <v>234802</v>
      </c>
      <c r="D29" s="23">
        <v>256035</v>
      </c>
      <c r="E29" s="24">
        <v>255798</v>
      </c>
      <c r="F29" s="24">
        <v>238159</v>
      </c>
      <c r="G29" s="24">
        <v>184295</v>
      </c>
      <c r="H29" s="23">
        <v>211601</v>
      </c>
      <c r="I29" s="24">
        <v>333299</v>
      </c>
      <c r="J29" s="24">
        <v>228341</v>
      </c>
      <c r="K29" s="24">
        <v>259383</v>
      </c>
      <c r="L29" s="23">
        <v>47874</v>
      </c>
      <c r="M29" s="24"/>
      <c r="N29" s="24"/>
      <c r="O29" s="24"/>
      <c r="P29" s="23">
        <v>44335</v>
      </c>
    </row>
    <row r="30" spans="1:16" ht="13.5">
      <c r="A30" s="3" t="s">
        <v>64</v>
      </c>
      <c r="B30" s="23">
        <v>105252</v>
      </c>
      <c r="C30" s="23">
        <v>105252</v>
      </c>
      <c r="D30" s="23">
        <v>55252</v>
      </c>
      <c r="E30" s="24"/>
      <c r="F30" s="24"/>
      <c r="G30" s="24"/>
      <c r="H30" s="23">
        <v>5252</v>
      </c>
      <c r="I30" s="24"/>
      <c r="J30" s="24"/>
      <c r="K30" s="24"/>
      <c r="L30" s="23">
        <v>5252</v>
      </c>
      <c r="M30" s="24"/>
      <c r="N30" s="24"/>
      <c r="O30" s="24"/>
      <c r="P30" s="23">
        <v>10737</v>
      </c>
    </row>
    <row r="31" spans="1:16" ht="13.5">
      <c r="A31" s="3" t="s">
        <v>65</v>
      </c>
      <c r="B31" s="23">
        <v>95200</v>
      </c>
      <c r="C31" s="23">
        <v>128800</v>
      </c>
      <c r="D31" s="23"/>
      <c r="E31" s="24"/>
      <c r="F31" s="24"/>
      <c r="G31" s="24"/>
      <c r="H31" s="23"/>
      <c r="I31" s="24"/>
      <c r="J31" s="24"/>
      <c r="K31" s="24"/>
      <c r="L31" s="23"/>
      <c r="M31" s="24"/>
      <c r="N31" s="24"/>
      <c r="O31" s="24"/>
      <c r="P31" s="23"/>
    </row>
    <row r="32" spans="1:16" ht="13.5">
      <c r="A32" s="3" t="s">
        <v>66</v>
      </c>
      <c r="B32" s="23">
        <v>350</v>
      </c>
      <c r="C32" s="23">
        <v>350</v>
      </c>
      <c r="D32" s="23">
        <v>350</v>
      </c>
      <c r="E32" s="24"/>
      <c r="F32" s="24"/>
      <c r="G32" s="24"/>
      <c r="H32" s="23">
        <v>350</v>
      </c>
      <c r="I32" s="24"/>
      <c r="J32" s="24"/>
      <c r="K32" s="24"/>
      <c r="L32" s="23">
        <v>350</v>
      </c>
      <c r="M32" s="24"/>
      <c r="N32" s="24"/>
      <c r="O32" s="24"/>
      <c r="P32" s="23">
        <v>18523</v>
      </c>
    </row>
    <row r="33" spans="1:16" ht="13.5">
      <c r="A33" s="3" t="s">
        <v>67</v>
      </c>
      <c r="B33" s="23">
        <v>6182</v>
      </c>
      <c r="C33" s="23">
        <v>3791</v>
      </c>
      <c r="D33" s="23">
        <v>973</v>
      </c>
      <c r="E33" s="24"/>
      <c r="F33" s="24"/>
      <c r="G33" s="24"/>
      <c r="H33" s="23">
        <v>930</v>
      </c>
      <c r="I33" s="24"/>
      <c r="J33" s="24"/>
      <c r="K33" s="24"/>
      <c r="L33" s="23">
        <v>156</v>
      </c>
      <c r="M33" s="24"/>
      <c r="N33" s="24"/>
      <c r="O33" s="24"/>
      <c r="P33" s="23">
        <v>305</v>
      </c>
    </row>
    <row r="34" spans="1:16" ht="13.5">
      <c r="A34" s="3" t="s">
        <v>68</v>
      </c>
      <c r="B34" s="23">
        <v>166290</v>
      </c>
      <c r="C34" s="23">
        <v>166290</v>
      </c>
      <c r="D34" s="23">
        <v>166290</v>
      </c>
      <c r="E34" s="24"/>
      <c r="F34" s="24"/>
      <c r="G34" s="24"/>
      <c r="H34" s="23">
        <v>90305</v>
      </c>
      <c r="I34" s="24"/>
      <c r="J34" s="24"/>
      <c r="K34" s="24"/>
      <c r="L34" s="23">
        <v>90305</v>
      </c>
      <c r="M34" s="24"/>
      <c r="N34" s="24"/>
      <c r="O34" s="24"/>
      <c r="P34" s="23">
        <v>84476</v>
      </c>
    </row>
    <row r="35" spans="1:16" ht="13.5">
      <c r="A35" s="3" t="s">
        <v>69</v>
      </c>
      <c r="B35" s="23">
        <v>18119</v>
      </c>
      <c r="C35" s="23">
        <v>18119</v>
      </c>
      <c r="D35" s="23">
        <v>20119</v>
      </c>
      <c r="E35" s="24"/>
      <c r="F35" s="24"/>
      <c r="G35" s="24"/>
      <c r="H35" s="23">
        <v>20839</v>
      </c>
      <c r="I35" s="24"/>
      <c r="J35" s="24"/>
      <c r="K35" s="24"/>
      <c r="L35" s="23">
        <v>21409</v>
      </c>
      <c r="M35" s="24"/>
      <c r="N35" s="24"/>
      <c r="O35" s="24"/>
      <c r="P35" s="23">
        <v>21409</v>
      </c>
    </row>
    <row r="36" spans="1:16" ht="13.5">
      <c r="A36" s="3" t="s">
        <v>70</v>
      </c>
      <c r="B36" s="23">
        <v>9182</v>
      </c>
      <c r="C36" s="23">
        <v>9140</v>
      </c>
      <c r="D36" s="23">
        <v>9097</v>
      </c>
      <c r="E36" s="24"/>
      <c r="F36" s="24"/>
      <c r="G36" s="24"/>
      <c r="H36" s="23">
        <v>8954</v>
      </c>
      <c r="I36" s="24"/>
      <c r="J36" s="24"/>
      <c r="K36" s="24"/>
      <c r="L36" s="23">
        <v>9351</v>
      </c>
      <c r="M36" s="24"/>
      <c r="N36" s="24"/>
      <c r="O36" s="24"/>
      <c r="P36" s="23">
        <v>9858</v>
      </c>
    </row>
    <row r="37" spans="1:16" ht="13.5">
      <c r="A37" s="3" t="s">
        <v>52</v>
      </c>
      <c r="B37" s="23">
        <v>38270</v>
      </c>
      <c r="C37" s="23">
        <v>46540</v>
      </c>
      <c r="D37" s="23">
        <v>50080</v>
      </c>
      <c r="E37" s="24"/>
      <c r="F37" s="24"/>
      <c r="G37" s="24"/>
      <c r="H37" s="23">
        <v>46929</v>
      </c>
      <c r="I37" s="24"/>
      <c r="J37" s="24"/>
      <c r="K37" s="24"/>
      <c r="L37" s="23">
        <v>41379</v>
      </c>
      <c r="M37" s="24"/>
      <c r="N37" s="24"/>
      <c r="O37" s="24"/>
      <c r="P37" s="23">
        <v>35908</v>
      </c>
    </row>
    <row r="38" spans="1:16" ht="13.5">
      <c r="A38" s="3" t="s">
        <v>53</v>
      </c>
      <c r="B38" s="23">
        <v>3355</v>
      </c>
      <c r="C38" s="23">
        <v>3078</v>
      </c>
      <c r="D38" s="23">
        <v>2819</v>
      </c>
      <c r="E38" s="24">
        <v>170543</v>
      </c>
      <c r="F38" s="24">
        <v>170942</v>
      </c>
      <c r="G38" s="24">
        <v>189501</v>
      </c>
      <c r="H38" s="23">
        <v>5441</v>
      </c>
      <c r="I38" s="24">
        <v>173700</v>
      </c>
      <c r="J38" s="24">
        <v>174137</v>
      </c>
      <c r="K38" s="24">
        <v>161817</v>
      </c>
      <c r="L38" s="23">
        <v>7285</v>
      </c>
      <c r="M38" s="24"/>
      <c r="N38" s="24"/>
      <c r="O38" s="24"/>
      <c r="P38" s="23">
        <v>6920</v>
      </c>
    </row>
    <row r="39" spans="1:16" ht="13.5">
      <c r="A39" s="3" t="s">
        <v>71</v>
      </c>
      <c r="B39" s="23">
        <v>881825</v>
      </c>
      <c r="C39" s="23">
        <v>716165</v>
      </c>
      <c r="D39" s="23">
        <v>561017</v>
      </c>
      <c r="E39" s="24">
        <v>426341</v>
      </c>
      <c r="F39" s="24">
        <v>409102</v>
      </c>
      <c r="G39" s="24">
        <v>373797</v>
      </c>
      <c r="H39" s="23">
        <v>390605</v>
      </c>
      <c r="I39" s="24">
        <v>507000</v>
      </c>
      <c r="J39" s="24">
        <v>402479</v>
      </c>
      <c r="K39" s="24">
        <v>421200</v>
      </c>
      <c r="L39" s="23">
        <v>223366</v>
      </c>
      <c r="M39" s="24">
        <v>217498</v>
      </c>
      <c r="N39" s="24">
        <v>235655</v>
      </c>
      <c r="O39" s="24">
        <v>240331</v>
      </c>
      <c r="P39" s="23">
        <v>232475</v>
      </c>
    </row>
    <row r="40" spans="1:16" ht="13.5">
      <c r="A40" s="2" t="s">
        <v>72</v>
      </c>
      <c r="B40" s="23">
        <v>1203301</v>
      </c>
      <c r="C40" s="23">
        <v>1063568</v>
      </c>
      <c r="D40" s="23">
        <v>869777</v>
      </c>
      <c r="E40" s="24">
        <v>735818</v>
      </c>
      <c r="F40" s="24">
        <v>717970</v>
      </c>
      <c r="G40" s="24">
        <v>693428</v>
      </c>
      <c r="H40" s="23">
        <v>712665</v>
      </c>
      <c r="I40" s="24">
        <v>834020</v>
      </c>
      <c r="J40" s="24">
        <v>744712</v>
      </c>
      <c r="K40" s="24">
        <v>767695</v>
      </c>
      <c r="L40" s="23">
        <v>580242</v>
      </c>
      <c r="M40" s="24">
        <v>615078</v>
      </c>
      <c r="N40" s="24">
        <v>654540</v>
      </c>
      <c r="O40" s="24">
        <v>678315</v>
      </c>
      <c r="P40" s="23">
        <v>669062</v>
      </c>
    </row>
    <row r="41" spans="1:16" ht="14.25" thickBot="1">
      <c r="A41" s="4" t="s">
        <v>73</v>
      </c>
      <c r="B41" s="25">
        <v>3869662</v>
      </c>
      <c r="C41" s="25">
        <v>3112290</v>
      </c>
      <c r="D41" s="25">
        <v>3002415</v>
      </c>
      <c r="E41" s="26">
        <v>2813002</v>
      </c>
      <c r="F41" s="26">
        <v>2690365</v>
      </c>
      <c r="G41" s="26">
        <v>2614789</v>
      </c>
      <c r="H41" s="25">
        <v>2717473</v>
      </c>
      <c r="I41" s="26">
        <v>2518540</v>
      </c>
      <c r="J41" s="26">
        <v>2524509</v>
      </c>
      <c r="K41" s="26">
        <v>2418647</v>
      </c>
      <c r="L41" s="25">
        <v>2633479</v>
      </c>
      <c r="M41" s="26">
        <v>2437535</v>
      </c>
      <c r="N41" s="26">
        <v>2568534</v>
      </c>
      <c r="O41" s="26">
        <v>2360661</v>
      </c>
      <c r="P41" s="25">
        <v>2550537</v>
      </c>
    </row>
    <row r="42" spans="1:16" ht="14.25" thickTop="1">
      <c r="A42" s="2" t="s">
        <v>74</v>
      </c>
      <c r="B42" s="23">
        <v>243874</v>
      </c>
      <c r="C42" s="23">
        <v>194347</v>
      </c>
      <c r="D42" s="23">
        <v>218052</v>
      </c>
      <c r="E42" s="24">
        <v>279104</v>
      </c>
      <c r="F42" s="24">
        <v>172771</v>
      </c>
      <c r="G42" s="24">
        <v>232265</v>
      </c>
      <c r="H42" s="23">
        <v>213188</v>
      </c>
      <c r="I42" s="24">
        <v>219429</v>
      </c>
      <c r="J42" s="24">
        <v>193065</v>
      </c>
      <c r="K42" s="24">
        <v>226817</v>
      </c>
      <c r="L42" s="23">
        <v>317420</v>
      </c>
      <c r="M42" s="24">
        <v>349934</v>
      </c>
      <c r="N42" s="24">
        <v>375432</v>
      </c>
      <c r="O42" s="24">
        <v>376983</v>
      </c>
      <c r="P42" s="23">
        <v>417066</v>
      </c>
    </row>
    <row r="43" spans="1:16" ht="13.5">
      <c r="A43" s="2" t="s">
        <v>75</v>
      </c>
      <c r="B43" s="23">
        <v>201806</v>
      </c>
      <c r="C43" s="23">
        <v>1130</v>
      </c>
      <c r="D43" s="23">
        <v>936</v>
      </c>
      <c r="E43" s="24"/>
      <c r="F43" s="24"/>
      <c r="G43" s="24"/>
      <c r="H43" s="23">
        <v>1091</v>
      </c>
      <c r="I43" s="24"/>
      <c r="J43" s="24"/>
      <c r="K43" s="24"/>
      <c r="L43" s="23">
        <v>747</v>
      </c>
      <c r="M43" s="24"/>
      <c r="N43" s="24"/>
      <c r="O43" s="24"/>
      <c r="P43" s="23">
        <v>423</v>
      </c>
    </row>
    <row r="44" spans="1:16" ht="13.5">
      <c r="A44" s="2" t="s">
        <v>76</v>
      </c>
      <c r="B44" s="23">
        <v>106833</v>
      </c>
      <c r="C44" s="23">
        <v>139282</v>
      </c>
      <c r="D44" s="23">
        <v>115913</v>
      </c>
      <c r="E44" s="24">
        <v>174870</v>
      </c>
      <c r="F44" s="24">
        <v>111359</v>
      </c>
      <c r="G44" s="24">
        <v>153687</v>
      </c>
      <c r="H44" s="23">
        <v>101685</v>
      </c>
      <c r="I44" s="24">
        <v>159126</v>
      </c>
      <c r="J44" s="24">
        <v>103678</v>
      </c>
      <c r="K44" s="24">
        <v>128138</v>
      </c>
      <c r="L44" s="23">
        <v>101140</v>
      </c>
      <c r="M44" s="24">
        <v>176899</v>
      </c>
      <c r="N44" s="24">
        <v>85735</v>
      </c>
      <c r="O44" s="24">
        <v>123125</v>
      </c>
      <c r="P44" s="23">
        <v>80460</v>
      </c>
    </row>
    <row r="45" spans="1:16" ht="13.5">
      <c r="A45" s="2" t="s">
        <v>77</v>
      </c>
      <c r="B45" s="23">
        <v>223561</v>
      </c>
      <c r="C45" s="23">
        <v>78599</v>
      </c>
      <c r="D45" s="23">
        <v>83559</v>
      </c>
      <c r="E45" s="24">
        <v>1173</v>
      </c>
      <c r="F45" s="24">
        <v>47114</v>
      </c>
      <c r="G45" s="24">
        <v>4141</v>
      </c>
      <c r="H45" s="23">
        <v>115033</v>
      </c>
      <c r="I45" s="24">
        <v>30073</v>
      </c>
      <c r="J45" s="24">
        <v>96688</v>
      </c>
      <c r="K45" s="24">
        <v>29913</v>
      </c>
      <c r="L45" s="23">
        <v>118525</v>
      </c>
      <c r="M45" s="24">
        <v>17776</v>
      </c>
      <c r="N45" s="24">
        <v>100070</v>
      </c>
      <c r="O45" s="24">
        <v>37714</v>
      </c>
      <c r="P45" s="23">
        <v>147997</v>
      </c>
    </row>
    <row r="46" spans="1:16" ht="13.5">
      <c r="A46" s="2" t="s">
        <v>78</v>
      </c>
      <c r="B46" s="23">
        <v>45011</v>
      </c>
      <c r="C46" s="23"/>
      <c r="D46" s="23">
        <v>33800</v>
      </c>
      <c r="E46" s="24"/>
      <c r="F46" s="24"/>
      <c r="G46" s="24"/>
      <c r="H46" s="23">
        <v>11580</v>
      </c>
      <c r="I46" s="24"/>
      <c r="J46" s="24"/>
      <c r="K46" s="24"/>
      <c r="L46" s="23">
        <v>42364</v>
      </c>
      <c r="M46" s="24"/>
      <c r="N46" s="24"/>
      <c r="O46" s="24"/>
      <c r="P46" s="23">
        <v>36461</v>
      </c>
    </row>
    <row r="47" spans="1:16" ht="13.5">
      <c r="A47" s="2" t="s">
        <v>79</v>
      </c>
      <c r="B47" s="23">
        <v>20227</v>
      </c>
      <c r="C47" s="23">
        <v>22880</v>
      </c>
      <c r="D47" s="23">
        <v>25733</v>
      </c>
      <c r="E47" s="24"/>
      <c r="F47" s="24"/>
      <c r="G47" s="24"/>
      <c r="H47" s="23">
        <v>21127</v>
      </c>
      <c r="I47" s="24"/>
      <c r="J47" s="24"/>
      <c r="K47" s="24"/>
      <c r="L47" s="23">
        <v>22715</v>
      </c>
      <c r="M47" s="24"/>
      <c r="N47" s="24"/>
      <c r="O47" s="24"/>
      <c r="P47" s="23">
        <v>19340</v>
      </c>
    </row>
    <row r="48" spans="1:16" ht="13.5">
      <c r="A48" s="2" t="s">
        <v>80</v>
      </c>
      <c r="B48" s="23">
        <v>50969</v>
      </c>
      <c r="C48" s="23">
        <v>13174</v>
      </c>
      <c r="D48" s="23">
        <v>15029</v>
      </c>
      <c r="E48" s="24"/>
      <c r="F48" s="24"/>
      <c r="G48" s="24"/>
      <c r="H48" s="23">
        <v>13809</v>
      </c>
      <c r="I48" s="24"/>
      <c r="J48" s="24"/>
      <c r="K48" s="24"/>
      <c r="L48" s="23">
        <v>15845</v>
      </c>
      <c r="M48" s="24"/>
      <c r="N48" s="24"/>
      <c r="O48" s="24"/>
      <c r="P48" s="23">
        <v>14449</v>
      </c>
    </row>
    <row r="49" spans="1:16" ht="13.5">
      <c r="A49" s="2" t="s">
        <v>81</v>
      </c>
      <c r="B49" s="23">
        <v>96066</v>
      </c>
      <c r="C49" s="23">
        <v>123933</v>
      </c>
      <c r="D49" s="23">
        <v>190570</v>
      </c>
      <c r="E49" s="24">
        <v>87925</v>
      </c>
      <c r="F49" s="24">
        <v>186576</v>
      </c>
      <c r="G49" s="24">
        <v>96124</v>
      </c>
      <c r="H49" s="23">
        <v>180085</v>
      </c>
      <c r="I49" s="24">
        <v>78317</v>
      </c>
      <c r="J49" s="24">
        <v>174311</v>
      </c>
      <c r="K49" s="24">
        <v>103030</v>
      </c>
      <c r="L49" s="23">
        <v>185491</v>
      </c>
      <c r="M49" s="24">
        <v>90038</v>
      </c>
      <c r="N49" s="24">
        <v>258822</v>
      </c>
      <c r="O49" s="24">
        <v>103708</v>
      </c>
      <c r="P49" s="23">
        <v>201228</v>
      </c>
    </row>
    <row r="50" spans="1:16" ht="13.5">
      <c r="A50" s="2" t="s">
        <v>82</v>
      </c>
      <c r="B50" s="23">
        <v>10100</v>
      </c>
      <c r="C50" s="23"/>
      <c r="D50" s="23">
        <v>1840</v>
      </c>
      <c r="E50" s="24">
        <v>5520</v>
      </c>
      <c r="F50" s="24">
        <v>3680</v>
      </c>
      <c r="G50" s="24">
        <v>2300</v>
      </c>
      <c r="H50" s="23"/>
      <c r="I50" s="24"/>
      <c r="J50" s="24"/>
      <c r="K50" s="24"/>
      <c r="L50" s="23">
        <v>7920</v>
      </c>
      <c r="M50" s="24">
        <v>8107</v>
      </c>
      <c r="N50" s="24">
        <v>4950</v>
      </c>
      <c r="O50" s="24">
        <v>2475</v>
      </c>
      <c r="P50" s="23">
        <v>11937</v>
      </c>
    </row>
    <row r="51" spans="1:16" ht="13.5">
      <c r="A51" s="2" t="s">
        <v>53</v>
      </c>
      <c r="B51" s="23">
        <v>1789</v>
      </c>
      <c r="C51" s="23">
        <v>1789</v>
      </c>
      <c r="D51" s="23"/>
      <c r="E51" s="24">
        <v>63869</v>
      </c>
      <c r="F51" s="24">
        <v>63138</v>
      </c>
      <c r="G51" s="24">
        <v>98647</v>
      </c>
      <c r="H51" s="23"/>
      <c r="I51" s="24">
        <v>47821</v>
      </c>
      <c r="J51" s="24">
        <v>51906</v>
      </c>
      <c r="K51" s="24">
        <v>97493</v>
      </c>
      <c r="L51" s="23"/>
      <c r="M51" s="24">
        <v>72857</v>
      </c>
      <c r="N51" s="24">
        <v>72706</v>
      </c>
      <c r="O51" s="24">
        <v>98588</v>
      </c>
      <c r="P51" s="23"/>
    </row>
    <row r="52" spans="1:16" ht="13.5">
      <c r="A52" s="2" t="s">
        <v>83</v>
      </c>
      <c r="B52" s="23">
        <v>1000237</v>
      </c>
      <c r="C52" s="23">
        <v>575137</v>
      </c>
      <c r="D52" s="23">
        <v>685436</v>
      </c>
      <c r="E52" s="24">
        <v>612463</v>
      </c>
      <c r="F52" s="24">
        <v>584640</v>
      </c>
      <c r="G52" s="24">
        <v>587166</v>
      </c>
      <c r="H52" s="23">
        <v>657602</v>
      </c>
      <c r="I52" s="24">
        <v>534768</v>
      </c>
      <c r="J52" s="24">
        <v>619650</v>
      </c>
      <c r="K52" s="24">
        <v>585392</v>
      </c>
      <c r="L52" s="23">
        <v>812170</v>
      </c>
      <c r="M52" s="24">
        <v>715612</v>
      </c>
      <c r="N52" s="24">
        <v>897717</v>
      </c>
      <c r="O52" s="24">
        <v>762596</v>
      </c>
      <c r="P52" s="23">
        <v>949365</v>
      </c>
    </row>
    <row r="53" spans="1:16" ht="13.5">
      <c r="A53" s="2" t="s">
        <v>84</v>
      </c>
      <c r="B53" s="23">
        <v>77875</v>
      </c>
      <c r="C53" s="23">
        <v>78100</v>
      </c>
      <c r="D53" s="23">
        <v>78649</v>
      </c>
      <c r="E53" s="24"/>
      <c r="F53" s="24"/>
      <c r="G53" s="24"/>
      <c r="H53" s="23">
        <v>79319</v>
      </c>
      <c r="I53" s="24"/>
      <c r="J53" s="24"/>
      <c r="K53" s="24"/>
      <c r="L53" s="23"/>
      <c r="M53" s="24"/>
      <c r="N53" s="24"/>
      <c r="O53" s="24"/>
      <c r="P53" s="23"/>
    </row>
    <row r="54" spans="1:16" ht="13.5">
      <c r="A54" s="2" t="s">
        <v>85</v>
      </c>
      <c r="B54" s="23">
        <v>54279</v>
      </c>
      <c r="C54" s="23">
        <v>53314</v>
      </c>
      <c r="D54" s="23">
        <v>52366</v>
      </c>
      <c r="E54" s="24">
        <v>29510</v>
      </c>
      <c r="F54" s="24">
        <v>29373</v>
      </c>
      <c r="G54" s="24">
        <v>29240</v>
      </c>
      <c r="H54" s="23"/>
      <c r="I54" s="24"/>
      <c r="J54" s="24"/>
      <c r="K54" s="24"/>
      <c r="L54" s="23"/>
      <c r="M54" s="24"/>
      <c r="N54" s="24"/>
      <c r="O54" s="24"/>
      <c r="P54" s="23"/>
    </row>
    <row r="55" spans="1:16" ht="13.5">
      <c r="A55" s="2" t="s">
        <v>53</v>
      </c>
      <c r="B55" s="23">
        <v>8020</v>
      </c>
      <c r="C55" s="23">
        <v>13125</v>
      </c>
      <c r="D55" s="23">
        <v>10260</v>
      </c>
      <c r="E55" s="24">
        <v>80755</v>
      </c>
      <c r="F55" s="24">
        <v>79482</v>
      </c>
      <c r="G55" s="24">
        <v>79692</v>
      </c>
      <c r="H55" s="23">
        <v>1344</v>
      </c>
      <c r="I55" s="24">
        <v>80728</v>
      </c>
      <c r="J55" s="24">
        <v>80919</v>
      </c>
      <c r="K55" s="24">
        <v>81111</v>
      </c>
      <c r="L55" s="23">
        <v>1143</v>
      </c>
      <c r="M55" s="24">
        <v>80602</v>
      </c>
      <c r="N55" s="24">
        <v>84397</v>
      </c>
      <c r="O55" s="24">
        <v>86993</v>
      </c>
      <c r="P55" s="23">
        <v>1700</v>
      </c>
    </row>
    <row r="56" spans="1:16" ht="13.5">
      <c r="A56" s="2" t="s">
        <v>86</v>
      </c>
      <c r="B56" s="23">
        <v>140174</v>
      </c>
      <c r="C56" s="23">
        <v>144539</v>
      </c>
      <c r="D56" s="23">
        <v>141276</v>
      </c>
      <c r="E56" s="24">
        <v>110265</v>
      </c>
      <c r="F56" s="24">
        <v>108855</v>
      </c>
      <c r="G56" s="24">
        <v>108932</v>
      </c>
      <c r="H56" s="23">
        <v>80664</v>
      </c>
      <c r="I56" s="24">
        <v>80728</v>
      </c>
      <c r="J56" s="24">
        <v>80919</v>
      </c>
      <c r="K56" s="24">
        <v>81111</v>
      </c>
      <c r="L56" s="23">
        <v>80463</v>
      </c>
      <c r="M56" s="24">
        <v>80602</v>
      </c>
      <c r="N56" s="24">
        <v>84397</v>
      </c>
      <c r="O56" s="24">
        <v>91993</v>
      </c>
      <c r="P56" s="23">
        <v>107106</v>
      </c>
    </row>
    <row r="57" spans="1:16" ht="14.25" thickBot="1">
      <c r="A57" s="4" t="s">
        <v>87</v>
      </c>
      <c r="B57" s="25">
        <v>1140412</v>
      </c>
      <c r="C57" s="25">
        <v>719677</v>
      </c>
      <c r="D57" s="25">
        <v>826712</v>
      </c>
      <c r="E57" s="26">
        <v>722728</v>
      </c>
      <c r="F57" s="26">
        <v>693496</v>
      </c>
      <c r="G57" s="26">
        <v>696098</v>
      </c>
      <c r="H57" s="25">
        <v>738266</v>
      </c>
      <c r="I57" s="26">
        <v>615496</v>
      </c>
      <c r="J57" s="26">
        <v>700570</v>
      </c>
      <c r="K57" s="26">
        <v>666504</v>
      </c>
      <c r="L57" s="25">
        <v>892633</v>
      </c>
      <c r="M57" s="26">
        <v>796214</v>
      </c>
      <c r="N57" s="26">
        <v>982114</v>
      </c>
      <c r="O57" s="26">
        <v>854590</v>
      </c>
      <c r="P57" s="25">
        <v>1056471</v>
      </c>
    </row>
    <row r="58" spans="1:16" ht="14.25" thickTop="1">
      <c r="A58" s="2" t="s">
        <v>88</v>
      </c>
      <c r="B58" s="23">
        <v>308900</v>
      </c>
      <c r="C58" s="23">
        <v>308900</v>
      </c>
      <c r="D58" s="23">
        <v>308900</v>
      </c>
      <c r="E58" s="24">
        <v>308900</v>
      </c>
      <c r="F58" s="24">
        <v>308900</v>
      </c>
      <c r="G58" s="24">
        <v>308900</v>
      </c>
      <c r="H58" s="23">
        <v>308900</v>
      </c>
      <c r="I58" s="24">
        <v>308900</v>
      </c>
      <c r="J58" s="24">
        <v>308900</v>
      </c>
      <c r="K58" s="24">
        <v>308900</v>
      </c>
      <c r="L58" s="23">
        <v>308900</v>
      </c>
      <c r="M58" s="24">
        <v>308900</v>
      </c>
      <c r="N58" s="24">
        <v>308900</v>
      </c>
      <c r="O58" s="24">
        <v>308900</v>
      </c>
      <c r="P58" s="23">
        <v>308900</v>
      </c>
    </row>
    <row r="59" spans="1:16" ht="13.5">
      <c r="A59" s="3" t="s">
        <v>89</v>
      </c>
      <c r="B59" s="23">
        <v>248900</v>
      </c>
      <c r="C59" s="23">
        <v>248900</v>
      </c>
      <c r="D59" s="23">
        <v>248900</v>
      </c>
      <c r="E59" s="24"/>
      <c r="F59" s="24"/>
      <c r="G59" s="24"/>
      <c r="H59" s="23">
        <v>248900</v>
      </c>
      <c r="I59" s="24"/>
      <c r="J59" s="24"/>
      <c r="K59" s="24"/>
      <c r="L59" s="23">
        <v>248900</v>
      </c>
      <c r="M59" s="24"/>
      <c r="N59" s="24"/>
      <c r="O59" s="24"/>
      <c r="P59" s="23">
        <v>248900</v>
      </c>
    </row>
    <row r="60" spans="1:16" ht="13.5">
      <c r="A60" s="3" t="s">
        <v>90</v>
      </c>
      <c r="B60" s="23">
        <v>248900</v>
      </c>
      <c r="C60" s="23">
        <v>248900</v>
      </c>
      <c r="D60" s="23">
        <v>248900</v>
      </c>
      <c r="E60" s="24">
        <v>248900</v>
      </c>
      <c r="F60" s="24">
        <v>248900</v>
      </c>
      <c r="G60" s="24">
        <v>248900</v>
      </c>
      <c r="H60" s="23">
        <v>248900</v>
      </c>
      <c r="I60" s="24">
        <v>248900</v>
      </c>
      <c r="J60" s="24">
        <v>248900</v>
      </c>
      <c r="K60" s="24">
        <v>248900</v>
      </c>
      <c r="L60" s="23">
        <v>248900</v>
      </c>
      <c r="M60" s="24">
        <v>248900</v>
      </c>
      <c r="N60" s="24">
        <v>248900</v>
      </c>
      <c r="O60" s="24">
        <v>248900</v>
      </c>
      <c r="P60" s="23">
        <v>248900</v>
      </c>
    </row>
    <row r="61" spans="1:16" ht="13.5">
      <c r="A61" s="3" t="s">
        <v>91</v>
      </c>
      <c r="B61" s="23">
        <v>13290</v>
      </c>
      <c r="C61" s="23">
        <v>13290</v>
      </c>
      <c r="D61" s="23">
        <v>13290</v>
      </c>
      <c r="E61" s="24"/>
      <c r="F61" s="24"/>
      <c r="G61" s="24"/>
      <c r="H61" s="23">
        <v>13290</v>
      </c>
      <c r="I61" s="24"/>
      <c r="J61" s="24"/>
      <c r="K61" s="24"/>
      <c r="L61" s="23">
        <v>13290</v>
      </c>
      <c r="M61" s="24"/>
      <c r="N61" s="24"/>
      <c r="O61" s="24"/>
      <c r="P61" s="23">
        <v>13290</v>
      </c>
    </row>
    <row r="62" spans="1:16" ht="13.5">
      <c r="A62" s="5" t="s">
        <v>92</v>
      </c>
      <c r="B62" s="23">
        <v>100000</v>
      </c>
      <c r="C62" s="23">
        <v>100000</v>
      </c>
      <c r="D62" s="23">
        <v>100000</v>
      </c>
      <c r="E62" s="24"/>
      <c r="F62" s="24"/>
      <c r="G62" s="24"/>
      <c r="H62" s="23">
        <v>100000</v>
      </c>
      <c r="I62" s="24"/>
      <c r="J62" s="24"/>
      <c r="K62" s="24"/>
      <c r="L62" s="23">
        <v>100000</v>
      </c>
      <c r="M62" s="24"/>
      <c r="N62" s="24"/>
      <c r="O62" s="24"/>
      <c r="P62" s="23">
        <v>100000</v>
      </c>
    </row>
    <row r="63" spans="1:16" ht="13.5">
      <c r="A63" s="5" t="s">
        <v>93</v>
      </c>
      <c r="B63" s="23">
        <v>2034020</v>
      </c>
      <c r="C63" s="23">
        <v>1721021</v>
      </c>
      <c r="D63" s="23">
        <v>1506298</v>
      </c>
      <c r="E63" s="24"/>
      <c r="F63" s="24"/>
      <c r="G63" s="24"/>
      <c r="H63" s="23">
        <v>1323197</v>
      </c>
      <c r="I63" s="24"/>
      <c r="J63" s="24"/>
      <c r="K63" s="24"/>
      <c r="L63" s="23">
        <v>1070725</v>
      </c>
      <c r="M63" s="24"/>
      <c r="N63" s="24"/>
      <c r="O63" s="24"/>
      <c r="P63" s="23">
        <v>822737</v>
      </c>
    </row>
    <row r="64" spans="1:16" ht="13.5">
      <c r="A64" s="3" t="s">
        <v>94</v>
      </c>
      <c r="B64" s="23">
        <v>2147310</v>
      </c>
      <c r="C64" s="23">
        <v>1834311</v>
      </c>
      <c r="D64" s="23">
        <v>1619588</v>
      </c>
      <c r="E64" s="24">
        <v>1536296</v>
      </c>
      <c r="F64" s="24">
        <v>1444234</v>
      </c>
      <c r="G64" s="24">
        <v>1388652</v>
      </c>
      <c r="H64" s="23">
        <v>1436487</v>
      </c>
      <c r="I64" s="24">
        <v>1345812</v>
      </c>
      <c r="J64" s="24">
        <v>1268706</v>
      </c>
      <c r="K64" s="24">
        <v>1177601</v>
      </c>
      <c r="L64" s="23">
        <v>1184015</v>
      </c>
      <c r="M64" s="24">
        <v>1085837</v>
      </c>
      <c r="N64" s="24">
        <v>1027229</v>
      </c>
      <c r="O64" s="24">
        <v>946161</v>
      </c>
      <c r="P64" s="23">
        <v>936027</v>
      </c>
    </row>
    <row r="65" spans="1:16" ht="13.5">
      <c r="A65" s="2" t="s">
        <v>95</v>
      </c>
      <c r="B65" s="23">
        <v>-38</v>
      </c>
      <c r="C65" s="23"/>
      <c r="D65" s="23"/>
      <c r="E65" s="24"/>
      <c r="F65" s="24"/>
      <c r="G65" s="24"/>
      <c r="H65" s="23"/>
      <c r="I65" s="24"/>
      <c r="J65" s="24"/>
      <c r="K65" s="24"/>
      <c r="L65" s="23"/>
      <c r="M65" s="24"/>
      <c r="N65" s="24"/>
      <c r="O65" s="24"/>
      <c r="P65" s="23"/>
    </row>
    <row r="66" spans="1:16" ht="13.5">
      <c r="A66" s="2" t="s">
        <v>96</v>
      </c>
      <c r="B66" s="23">
        <v>2705072</v>
      </c>
      <c r="C66" s="23">
        <v>2392111</v>
      </c>
      <c r="D66" s="23">
        <v>2177388</v>
      </c>
      <c r="E66" s="24">
        <v>2094096</v>
      </c>
      <c r="F66" s="24">
        <v>2002034</v>
      </c>
      <c r="G66" s="24">
        <v>1946452</v>
      </c>
      <c r="H66" s="23">
        <v>1994287</v>
      </c>
      <c r="I66" s="24">
        <v>1903612</v>
      </c>
      <c r="J66" s="24">
        <v>1826506</v>
      </c>
      <c r="K66" s="24">
        <v>1735401</v>
      </c>
      <c r="L66" s="23">
        <v>1741815</v>
      </c>
      <c r="M66" s="24">
        <v>1643637</v>
      </c>
      <c r="N66" s="24">
        <v>1585029</v>
      </c>
      <c r="O66" s="24">
        <v>1503961</v>
      </c>
      <c r="P66" s="23">
        <v>1493827</v>
      </c>
    </row>
    <row r="67" spans="1:16" ht="13.5">
      <c r="A67" s="2" t="s">
        <v>97</v>
      </c>
      <c r="B67" s="23">
        <v>14443</v>
      </c>
      <c r="C67" s="23">
        <v>-5499</v>
      </c>
      <c r="D67" s="23">
        <v>-3446</v>
      </c>
      <c r="E67" s="24">
        <v>-4409</v>
      </c>
      <c r="F67" s="24">
        <v>-5164</v>
      </c>
      <c r="G67" s="24">
        <v>-27761</v>
      </c>
      <c r="H67" s="23">
        <v>-15080</v>
      </c>
      <c r="I67" s="24">
        <v>-568</v>
      </c>
      <c r="J67" s="24">
        <v>-2567</v>
      </c>
      <c r="K67" s="24">
        <v>16741</v>
      </c>
      <c r="L67" s="23">
        <v>-969</v>
      </c>
      <c r="M67" s="24">
        <v>-2317</v>
      </c>
      <c r="N67" s="24">
        <v>1389</v>
      </c>
      <c r="O67" s="24">
        <v>2109</v>
      </c>
      <c r="P67" s="23">
        <v>239</v>
      </c>
    </row>
    <row r="68" spans="1:16" ht="13.5">
      <c r="A68" s="2" t="s">
        <v>98</v>
      </c>
      <c r="B68" s="23">
        <v>14443</v>
      </c>
      <c r="C68" s="23">
        <v>-5499</v>
      </c>
      <c r="D68" s="23">
        <v>-3446</v>
      </c>
      <c r="E68" s="24">
        <v>-4409</v>
      </c>
      <c r="F68" s="24">
        <v>-5164</v>
      </c>
      <c r="G68" s="24">
        <v>-27761</v>
      </c>
      <c r="H68" s="23">
        <v>-15080</v>
      </c>
      <c r="I68" s="24">
        <v>-568</v>
      </c>
      <c r="J68" s="24">
        <v>-2567</v>
      </c>
      <c r="K68" s="24">
        <v>16741</v>
      </c>
      <c r="L68" s="23">
        <v>-969</v>
      </c>
      <c r="M68" s="24">
        <v>-2317</v>
      </c>
      <c r="N68" s="24">
        <v>1389</v>
      </c>
      <c r="O68" s="24">
        <v>2109</v>
      </c>
      <c r="P68" s="23">
        <v>239</v>
      </c>
    </row>
    <row r="69" spans="1:16" ht="13.5">
      <c r="A69" s="6" t="s">
        <v>99</v>
      </c>
      <c r="B69" s="23">
        <v>9734</v>
      </c>
      <c r="C69" s="23">
        <v>6000</v>
      </c>
      <c r="D69" s="23">
        <v>1761</v>
      </c>
      <c r="E69" s="24">
        <v>587</v>
      </c>
      <c r="F69" s="24"/>
      <c r="G69" s="24"/>
      <c r="H69" s="23"/>
      <c r="I69" s="24"/>
      <c r="J69" s="24"/>
      <c r="K69" s="24"/>
      <c r="L69" s="23"/>
      <c r="M69" s="24"/>
      <c r="N69" s="24"/>
      <c r="O69" s="24"/>
      <c r="P69" s="23"/>
    </row>
    <row r="70" spans="1:16" ht="13.5">
      <c r="A70" s="6" t="s">
        <v>100</v>
      </c>
      <c r="B70" s="23">
        <v>2729250</v>
      </c>
      <c r="C70" s="23">
        <v>2392612</v>
      </c>
      <c r="D70" s="23">
        <v>2175702</v>
      </c>
      <c r="E70" s="24">
        <v>2090274</v>
      </c>
      <c r="F70" s="24">
        <v>1996869</v>
      </c>
      <c r="G70" s="24">
        <v>1918690</v>
      </c>
      <c r="H70" s="23">
        <v>1979206</v>
      </c>
      <c r="I70" s="24">
        <v>1903043</v>
      </c>
      <c r="J70" s="24">
        <v>1823938</v>
      </c>
      <c r="K70" s="24">
        <v>1752143</v>
      </c>
      <c r="L70" s="23">
        <v>1740845</v>
      </c>
      <c r="M70" s="24">
        <v>1641320</v>
      </c>
      <c r="N70" s="24">
        <v>1586419</v>
      </c>
      <c r="O70" s="24">
        <v>1506071</v>
      </c>
      <c r="P70" s="23">
        <v>1494066</v>
      </c>
    </row>
    <row r="71" spans="1:16" ht="14.25" thickBot="1">
      <c r="A71" s="7" t="s">
        <v>101</v>
      </c>
      <c r="B71" s="23">
        <v>3869662</v>
      </c>
      <c r="C71" s="23">
        <v>3112290</v>
      </c>
      <c r="D71" s="23">
        <v>3002415</v>
      </c>
      <c r="E71" s="24">
        <v>2813002</v>
      </c>
      <c r="F71" s="24">
        <v>2690365</v>
      </c>
      <c r="G71" s="24">
        <v>2614789</v>
      </c>
      <c r="H71" s="23">
        <v>2717473</v>
      </c>
      <c r="I71" s="24">
        <v>2518540</v>
      </c>
      <c r="J71" s="24">
        <v>2524509</v>
      </c>
      <c r="K71" s="24">
        <v>2418647</v>
      </c>
      <c r="L71" s="23">
        <v>2633479</v>
      </c>
      <c r="M71" s="24">
        <v>2437535</v>
      </c>
      <c r="N71" s="24">
        <v>2568534</v>
      </c>
      <c r="O71" s="24">
        <v>2360661</v>
      </c>
      <c r="P71" s="23">
        <v>2550537</v>
      </c>
    </row>
    <row r="72" spans="1:16" ht="14.25" thickTop="1">
      <c r="A72" s="8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4" ht="13.5">
      <c r="A74" s="20" t="s">
        <v>106</v>
      </c>
    </row>
    <row r="75" ht="13.5">
      <c r="A75" s="20" t="s">
        <v>107</v>
      </c>
    </row>
  </sheetData>
  <mergeCells count="1">
    <mergeCell ref="B6:P6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2014-02-10T16:53:29Z</dcterms:created>
  <dcterms:modified xsi:type="dcterms:W3CDTF">2014-02-10T16:53:36Z</dcterms:modified>
  <cp:category/>
  <cp:version/>
  <cp:contentType/>
  <cp:contentStatus/>
</cp:coreProperties>
</file>