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<sst xmlns="http://schemas.openxmlformats.org/spreadsheetml/2006/main" count="649" uniqueCount="240">
  <si>
    <t>株主資本</t>
  </si>
  <si>
    <t>少数株主持分</t>
  </si>
  <si>
    <t>連結・貸借対照表</t>
  </si>
  <si>
    <t>累積四半期</t>
  </si>
  <si>
    <t>2013/04/01</t>
  </si>
  <si>
    <t>減価償却費</t>
  </si>
  <si>
    <t>のれん償却額</t>
  </si>
  <si>
    <t>貸倒引当金の増減額（△は減少）</t>
  </si>
  <si>
    <t>賞与引当金の増減額（△は減少）</t>
  </si>
  <si>
    <t>役員賞与引当金の増減額（△は減少）</t>
  </si>
  <si>
    <t>受注損失引当金の増減額（△は減少）</t>
  </si>
  <si>
    <t>受取利息及び受取配当金</t>
  </si>
  <si>
    <t>投資有価証券売却損益（△は益）</t>
  </si>
  <si>
    <t>持分法による投資損益（△は益）</t>
  </si>
  <si>
    <t>移転費用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</si>
  <si>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</si>
  <si>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</si>
  <si>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</si>
  <si>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</si>
  <si>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未払消費税等の増減額（△は減少）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</si>
  <si>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</si>
  <si>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</si>
  <si>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</si>
  <si>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</si>
  <si>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利息の受取額</t>
  </si>
  <si>
    <t>利息の支払額</t>
  </si>
  <si>
    <t>法人税等の還付額</t>
  </si>
  <si>
    <t>法人税等の支払額</t>
  </si>
  <si>
    <t>移転費用の支払額</t>
  </si>
  <si>
    <t>営業活動によるキャッシュ・フロー</t>
  </si>
  <si>
    <t>投資有価証券の取得による支出</t>
  </si>
  <si>
    <t>投資有価証券の売却による収入</t>
  </si>
  <si>
    <t>有形固定資産の取得による支出</t>
  </si>
  <si>
    <t>無形固定資産の取得による支出</t>
  </si>
  <si>
    <t>連結の範囲の変更を伴う子会社株式の取得による収入</t>
  </si>
  <si>
    <t>差入敷金保証金の支払による支出</t>
  </si>
  <si>
    <t>差入敷金保証金の戻入による収入</t>
  </si>
  <si>
    <t>貸付けによる支出</t>
  </si>
  <si>
    <t>貸付金の回収による収入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</si>
  <si>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</si>
  <si>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</si>
  <si>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</si>
  <si>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</si>
  <si>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</si>
  <si>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株式の発行による収入</t>
  </si>
  <si>
    <t>自己株式の処分による収入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</si>
  <si>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</si>
  <si>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</si>
  <si>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</si>
  <si>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</si>
  <si>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</si>
  <si>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</si>
  <si>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</si>
  <si>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持分法による投資損失</t>
  </si>
  <si>
    <t>投資有価証券売却益</t>
  </si>
  <si>
    <t>特別利益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</si>
  <si>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</si>
  <si>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</si>
  <si>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</si>
  <si>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</si>
  <si>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</si>
  <si>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</si>
  <si>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</si>
  <si>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</si>
  <si>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</si>
  <si>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</si>
  <si>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</si>
  <si>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</si>
  <si>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</si>
  <si>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</si>
  <si>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</si>
  <si>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</si>
  <si>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2011/06/27</t>
  </si>
  <si>
    <t>2010/03/31</t>
  </si>
  <si>
    <t>2010/06/25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</si>
  <si>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</si>
  <si>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</si>
  <si>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</si>
  <si>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</si>
  <si>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</si>
  <si>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</si>
  <si>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</si>
  <si>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仕掛品</t>
  </si>
  <si>
    <t>貯蔵品</t>
  </si>
  <si>
    <t>原材料及び貯蔵品</t>
  </si>
  <si>
    <t>前払費用</t>
  </si>
  <si>
    <t>未収入金</t>
  </si>
  <si>
    <t>繰延税金資産</t>
  </si>
  <si>
    <t>短期貸付金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</si>
  <si>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</si>
  <si>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</si>
  <si>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</si>
  <si>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</si>
  <si>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</si>
  <si>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</si>
  <si>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</si>
  <si>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</si>
  <si>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建設仮勘定</t>
  </si>
  <si>
    <t>有形固定資産</t>
  </si>
  <si>
    <t>有形固定資産</t>
  </si>
  <si>
    <t>のれん</t>
  </si>
  <si>
    <t>ソフトウエア</t>
  </si>
  <si>
    <t>その他</t>
  </si>
  <si>
    <t>無形固定資産</t>
  </si>
  <si>
    <t>投資有価証券</t>
  </si>
  <si>
    <t>関係会社株式</t>
  </si>
  <si>
    <t>敷金及び保証金</t>
  </si>
  <si>
    <t>投資損失引当金</t>
  </si>
  <si>
    <t>投資その他の資産</t>
  </si>
  <si>
    <t>固定資産</t>
  </si>
  <si>
    <t>株式交付費</t>
  </si>
  <si>
    <t>資産</t>
  </si>
  <si>
    <t>買掛金</t>
  </si>
  <si>
    <t>買掛金</t>
  </si>
  <si>
    <t>1年内返済予定の長期借入金</t>
  </si>
  <si>
    <t>1年内返済予定の長期借入金</t>
  </si>
  <si>
    <t>未払金</t>
  </si>
  <si>
    <t>未払費用</t>
  </si>
  <si>
    <t>未払法人税等</t>
  </si>
  <si>
    <t>未払法人税等</t>
  </si>
  <si>
    <t>未払消費税等</t>
  </si>
  <si>
    <t>前受金</t>
  </si>
  <si>
    <t>預り金</t>
  </si>
  <si>
    <t>賞与引当金</t>
  </si>
  <si>
    <t>未払役員賞与</t>
  </si>
  <si>
    <t>受注損失引当金</t>
  </si>
  <si>
    <t>その他</t>
  </si>
  <si>
    <t>流動負債</t>
  </si>
  <si>
    <t>長期借入金</t>
  </si>
  <si>
    <t>繰延税金負債</t>
  </si>
  <si>
    <t>固定負債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</si>
  <si>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</si>
  <si>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</si>
  <si>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</si>
  <si>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</si>
  <si>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</si>
  <si>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</si>
  <si>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</si>
  <si>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</si>
  <si>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</si>
  <si>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</si>
  <si>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</si>
  <si>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</si>
  <si>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</si>
  <si>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</si>
  <si>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</si>
  <si>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</si>
  <si>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</si>
  <si>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</si>
  <si>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ネットイヤーグループ株式会社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</si>
  <si>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</si>
  <si>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</si>
  <si>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</si>
  <si>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</si>
  <si>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</si>
  <si>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</si>
  <si>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</si>
  <si>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</si>
  <si>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</si>
  <si>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</si>
  <si>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</si>
  <si>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</si>
  <si>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</si>
  <si>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</si>
  <si>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</si>
  <si>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受取利息及び配当金</t>
  </si>
  <si>
    <t>受取賃貸料</t>
  </si>
  <si>
    <t>受取賃貸料</t>
  </si>
  <si>
    <t>助成金収入</t>
  </si>
  <si>
    <t>その他</t>
  </si>
  <si>
    <t>営業外収益</t>
  </si>
  <si>
    <t>支払利息</t>
  </si>
  <si>
    <t>賃貸費用</t>
  </si>
  <si>
    <t>支払手数料</t>
  </si>
  <si>
    <t>株式公開費用</t>
  </si>
  <si>
    <t>リース解約損</t>
  </si>
  <si>
    <t>営業外費用</t>
  </si>
  <si>
    <t>経常利益</t>
  </si>
  <si>
    <t>投資有価証券売却益</t>
  </si>
  <si>
    <t>関係会社株式売却益</t>
  </si>
  <si>
    <t>受取補償金</t>
  </si>
  <si>
    <t>貸倒引当金戻入額</t>
  </si>
  <si>
    <t>特別利益</t>
  </si>
  <si>
    <t>固定資産除却損</t>
  </si>
  <si>
    <t>本社移転費用</t>
  </si>
  <si>
    <t>関係会社株式評価損</t>
  </si>
  <si>
    <t>投資損失引当金繰入額</t>
  </si>
  <si>
    <t>貸倒引当金繰入額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</si>
  <si>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</si>
  <si>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</si>
  <si>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</si>
  <si>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</si>
  <si>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</si>
  <si>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</si>
  <si>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</si>
  <si>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</si>
  <si>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</si>
  <si>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</si>
  <si>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2013/11/08</t>
  </si>
  <si>
    <t>2013/09/30</t>
  </si>
  <si>
    <t>2013/08/09</t>
  </si>
  <si>
    <t>2013/06/30</t>
  </si>
  <si>
    <t>2013/02/08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</si>
  <si>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</si>
  <si>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</si>
  <si>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</si>
  <si>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</si>
  <si>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</si>
  <si>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</si>
  <si>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</si>
  <si>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</si>
  <si>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</si>
  <si>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2011/08/12</t>
  </si>
  <si>
    <t>2011/06/30</t>
  </si>
  <si>
    <t>2011/02/07</t>
  </si>
  <si>
    <t>2010/12/31</t>
  </si>
  <si>
    <t>2010/11/12</t>
  </si>
  <si>
    <t>2010/09/30</t>
  </si>
  <si>
    <t>2010/08/13</t>
  </si>
  <si>
    <t>2010/06/30</t>
  </si>
  <si>
    <t>2010/02/10</t>
  </si>
  <si>
    <t>2009/12/31</t>
  </si>
  <si>
    <t>2009/11/12</t>
  </si>
  <si>
    <t>2009/09/30</t>
  </si>
  <si>
    <t>2009/08/14</t>
  </si>
  <si>
    <t>2009/06/30</t>
  </si>
  <si>
    <t>2009/02/13</t>
  </si>
  <si>
    <t>2008/12/31</t>
  </si>
  <si>
    <t>2008/11/13</t>
  </si>
  <si>
    <t>2008/09/30</t>
  </si>
  <si>
    <t>2008/08/13</t>
  </si>
  <si>
    <t>2008/06/30</t>
  </si>
  <si>
    <t>受取手形及び営業未収入金</t>
  </si>
  <si>
    <t>資産</t>
  </si>
  <si>
    <t>未払金</t>
  </si>
  <si>
    <t>賞与引当金</t>
  </si>
  <si>
    <t>長期借入金</t>
  </si>
  <si>
    <t>繰延税金負債</t>
  </si>
  <si>
    <t>負債</t>
  </si>
  <si>
    <t>資本剰余金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</si>
</sst>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147</v>
      </c>
      <c r="B2" s="14">
        <v>3622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59</v>
      </c>
      <c r="B4" s="15" t="str">
        <f>HYPERLINK("http://www.kabupro.jp/mark/20140207/S10012UZ.htm","四半期報告書")</f>
        <v>四半期報告書</v>
      </c>
      <c r="C4" s="15" t="str">
        <f>HYPERLINK("http://www.kabupro.jp/mark/20131108/S1000CXI.htm","四半期報告書")</f>
        <v>四半期報告書</v>
      </c>
      <c r="D4" s="15" t="str">
        <f>HYPERLINK("http://www.kabupro.jp/mark/20130809/S000E7DG.htm","四半期報告書")</f>
        <v>四半期報告書</v>
      </c>
      <c r="E4" s="15" t="str">
        <f>HYPERLINK("http://www.kabupro.jp/mark/20130628/S000DTQ1.htm","有価証券報告書")</f>
        <v>有価証券報告書</v>
      </c>
      <c r="F4" s="15" t="str">
        <f>HYPERLINK("http://www.kabupro.jp/mark/20140207/S10012UZ.htm","四半期報告書")</f>
        <v>四半期報告書</v>
      </c>
      <c r="G4" s="15" t="str">
        <f>HYPERLINK("http://www.kabupro.jp/mark/20131108/S1000CXI.htm","四半期報告書")</f>
        <v>四半期報告書</v>
      </c>
      <c r="H4" s="15" t="str">
        <f>HYPERLINK("http://www.kabupro.jp/mark/20130809/S000E7DG.htm","四半期報告書")</f>
        <v>四半期報告書</v>
      </c>
      <c r="I4" s="15" t="str">
        <f>HYPERLINK("http://www.kabupro.jp/mark/20130628/S000DTQ1.htm","有価証券報告書")</f>
        <v>有価証券報告書</v>
      </c>
      <c r="J4" s="15" t="str">
        <f>HYPERLINK("http://www.kabupro.jp/mark/20130208/S000CRRU.htm","四半期報告書")</f>
        <v>四半期報告書</v>
      </c>
      <c r="K4" s="15" t="str">
        <f>HYPERLINK("http://www.kabupro.jp/mark/20121109/S000C79F.htm","四半期報告書")</f>
        <v>四半期報告書</v>
      </c>
      <c r="L4" s="15" t="str">
        <f>HYPERLINK("http://www.kabupro.jp/mark/20120810/S000BN3D.htm","四半期報告書")</f>
        <v>四半期報告書</v>
      </c>
      <c r="M4" s="15" t="str">
        <f>HYPERLINK("http://www.kabupro.jp/mark/20120629/S000B8R0.htm","有価証券報告書")</f>
        <v>有価証券報告書</v>
      </c>
      <c r="N4" s="15" t="str">
        <f>HYPERLINK("http://www.kabupro.jp/mark/20120210/S000A910.htm","四半期報告書")</f>
        <v>四半期報告書</v>
      </c>
      <c r="O4" s="15" t="str">
        <f>HYPERLINK("http://www.kabupro.jp/mark/20111111/S0009OFW.htm","四半期報告書")</f>
        <v>四半期報告書</v>
      </c>
      <c r="P4" s="15" t="str">
        <f>HYPERLINK("http://www.kabupro.jp/mark/20110812/S00096BK.htm","四半期報告書")</f>
        <v>四半期報告書</v>
      </c>
      <c r="Q4" s="15" t="str">
        <f>HYPERLINK("http://www.kabupro.jp/mark/20110627/S0008LEL.htm","有価証券報告書")</f>
        <v>有価証券報告書</v>
      </c>
      <c r="R4" s="15" t="str">
        <f>HYPERLINK("http://www.kabupro.jp/mark/20110207/S0007NXI.htm","四半期報告書")</f>
        <v>四半期報告書</v>
      </c>
      <c r="S4" s="15" t="str">
        <f>HYPERLINK("http://www.kabupro.jp/mark/20101112/S00075LD.htm","四半期報告書")</f>
        <v>四半期報告書</v>
      </c>
      <c r="T4" s="15" t="str">
        <f>HYPERLINK("http://www.kabupro.jp/mark/20100813/S0006M0G.htm","四半期報告書")</f>
        <v>四半期報告書</v>
      </c>
      <c r="U4" s="15" t="str">
        <f>HYPERLINK("http://www.kabupro.jp/mark/20100625/S0005ZIU.htm","有価証券報告書")</f>
        <v>有価証券報告書</v>
      </c>
      <c r="V4" s="15" t="str">
        <f>HYPERLINK("http://www.kabupro.jp/mark/20100210/S00052R5.htm","四半期報告書")</f>
        <v>四半期報告書</v>
      </c>
      <c r="W4" s="15" t="str">
        <f>HYPERLINK("http://www.kabupro.jp/mark/20091112/S0004HUZ.htm","四半期報告書")</f>
        <v>四半期報告書</v>
      </c>
      <c r="X4" s="15" t="str">
        <f>HYPERLINK("http://www.kabupro.jp/mark/20090814/S0003XZC.htm","四半期報告書")</f>
        <v>四半期報告書</v>
      </c>
      <c r="Y4" s="15" t="str">
        <f>HYPERLINK("http://www.kabupro.jp/mark/20090629/S0003KEV.htm","有価証券報告書")</f>
        <v>有価証券報告書</v>
      </c>
    </row>
    <row r="5" spans="1:25" ht="14.25" thickBot="1">
      <c r="A5" s="11" t="s">
        <v>60</v>
      </c>
      <c r="B5" s="1" t="s">
        <v>195</v>
      </c>
      <c r="C5" s="1" t="s">
        <v>198</v>
      </c>
      <c r="D5" s="1" t="s">
        <v>200</v>
      </c>
      <c r="E5" s="1" t="s">
        <v>66</v>
      </c>
      <c r="F5" s="1" t="s">
        <v>195</v>
      </c>
      <c r="G5" s="1" t="s">
        <v>198</v>
      </c>
      <c r="H5" s="1" t="s">
        <v>200</v>
      </c>
      <c r="I5" s="1" t="s">
        <v>66</v>
      </c>
      <c r="J5" s="1" t="s">
        <v>202</v>
      </c>
      <c r="K5" s="1" t="s">
        <v>204</v>
      </c>
      <c r="L5" s="1" t="s">
        <v>206</v>
      </c>
      <c r="M5" s="1" t="s">
        <v>70</v>
      </c>
      <c r="N5" s="1" t="s">
        <v>208</v>
      </c>
      <c r="O5" s="1" t="s">
        <v>210</v>
      </c>
      <c r="P5" s="1" t="s">
        <v>212</v>
      </c>
      <c r="Q5" s="1" t="s">
        <v>72</v>
      </c>
      <c r="R5" s="1" t="s">
        <v>214</v>
      </c>
      <c r="S5" s="1" t="s">
        <v>216</v>
      </c>
      <c r="T5" s="1" t="s">
        <v>218</v>
      </c>
      <c r="U5" s="1" t="s">
        <v>74</v>
      </c>
      <c r="V5" s="1" t="s">
        <v>220</v>
      </c>
      <c r="W5" s="1" t="s">
        <v>222</v>
      </c>
      <c r="X5" s="1" t="s">
        <v>224</v>
      </c>
      <c r="Y5" s="1" t="s">
        <v>76</v>
      </c>
    </row>
    <row r="6" spans="1:25" ht="15" thickBot="1" thickTop="1">
      <c r="A6" s="10" t="s">
        <v>61</v>
      </c>
      <c r="B6" s="18" t="s">
        <v>58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62</v>
      </c>
      <c r="B7" s="14" t="s">
        <v>3</v>
      </c>
      <c r="C7" s="14" t="s">
        <v>3</v>
      </c>
      <c r="D7" s="14" t="s">
        <v>3</v>
      </c>
      <c r="E7" s="16" t="s">
        <v>67</v>
      </c>
      <c r="F7" s="14" t="s">
        <v>3</v>
      </c>
      <c r="G7" s="14" t="s">
        <v>3</v>
      </c>
      <c r="H7" s="14" t="s">
        <v>3</v>
      </c>
      <c r="I7" s="16" t="s">
        <v>67</v>
      </c>
      <c r="J7" s="14" t="s">
        <v>3</v>
      </c>
      <c r="K7" s="14" t="s">
        <v>3</v>
      </c>
      <c r="L7" s="14" t="s">
        <v>3</v>
      </c>
      <c r="M7" s="16" t="s">
        <v>67</v>
      </c>
      <c r="N7" s="14" t="s">
        <v>3</v>
      </c>
      <c r="O7" s="14" t="s">
        <v>3</v>
      </c>
      <c r="P7" s="14" t="s">
        <v>3</v>
      </c>
      <c r="Q7" s="16" t="s">
        <v>67</v>
      </c>
      <c r="R7" s="14" t="s">
        <v>3</v>
      </c>
      <c r="S7" s="14" t="s">
        <v>3</v>
      </c>
      <c r="T7" s="14" t="s">
        <v>3</v>
      </c>
      <c r="U7" s="16" t="s">
        <v>67</v>
      </c>
      <c r="V7" s="14" t="s">
        <v>3</v>
      </c>
      <c r="W7" s="14" t="s">
        <v>3</v>
      </c>
      <c r="X7" s="14" t="s">
        <v>3</v>
      </c>
      <c r="Y7" s="16" t="s">
        <v>67</v>
      </c>
    </row>
    <row r="8" spans="1:25" ht="13.5">
      <c r="A8" s="13" t="s">
        <v>63</v>
      </c>
      <c r="B8" s="1" t="s">
        <v>4</v>
      </c>
      <c r="C8" s="1" t="s">
        <v>4</v>
      </c>
      <c r="D8" s="1" t="s">
        <v>4</v>
      </c>
      <c r="E8" s="17" t="s">
        <v>153</v>
      </c>
      <c r="F8" s="1" t="s">
        <v>153</v>
      </c>
      <c r="G8" s="1" t="s">
        <v>153</v>
      </c>
      <c r="H8" s="1" t="s">
        <v>153</v>
      </c>
      <c r="I8" s="17" t="s">
        <v>154</v>
      </c>
      <c r="J8" s="1" t="s">
        <v>154</v>
      </c>
      <c r="K8" s="1" t="s">
        <v>154</v>
      </c>
      <c r="L8" s="1" t="s">
        <v>154</v>
      </c>
      <c r="M8" s="17" t="s">
        <v>155</v>
      </c>
      <c r="N8" s="1" t="s">
        <v>155</v>
      </c>
      <c r="O8" s="1" t="s">
        <v>155</v>
      </c>
      <c r="P8" s="1" t="s">
        <v>155</v>
      </c>
      <c r="Q8" s="17" t="s">
        <v>156</v>
      </c>
      <c r="R8" s="1" t="s">
        <v>156</v>
      </c>
      <c r="S8" s="1" t="s">
        <v>156</v>
      </c>
      <c r="T8" s="1" t="s">
        <v>156</v>
      </c>
      <c r="U8" s="17" t="s">
        <v>157</v>
      </c>
      <c r="V8" s="1" t="s">
        <v>157</v>
      </c>
      <c r="W8" s="1" t="s">
        <v>157</v>
      </c>
      <c r="X8" s="1" t="s">
        <v>157</v>
      </c>
      <c r="Y8" s="17" t="s">
        <v>158</v>
      </c>
    </row>
    <row r="9" spans="1:25" ht="13.5">
      <c r="A9" s="13" t="s">
        <v>64</v>
      </c>
      <c r="B9" s="1" t="s">
        <v>197</v>
      </c>
      <c r="C9" s="1" t="s">
        <v>199</v>
      </c>
      <c r="D9" s="1" t="s">
        <v>201</v>
      </c>
      <c r="E9" s="17" t="s">
        <v>68</v>
      </c>
      <c r="F9" s="1" t="s">
        <v>203</v>
      </c>
      <c r="G9" s="1" t="s">
        <v>205</v>
      </c>
      <c r="H9" s="1" t="s">
        <v>207</v>
      </c>
      <c r="I9" s="17" t="s">
        <v>69</v>
      </c>
      <c r="J9" s="1" t="s">
        <v>209</v>
      </c>
      <c r="K9" s="1" t="s">
        <v>211</v>
      </c>
      <c r="L9" s="1" t="s">
        <v>213</v>
      </c>
      <c r="M9" s="17" t="s">
        <v>71</v>
      </c>
      <c r="N9" s="1" t="s">
        <v>215</v>
      </c>
      <c r="O9" s="1" t="s">
        <v>217</v>
      </c>
      <c r="P9" s="1" t="s">
        <v>219</v>
      </c>
      <c r="Q9" s="17" t="s">
        <v>73</v>
      </c>
      <c r="R9" s="1" t="s">
        <v>221</v>
      </c>
      <c r="S9" s="1" t="s">
        <v>223</v>
      </c>
      <c r="T9" s="1" t="s">
        <v>225</v>
      </c>
      <c r="U9" s="17" t="s">
        <v>75</v>
      </c>
      <c r="V9" s="1" t="s">
        <v>227</v>
      </c>
      <c r="W9" s="1" t="s">
        <v>229</v>
      </c>
      <c r="X9" s="1" t="s">
        <v>231</v>
      </c>
      <c r="Y9" s="17" t="s">
        <v>77</v>
      </c>
    </row>
    <row r="10" spans="1:25" ht="14.25" thickBot="1">
      <c r="A10" s="13" t="s">
        <v>65</v>
      </c>
      <c r="B10" s="1" t="s">
        <v>79</v>
      </c>
      <c r="C10" s="1" t="s">
        <v>79</v>
      </c>
      <c r="D10" s="1" t="s">
        <v>79</v>
      </c>
      <c r="E10" s="17" t="s">
        <v>79</v>
      </c>
      <c r="F10" s="1" t="s">
        <v>79</v>
      </c>
      <c r="G10" s="1" t="s">
        <v>79</v>
      </c>
      <c r="H10" s="1" t="s">
        <v>79</v>
      </c>
      <c r="I10" s="17" t="s">
        <v>79</v>
      </c>
      <c r="J10" s="1" t="s">
        <v>79</v>
      </c>
      <c r="K10" s="1" t="s">
        <v>79</v>
      </c>
      <c r="L10" s="1" t="s">
        <v>79</v>
      </c>
      <c r="M10" s="17" t="s">
        <v>79</v>
      </c>
      <c r="N10" s="1" t="s">
        <v>79</v>
      </c>
      <c r="O10" s="1" t="s">
        <v>79</v>
      </c>
      <c r="P10" s="1" t="s">
        <v>79</v>
      </c>
      <c r="Q10" s="17" t="s">
        <v>79</v>
      </c>
      <c r="R10" s="1" t="s">
        <v>79</v>
      </c>
      <c r="S10" s="1" t="s">
        <v>79</v>
      </c>
      <c r="T10" s="1" t="s">
        <v>79</v>
      </c>
      <c r="U10" s="17" t="s">
        <v>79</v>
      </c>
      <c r="V10" s="1" t="s">
        <v>79</v>
      </c>
      <c r="W10" s="1" t="s">
        <v>79</v>
      </c>
      <c r="X10" s="1" t="s">
        <v>79</v>
      </c>
      <c r="Y10" s="17" t="s">
        <v>79</v>
      </c>
    </row>
    <row r="11" spans="1:25" ht="14.25" thickTop="1">
      <c r="A11" s="26" t="s">
        <v>159</v>
      </c>
      <c r="B11" s="27">
        <v>3585167</v>
      </c>
      <c r="C11" s="27">
        <v>2364690</v>
      </c>
      <c r="D11" s="27">
        <v>839385</v>
      </c>
      <c r="E11" s="21">
        <v>4354672</v>
      </c>
      <c r="F11" s="27">
        <v>2848481</v>
      </c>
      <c r="G11" s="27">
        <v>1928263</v>
      </c>
      <c r="H11" s="27">
        <v>837196</v>
      </c>
      <c r="I11" s="21">
        <v>4022466</v>
      </c>
      <c r="J11" s="27">
        <v>2531239</v>
      </c>
      <c r="K11" s="27">
        <v>1673682</v>
      </c>
      <c r="L11" s="27">
        <v>631455</v>
      </c>
      <c r="M11" s="21">
        <v>3491611</v>
      </c>
      <c r="N11" s="27">
        <v>2204953</v>
      </c>
      <c r="O11" s="27">
        <v>1402777</v>
      </c>
      <c r="P11" s="27">
        <v>549188</v>
      </c>
      <c r="Q11" s="21">
        <v>3070146</v>
      </c>
      <c r="R11" s="27">
        <v>2019318</v>
      </c>
      <c r="S11" s="27">
        <v>1402491</v>
      </c>
      <c r="T11" s="27">
        <v>592225</v>
      </c>
      <c r="U11" s="21">
        <v>3083035</v>
      </c>
      <c r="V11" s="27">
        <v>1942542</v>
      </c>
      <c r="W11" s="27">
        <v>1432799</v>
      </c>
      <c r="X11" s="27">
        <v>538471</v>
      </c>
      <c r="Y11" s="21">
        <v>3363792</v>
      </c>
    </row>
    <row r="12" spans="1:25" ht="13.5">
      <c r="A12" s="7" t="s">
        <v>160</v>
      </c>
      <c r="B12" s="28">
        <v>2912813</v>
      </c>
      <c r="C12" s="28">
        <v>1873620</v>
      </c>
      <c r="D12" s="28">
        <v>743572</v>
      </c>
      <c r="E12" s="22">
        <v>3421361</v>
      </c>
      <c r="F12" s="28">
        <v>2363176</v>
      </c>
      <c r="G12" s="28">
        <v>1568902</v>
      </c>
      <c r="H12" s="28">
        <v>726282</v>
      </c>
      <c r="I12" s="22">
        <v>3230707</v>
      </c>
      <c r="J12" s="28">
        <v>2158460</v>
      </c>
      <c r="K12" s="28">
        <v>1402793</v>
      </c>
      <c r="L12" s="28">
        <v>605346</v>
      </c>
      <c r="M12" s="22">
        <v>2794950</v>
      </c>
      <c r="N12" s="28">
        <v>1861830</v>
      </c>
      <c r="O12" s="28">
        <v>1165919</v>
      </c>
      <c r="P12" s="28">
        <v>524687</v>
      </c>
      <c r="Q12" s="22">
        <v>2456245</v>
      </c>
      <c r="R12" s="28">
        <v>1682782</v>
      </c>
      <c r="S12" s="28">
        <v>1148817</v>
      </c>
      <c r="T12" s="28">
        <v>544512</v>
      </c>
      <c r="U12" s="22">
        <v>2518091</v>
      </c>
      <c r="V12" s="28">
        <v>1626854</v>
      </c>
      <c r="W12" s="28">
        <v>1140174</v>
      </c>
      <c r="X12" s="28">
        <v>514623</v>
      </c>
      <c r="Y12" s="22">
        <v>2534896</v>
      </c>
    </row>
    <row r="13" spans="1:25" ht="13.5">
      <c r="A13" s="7" t="s">
        <v>161</v>
      </c>
      <c r="B13" s="28">
        <v>672353</v>
      </c>
      <c r="C13" s="28">
        <v>491069</v>
      </c>
      <c r="D13" s="28">
        <v>95813</v>
      </c>
      <c r="E13" s="22">
        <v>933311</v>
      </c>
      <c r="F13" s="28">
        <v>485304</v>
      </c>
      <c r="G13" s="28">
        <v>359361</v>
      </c>
      <c r="H13" s="28">
        <v>110913</v>
      </c>
      <c r="I13" s="22">
        <v>791759</v>
      </c>
      <c r="J13" s="28">
        <v>372779</v>
      </c>
      <c r="K13" s="28">
        <v>270889</v>
      </c>
      <c r="L13" s="28">
        <v>26109</v>
      </c>
      <c r="M13" s="22">
        <v>696660</v>
      </c>
      <c r="N13" s="28">
        <v>343122</v>
      </c>
      <c r="O13" s="28">
        <v>236858</v>
      </c>
      <c r="P13" s="28">
        <v>24501</v>
      </c>
      <c r="Q13" s="22">
        <v>613901</v>
      </c>
      <c r="R13" s="28">
        <v>336535</v>
      </c>
      <c r="S13" s="28">
        <v>253673</v>
      </c>
      <c r="T13" s="28">
        <v>47713</v>
      </c>
      <c r="U13" s="22">
        <v>564944</v>
      </c>
      <c r="V13" s="28">
        <v>315688</v>
      </c>
      <c r="W13" s="28">
        <v>292625</v>
      </c>
      <c r="X13" s="28">
        <v>23847</v>
      </c>
      <c r="Y13" s="22">
        <v>828895</v>
      </c>
    </row>
    <row r="14" spans="1:25" ht="13.5">
      <c r="A14" s="7" t="s">
        <v>162</v>
      </c>
      <c r="B14" s="28">
        <v>639756</v>
      </c>
      <c r="C14" s="28">
        <v>387752</v>
      </c>
      <c r="D14" s="28">
        <v>196256</v>
      </c>
      <c r="E14" s="22">
        <v>791151</v>
      </c>
      <c r="F14" s="28">
        <v>589288</v>
      </c>
      <c r="G14" s="28">
        <v>392084</v>
      </c>
      <c r="H14" s="28">
        <v>205135</v>
      </c>
      <c r="I14" s="22">
        <v>683756</v>
      </c>
      <c r="J14" s="28">
        <v>498680</v>
      </c>
      <c r="K14" s="28">
        <v>335153</v>
      </c>
      <c r="L14" s="28">
        <v>172743</v>
      </c>
      <c r="M14" s="22">
        <v>634320</v>
      </c>
      <c r="N14" s="28">
        <v>487502</v>
      </c>
      <c r="O14" s="28">
        <v>332531</v>
      </c>
      <c r="P14" s="28">
        <v>176796</v>
      </c>
      <c r="Q14" s="22">
        <v>554614</v>
      </c>
      <c r="R14" s="28">
        <v>421842</v>
      </c>
      <c r="S14" s="28">
        <v>285329</v>
      </c>
      <c r="T14" s="28">
        <v>147031</v>
      </c>
      <c r="U14" s="22">
        <v>577505</v>
      </c>
      <c r="V14" s="28">
        <v>430351</v>
      </c>
      <c r="W14" s="28">
        <v>270800</v>
      </c>
      <c r="X14" s="28">
        <v>135888</v>
      </c>
      <c r="Y14" s="22">
        <v>477650</v>
      </c>
    </row>
    <row r="15" spans="1:25" ht="14.25" thickBot="1">
      <c r="A15" s="25" t="s">
        <v>163</v>
      </c>
      <c r="B15" s="29">
        <v>32596</v>
      </c>
      <c r="C15" s="29">
        <v>103317</v>
      </c>
      <c r="D15" s="29">
        <v>-100443</v>
      </c>
      <c r="E15" s="23">
        <v>142159</v>
      </c>
      <c r="F15" s="29">
        <v>-103983</v>
      </c>
      <c r="G15" s="29">
        <v>-32723</v>
      </c>
      <c r="H15" s="29">
        <v>-94222</v>
      </c>
      <c r="I15" s="23">
        <v>108002</v>
      </c>
      <c r="J15" s="29">
        <v>-125900</v>
      </c>
      <c r="K15" s="29">
        <v>-64264</v>
      </c>
      <c r="L15" s="29">
        <v>-146633</v>
      </c>
      <c r="M15" s="23">
        <v>62340</v>
      </c>
      <c r="N15" s="29">
        <v>-144379</v>
      </c>
      <c r="O15" s="29">
        <v>-95673</v>
      </c>
      <c r="P15" s="29">
        <v>-152294</v>
      </c>
      <c r="Q15" s="23">
        <v>59286</v>
      </c>
      <c r="R15" s="29">
        <v>-85307</v>
      </c>
      <c r="S15" s="29">
        <v>-31655</v>
      </c>
      <c r="T15" s="29">
        <v>-99318</v>
      </c>
      <c r="U15" s="23">
        <v>-12561</v>
      </c>
      <c r="V15" s="29">
        <v>-114663</v>
      </c>
      <c r="W15" s="29">
        <v>21825</v>
      </c>
      <c r="X15" s="29">
        <v>-112040</v>
      </c>
      <c r="Y15" s="23">
        <v>351245</v>
      </c>
    </row>
    <row r="16" spans="1:25" ht="14.25" thickTop="1">
      <c r="A16" s="6" t="s">
        <v>164</v>
      </c>
      <c r="B16" s="28">
        <v>726</v>
      </c>
      <c r="C16" s="28">
        <v>504</v>
      </c>
      <c r="D16" s="28">
        <v>199</v>
      </c>
      <c r="E16" s="22"/>
      <c r="F16" s="28">
        <v>664</v>
      </c>
      <c r="G16" s="28">
        <v>463</v>
      </c>
      <c r="H16" s="28">
        <v>188</v>
      </c>
      <c r="I16" s="22"/>
      <c r="J16" s="28">
        <v>292</v>
      </c>
      <c r="K16" s="28">
        <v>147</v>
      </c>
      <c r="L16" s="28">
        <v>22</v>
      </c>
      <c r="M16" s="22">
        <v>338</v>
      </c>
      <c r="N16" s="28">
        <v>240</v>
      </c>
      <c r="O16" s="28">
        <v>218</v>
      </c>
      <c r="P16" s="28">
        <v>53</v>
      </c>
      <c r="Q16" s="22">
        <v>477</v>
      </c>
      <c r="R16" s="28">
        <v>308</v>
      </c>
      <c r="S16" s="28">
        <v>255</v>
      </c>
      <c r="T16" s="28">
        <v>90</v>
      </c>
      <c r="U16" s="22">
        <v>2086</v>
      </c>
      <c r="V16" s="28">
        <v>1534</v>
      </c>
      <c r="W16" s="28">
        <v>1388</v>
      </c>
      <c r="X16" s="28">
        <v>190</v>
      </c>
      <c r="Y16" s="22">
        <v>1620</v>
      </c>
    </row>
    <row r="17" spans="1:25" ht="13.5">
      <c r="A17" s="6" t="s">
        <v>52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>
        <v>1258</v>
      </c>
      <c r="R17" s="28"/>
      <c r="S17" s="28">
        <v>378</v>
      </c>
      <c r="T17" s="28"/>
      <c r="U17" s="22"/>
      <c r="V17" s="28"/>
      <c r="W17" s="28"/>
      <c r="X17" s="28"/>
      <c r="Y17" s="22">
        <v>813</v>
      </c>
    </row>
    <row r="18" spans="1:25" ht="13.5">
      <c r="A18" s="6" t="s">
        <v>166</v>
      </c>
      <c r="B18" s="28">
        <v>2349</v>
      </c>
      <c r="C18" s="28">
        <v>1495</v>
      </c>
      <c r="D18" s="28">
        <v>539</v>
      </c>
      <c r="E18" s="22">
        <v>858</v>
      </c>
      <c r="F18" s="28">
        <v>549</v>
      </c>
      <c r="G18" s="28">
        <v>240</v>
      </c>
      <c r="H18" s="28">
        <v>120</v>
      </c>
      <c r="I18" s="22">
        <v>480</v>
      </c>
      <c r="J18" s="28">
        <v>360</v>
      </c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102</v>
      </c>
      <c r="B19" s="28">
        <v>1550</v>
      </c>
      <c r="C19" s="28">
        <v>986</v>
      </c>
      <c r="D19" s="28">
        <v>396</v>
      </c>
      <c r="E19" s="22">
        <v>1231</v>
      </c>
      <c r="F19" s="28">
        <v>1207</v>
      </c>
      <c r="G19" s="28">
        <v>1075</v>
      </c>
      <c r="H19" s="28">
        <v>1040</v>
      </c>
      <c r="I19" s="22">
        <v>1363</v>
      </c>
      <c r="J19" s="28">
        <v>947</v>
      </c>
      <c r="K19" s="28">
        <v>907</v>
      </c>
      <c r="L19" s="28">
        <v>482</v>
      </c>
      <c r="M19" s="22">
        <v>187</v>
      </c>
      <c r="N19" s="28">
        <v>39</v>
      </c>
      <c r="O19" s="28">
        <v>33</v>
      </c>
      <c r="P19" s="28">
        <v>13</v>
      </c>
      <c r="Q19" s="22">
        <v>404</v>
      </c>
      <c r="R19" s="28">
        <v>392</v>
      </c>
      <c r="S19" s="28">
        <v>133</v>
      </c>
      <c r="T19" s="28">
        <v>64</v>
      </c>
      <c r="U19" s="22">
        <v>742</v>
      </c>
      <c r="V19" s="28">
        <v>142</v>
      </c>
      <c r="W19" s="28">
        <v>113</v>
      </c>
      <c r="X19" s="28">
        <v>14</v>
      </c>
      <c r="Y19" s="22">
        <v>1008</v>
      </c>
    </row>
    <row r="20" spans="1:25" ht="13.5">
      <c r="A20" s="6" t="s">
        <v>170</v>
      </c>
      <c r="B20" s="28">
        <v>4626</v>
      </c>
      <c r="C20" s="28">
        <v>2986</v>
      </c>
      <c r="D20" s="28">
        <v>1134</v>
      </c>
      <c r="E20" s="22">
        <v>3045</v>
      </c>
      <c r="F20" s="28">
        <v>2421</v>
      </c>
      <c r="G20" s="28">
        <v>1778</v>
      </c>
      <c r="H20" s="28">
        <v>1348</v>
      </c>
      <c r="I20" s="22">
        <v>2452</v>
      </c>
      <c r="J20" s="28">
        <v>1600</v>
      </c>
      <c r="K20" s="28">
        <v>1054</v>
      </c>
      <c r="L20" s="28">
        <v>504</v>
      </c>
      <c r="M20" s="22">
        <v>1026</v>
      </c>
      <c r="N20" s="28">
        <v>280</v>
      </c>
      <c r="O20" s="28">
        <v>251</v>
      </c>
      <c r="P20" s="28">
        <v>67</v>
      </c>
      <c r="Q20" s="22">
        <v>4539</v>
      </c>
      <c r="R20" s="28">
        <v>700</v>
      </c>
      <c r="S20" s="28">
        <v>767</v>
      </c>
      <c r="T20" s="28">
        <v>154</v>
      </c>
      <c r="U20" s="22">
        <v>4029</v>
      </c>
      <c r="V20" s="28">
        <v>2376</v>
      </c>
      <c r="W20" s="28">
        <v>2201</v>
      </c>
      <c r="X20" s="28">
        <v>205</v>
      </c>
      <c r="Y20" s="22">
        <v>3442</v>
      </c>
    </row>
    <row r="21" spans="1:25" ht="13.5">
      <c r="A21" s="6" t="s">
        <v>110</v>
      </c>
      <c r="B21" s="28"/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>
        <v>13793</v>
      </c>
    </row>
    <row r="22" spans="1:25" ht="13.5">
      <c r="A22" s="6" t="s">
        <v>174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>
        <v>16826</v>
      </c>
    </row>
    <row r="23" spans="1:25" ht="13.5">
      <c r="A23" s="6" t="s">
        <v>171</v>
      </c>
      <c r="B23" s="28">
        <v>2524</v>
      </c>
      <c r="C23" s="28">
        <v>959</v>
      </c>
      <c r="D23" s="28">
        <v>43</v>
      </c>
      <c r="E23" s="22">
        <v>620</v>
      </c>
      <c r="F23" s="28">
        <v>533</v>
      </c>
      <c r="G23" s="28">
        <v>399</v>
      </c>
      <c r="H23" s="28">
        <v>220</v>
      </c>
      <c r="I23" s="22">
        <v>1334</v>
      </c>
      <c r="J23" s="28">
        <v>1068</v>
      </c>
      <c r="K23" s="28">
        <v>755</v>
      </c>
      <c r="L23" s="28">
        <v>397</v>
      </c>
      <c r="M23" s="22">
        <v>1539</v>
      </c>
      <c r="N23" s="28">
        <v>697</v>
      </c>
      <c r="O23" s="28">
        <v>250</v>
      </c>
      <c r="P23" s="28">
        <v>45</v>
      </c>
      <c r="Q23" s="22"/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6" t="s">
        <v>173</v>
      </c>
      <c r="B24" s="28">
        <v>562</v>
      </c>
      <c r="C24" s="28">
        <v>375</v>
      </c>
      <c r="D24" s="28">
        <v>187</v>
      </c>
      <c r="E24" s="22">
        <v>750</v>
      </c>
      <c r="F24" s="28">
        <v>562</v>
      </c>
      <c r="G24" s="28">
        <v>375</v>
      </c>
      <c r="H24" s="28">
        <v>187</v>
      </c>
      <c r="I24" s="22">
        <v>5870</v>
      </c>
      <c r="J24" s="28">
        <v>5682</v>
      </c>
      <c r="K24" s="28">
        <v>5495</v>
      </c>
      <c r="L24" s="28">
        <v>4557</v>
      </c>
      <c r="M24" s="22">
        <v>3062</v>
      </c>
      <c r="N24" s="28">
        <v>1750</v>
      </c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53</v>
      </c>
      <c r="B25" s="28"/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>
        <v>3651</v>
      </c>
      <c r="N25" s="28">
        <v>3651</v>
      </c>
      <c r="O25" s="28">
        <v>3651</v>
      </c>
      <c r="P25" s="28">
        <v>3651</v>
      </c>
      <c r="Q25" s="22"/>
      <c r="R25" s="28">
        <v>2115</v>
      </c>
      <c r="S25" s="28"/>
      <c r="T25" s="28">
        <v>2517</v>
      </c>
      <c r="U25" s="22">
        <v>839</v>
      </c>
      <c r="V25" s="28">
        <v>3479</v>
      </c>
      <c r="W25" s="28">
        <v>1619</v>
      </c>
      <c r="X25" s="28">
        <v>2557</v>
      </c>
      <c r="Y25" s="22"/>
    </row>
    <row r="26" spans="1:25" ht="13.5">
      <c r="A26" s="6" t="s">
        <v>89</v>
      </c>
      <c r="B26" s="28">
        <v>713</v>
      </c>
      <c r="C26" s="28">
        <v>80</v>
      </c>
      <c r="D26" s="28">
        <v>80</v>
      </c>
      <c r="E26" s="22">
        <v>10</v>
      </c>
      <c r="F26" s="28"/>
      <c r="G26" s="28"/>
      <c r="H26" s="28"/>
      <c r="I26" s="22">
        <v>42</v>
      </c>
      <c r="J26" s="28">
        <v>6</v>
      </c>
      <c r="K26" s="28">
        <v>1</v>
      </c>
      <c r="L26" s="28">
        <v>0</v>
      </c>
      <c r="M26" s="22">
        <v>666</v>
      </c>
      <c r="N26" s="28">
        <v>658</v>
      </c>
      <c r="O26" s="28">
        <v>1095</v>
      </c>
      <c r="P26" s="28">
        <v>65</v>
      </c>
      <c r="Q26" s="22">
        <v>0</v>
      </c>
      <c r="R26" s="28">
        <v>0</v>
      </c>
      <c r="S26" s="28">
        <v>0</v>
      </c>
      <c r="T26" s="28"/>
      <c r="U26" s="22">
        <v>467</v>
      </c>
      <c r="V26" s="28">
        <v>471</v>
      </c>
      <c r="W26" s="28">
        <v>262</v>
      </c>
      <c r="X26" s="28">
        <v>3</v>
      </c>
      <c r="Y26" s="22"/>
    </row>
    <row r="27" spans="1:25" ht="13.5">
      <c r="A27" s="6" t="s">
        <v>176</v>
      </c>
      <c r="B27" s="28">
        <v>3800</v>
      </c>
      <c r="C27" s="28">
        <v>1414</v>
      </c>
      <c r="D27" s="28">
        <v>312</v>
      </c>
      <c r="E27" s="22">
        <v>1380</v>
      </c>
      <c r="F27" s="28">
        <v>1095</v>
      </c>
      <c r="G27" s="28">
        <v>774</v>
      </c>
      <c r="H27" s="28">
        <v>408</v>
      </c>
      <c r="I27" s="22">
        <v>7247</v>
      </c>
      <c r="J27" s="28">
        <v>6758</v>
      </c>
      <c r="K27" s="28">
        <v>6252</v>
      </c>
      <c r="L27" s="28">
        <v>4955</v>
      </c>
      <c r="M27" s="22">
        <v>8919</v>
      </c>
      <c r="N27" s="28">
        <v>6757</v>
      </c>
      <c r="O27" s="28">
        <v>4997</v>
      </c>
      <c r="P27" s="28">
        <v>3762</v>
      </c>
      <c r="Q27" s="22">
        <v>0</v>
      </c>
      <c r="R27" s="28">
        <v>2115</v>
      </c>
      <c r="S27" s="28">
        <v>0</v>
      </c>
      <c r="T27" s="28">
        <v>2517</v>
      </c>
      <c r="U27" s="22">
        <v>4066</v>
      </c>
      <c r="V27" s="28">
        <v>3950</v>
      </c>
      <c r="W27" s="28">
        <v>1881</v>
      </c>
      <c r="X27" s="28">
        <v>2560</v>
      </c>
      <c r="Y27" s="22">
        <v>30619</v>
      </c>
    </row>
    <row r="28" spans="1:25" ht="14.25" thickBot="1">
      <c r="A28" s="25" t="s">
        <v>177</v>
      </c>
      <c r="B28" s="29">
        <v>33422</v>
      </c>
      <c r="C28" s="29">
        <v>104889</v>
      </c>
      <c r="D28" s="29">
        <v>-99620</v>
      </c>
      <c r="E28" s="23">
        <v>143824</v>
      </c>
      <c r="F28" s="29">
        <v>-102657</v>
      </c>
      <c r="G28" s="29">
        <v>-31718</v>
      </c>
      <c r="H28" s="29">
        <v>-93281</v>
      </c>
      <c r="I28" s="23">
        <v>103208</v>
      </c>
      <c r="J28" s="29">
        <v>-131058</v>
      </c>
      <c r="K28" s="29">
        <v>-69462</v>
      </c>
      <c r="L28" s="29">
        <v>-151085</v>
      </c>
      <c r="M28" s="23">
        <v>54447</v>
      </c>
      <c r="N28" s="29">
        <v>-150857</v>
      </c>
      <c r="O28" s="29">
        <v>-100419</v>
      </c>
      <c r="P28" s="29">
        <v>-155990</v>
      </c>
      <c r="Q28" s="23">
        <v>63826</v>
      </c>
      <c r="R28" s="29">
        <v>-86722</v>
      </c>
      <c r="S28" s="29">
        <v>-30888</v>
      </c>
      <c r="T28" s="29">
        <v>-101681</v>
      </c>
      <c r="U28" s="23">
        <v>-12597</v>
      </c>
      <c r="V28" s="29">
        <v>-116237</v>
      </c>
      <c r="W28" s="29">
        <v>22145</v>
      </c>
      <c r="X28" s="29">
        <v>-114395</v>
      </c>
      <c r="Y28" s="23">
        <v>324067</v>
      </c>
    </row>
    <row r="29" spans="1:25" ht="14.25" thickTop="1">
      <c r="A29" s="6" t="s">
        <v>180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>
        <v>1950</v>
      </c>
    </row>
    <row r="30" spans="1:25" ht="13.5">
      <c r="A30" s="6" t="s">
        <v>181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>
        <v>137</v>
      </c>
      <c r="W30" s="28">
        <v>137</v>
      </c>
      <c r="X30" s="28">
        <v>137</v>
      </c>
      <c r="Y30" s="22">
        <v>9</v>
      </c>
    </row>
    <row r="31" spans="1:25" ht="13.5">
      <c r="A31" s="6" t="s">
        <v>54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>
        <v>5746</v>
      </c>
      <c r="N31" s="28">
        <v>5746</v>
      </c>
      <c r="O31" s="28">
        <v>5746</v>
      </c>
      <c r="P31" s="28">
        <v>5746</v>
      </c>
      <c r="Q31" s="22"/>
      <c r="R31" s="28"/>
      <c r="S31" s="28"/>
      <c r="T31" s="28"/>
      <c r="U31" s="22"/>
      <c r="V31" s="28"/>
      <c r="W31" s="28"/>
      <c r="X31" s="28"/>
      <c r="Y31" s="22">
        <v>8</v>
      </c>
    </row>
    <row r="32" spans="1:25" ht="13.5">
      <c r="A32" s="6" t="s">
        <v>55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>
        <v>5746</v>
      </c>
      <c r="N32" s="28">
        <v>5746</v>
      </c>
      <c r="O32" s="28">
        <v>5746</v>
      </c>
      <c r="P32" s="28">
        <v>5746</v>
      </c>
      <c r="Q32" s="22"/>
      <c r="R32" s="28"/>
      <c r="S32" s="28"/>
      <c r="T32" s="28"/>
      <c r="U32" s="22"/>
      <c r="V32" s="28">
        <v>137</v>
      </c>
      <c r="W32" s="28">
        <v>137</v>
      </c>
      <c r="X32" s="28">
        <v>137</v>
      </c>
      <c r="Y32" s="22">
        <v>1967</v>
      </c>
    </row>
    <row r="33" spans="1:25" ht="13.5">
      <c r="A33" s="6" t="s">
        <v>183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>
        <v>44</v>
      </c>
      <c r="N33" s="28">
        <v>44</v>
      </c>
      <c r="O33" s="28">
        <v>44</v>
      </c>
      <c r="P33" s="28"/>
      <c r="Q33" s="22">
        <v>243</v>
      </c>
      <c r="R33" s="28">
        <v>119</v>
      </c>
      <c r="S33" s="28">
        <v>13</v>
      </c>
      <c r="T33" s="28"/>
      <c r="U33" s="22">
        <v>7135</v>
      </c>
      <c r="V33" s="28">
        <v>1249</v>
      </c>
      <c r="W33" s="28">
        <v>363</v>
      </c>
      <c r="X33" s="28"/>
      <c r="Y33" s="22">
        <v>1493</v>
      </c>
    </row>
    <row r="34" spans="1:25" ht="13.5">
      <c r="A34" s="6" t="s">
        <v>184</v>
      </c>
      <c r="B34" s="28"/>
      <c r="C34" s="28"/>
      <c r="D34" s="28"/>
      <c r="E34" s="22"/>
      <c r="F34" s="28"/>
      <c r="G34" s="28"/>
      <c r="H34" s="28"/>
      <c r="I34" s="22">
        <v>14051</v>
      </c>
      <c r="J34" s="28">
        <v>14051</v>
      </c>
      <c r="K34" s="28">
        <v>14051</v>
      </c>
      <c r="L34" s="28">
        <v>14051</v>
      </c>
      <c r="M34" s="22">
        <v>132587</v>
      </c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188</v>
      </c>
      <c r="B35" s="28"/>
      <c r="C35" s="28"/>
      <c r="D35" s="28"/>
      <c r="E35" s="22"/>
      <c r="F35" s="28"/>
      <c r="G35" s="28"/>
      <c r="H35" s="28"/>
      <c r="I35" s="22">
        <v>14051</v>
      </c>
      <c r="J35" s="28">
        <v>14051</v>
      </c>
      <c r="K35" s="28">
        <v>14051</v>
      </c>
      <c r="L35" s="28">
        <v>14051</v>
      </c>
      <c r="M35" s="22">
        <v>152784</v>
      </c>
      <c r="N35" s="28">
        <v>20196</v>
      </c>
      <c r="O35" s="28">
        <v>20196</v>
      </c>
      <c r="P35" s="28">
        <v>20151</v>
      </c>
      <c r="Q35" s="22">
        <v>243</v>
      </c>
      <c r="R35" s="28">
        <v>119</v>
      </c>
      <c r="S35" s="28">
        <v>13</v>
      </c>
      <c r="T35" s="28"/>
      <c r="U35" s="22">
        <v>7135</v>
      </c>
      <c r="V35" s="28">
        <v>1249</v>
      </c>
      <c r="W35" s="28">
        <v>363</v>
      </c>
      <c r="X35" s="28"/>
      <c r="Y35" s="22">
        <v>1493</v>
      </c>
    </row>
    <row r="36" spans="1:25" ht="13.5">
      <c r="A36" s="7" t="s">
        <v>189</v>
      </c>
      <c r="B36" s="28">
        <v>33422</v>
      </c>
      <c r="C36" s="28">
        <v>104889</v>
      </c>
      <c r="D36" s="28">
        <v>-99620</v>
      </c>
      <c r="E36" s="22">
        <v>143824</v>
      </c>
      <c r="F36" s="28">
        <v>-102657</v>
      </c>
      <c r="G36" s="28">
        <v>-31718</v>
      </c>
      <c r="H36" s="28">
        <v>-93281</v>
      </c>
      <c r="I36" s="22">
        <v>89156</v>
      </c>
      <c r="J36" s="28">
        <v>-145109</v>
      </c>
      <c r="K36" s="28">
        <v>-83513</v>
      </c>
      <c r="L36" s="28">
        <v>-165136</v>
      </c>
      <c r="M36" s="22">
        <v>-92590</v>
      </c>
      <c r="N36" s="28">
        <v>-165307</v>
      </c>
      <c r="O36" s="28">
        <v>-114870</v>
      </c>
      <c r="P36" s="28">
        <v>-170395</v>
      </c>
      <c r="Q36" s="22">
        <v>63582</v>
      </c>
      <c r="R36" s="28">
        <v>-86842</v>
      </c>
      <c r="S36" s="28">
        <v>-30901</v>
      </c>
      <c r="T36" s="28">
        <v>-101681</v>
      </c>
      <c r="U36" s="22">
        <v>-19733</v>
      </c>
      <c r="V36" s="28">
        <v>-117350</v>
      </c>
      <c r="W36" s="28">
        <v>21918</v>
      </c>
      <c r="X36" s="28">
        <v>-114258</v>
      </c>
      <c r="Y36" s="22">
        <v>324541</v>
      </c>
    </row>
    <row r="37" spans="1:25" ht="13.5">
      <c r="A37" s="7" t="s">
        <v>190</v>
      </c>
      <c r="B37" s="28">
        <v>20988</v>
      </c>
      <c r="C37" s="28">
        <v>33599</v>
      </c>
      <c r="D37" s="28">
        <v>740</v>
      </c>
      <c r="E37" s="22">
        <v>47495</v>
      </c>
      <c r="F37" s="28">
        <v>9329</v>
      </c>
      <c r="G37" s="28">
        <v>10571</v>
      </c>
      <c r="H37" s="28">
        <v>785</v>
      </c>
      <c r="I37" s="22">
        <v>46469</v>
      </c>
      <c r="J37" s="28">
        <v>12274</v>
      </c>
      <c r="K37" s="28">
        <v>7436</v>
      </c>
      <c r="L37" s="28">
        <v>785</v>
      </c>
      <c r="M37" s="22">
        <v>17091</v>
      </c>
      <c r="N37" s="28">
        <v>1300</v>
      </c>
      <c r="O37" s="28">
        <v>4748</v>
      </c>
      <c r="P37" s="28">
        <v>1812</v>
      </c>
      <c r="Q37" s="22">
        <v>10558</v>
      </c>
      <c r="R37" s="28">
        <v>2799</v>
      </c>
      <c r="S37" s="28">
        <v>1505</v>
      </c>
      <c r="T37" s="28">
        <v>752</v>
      </c>
      <c r="U37" s="22">
        <v>14483</v>
      </c>
      <c r="V37" s="28">
        <v>12271</v>
      </c>
      <c r="W37" s="28">
        <v>8625</v>
      </c>
      <c r="X37" s="28">
        <v>1153</v>
      </c>
      <c r="Y37" s="22">
        <v>14676</v>
      </c>
    </row>
    <row r="38" spans="1:25" ht="13.5">
      <c r="A38" s="7" t="s">
        <v>191</v>
      </c>
      <c r="B38" s="28">
        <v>7</v>
      </c>
      <c r="C38" s="28">
        <v>302</v>
      </c>
      <c r="D38" s="28">
        <v>239</v>
      </c>
      <c r="E38" s="22">
        <v>4917</v>
      </c>
      <c r="F38" s="28">
        <v>6305</v>
      </c>
      <c r="G38" s="28">
        <v>6609</v>
      </c>
      <c r="H38" s="28">
        <v>581</v>
      </c>
      <c r="I38" s="22">
        <v>-23510</v>
      </c>
      <c r="J38" s="28">
        <v>4647</v>
      </c>
      <c r="K38" s="28">
        <v>781</v>
      </c>
      <c r="L38" s="28">
        <v>132</v>
      </c>
      <c r="M38" s="22">
        <v>4802</v>
      </c>
      <c r="N38" s="28">
        <v>-441</v>
      </c>
      <c r="O38" s="28">
        <v>-1184</v>
      </c>
      <c r="P38" s="28">
        <v>-249</v>
      </c>
      <c r="Q38" s="22">
        <v>-16956</v>
      </c>
      <c r="R38" s="28">
        <v>2841</v>
      </c>
      <c r="S38" s="28">
        <v>2596</v>
      </c>
      <c r="T38" s="28">
        <v>1562</v>
      </c>
      <c r="U38" s="22">
        <v>151500</v>
      </c>
      <c r="V38" s="28">
        <v>182931</v>
      </c>
      <c r="W38" s="28">
        <v>74599</v>
      </c>
      <c r="X38" s="28">
        <v>-1</v>
      </c>
      <c r="Y38" s="22">
        <v>-72162</v>
      </c>
    </row>
    <row r="39" spans="1:25" ht="13.5">
      <c r="A39" s="7" t="s">
        <v>192</v>
      </c>
      <c r="B39" s="28">
        <v>20995</v>
      </c>
      <c r="C39" s="28">
        <v>33901</v>
      </c>
      <c r="D39" s="28">
        <v>979</v>
      </c>
      <c r="E39" s="22">
        <v>52412</v>
      </c>
      <c r="F39" s="28">
        <v>15634</v>
      </c>
      <c r="G39" s="28">
        <v>17181</v>
      </c>
      <c r="H39" s="28">
        <v>1366</v>
      </c>
      <c r="I39" s="22">
        <v>22959</v>
      </c>
      <c r="J39" s="28">
        <v>16921</v>
      </c>
      <c r="K39" s="28">
        <v>8218</v>
      </c>
      <c r="L39" s="28">
        <v>917</v>
      </c>
      <c r="M39" s="22">
        <v>21893</v>
      </c>
      <c r="N39" s="28">
        <v>859</v>
      </c>
      <c r="O39" s="28">
        <v>3563</v>
      </c>
      <c r="P39" s="28">
        <v>1563</v>
      </c>
      <c r="Q39" s="22">
        <v>-6398</v>
      </c>
      <c r="R39" s="28">
        <v>5641</v>
      </c>
      <c r="S39" s="28">
        <v>4101</v>
      </c>
      <c r="T39" s="28">
        <v>2314</v>
      </c>
      <c r="U39" s="22">
        <v>165983</v>
      </c>
      <c r="V39" s="28">
        <v>195203</v>
      </c>
      <c r="W39" s="28">
        <v>83224</v>
      </c>
      <c r="X39" s="28">
        <v>1152</v>
      </c>
      <c r="Y39" s="22">
        <v>-57485</v>
      </c>
    </row>
    <row r="40" spans="1:25" ht="13.5">
      <c r="A40" s="7" t="s">
        <v>56</v>
      </c>
      <c r="B40" s="28">
        <v>12427</v>
      </c>
      <c r="C40" s="28">
        <v>70988</v>
      </c>
      <c r="D40" s="28">
        <v>-100600</v>
      </c>
      <c r="E40" s="22">
        <v>91411</v>
      </c>
      <c r="F40" s="28">
        <v>-118292</v>
      </c>
      <c r="G40" s="28">
        <v>-48899</v>
      </c>
      <c r="H40" s="28">
        <v>-94647</v>
      </c>
      <c r="I40" s="22">
        <v>66197</v>
      </c>
      <c r="J40" s="28">
        <v>-162031</v>
      </c>
      <c r="K40" s="28">
        <v>-91731</v>
      </c>
      <c r="L40" s="28">
        <v>-166053</v>
      </c>
      <c r="M40" s="22">
        <v>-114484</v>
      </c>
      <c r="N40" s="28">
        <v>-166166</v>
      </c>
      <c r="O40" s="28">
        <v>-118433</v>
      </c>
      <c r="P40" s="28">
        <v>-171958</v>
      </c>
      <c r="Q40" s="22"/>
      <c r="R40" s="28"/>
      <c r="S40" s="28">
        <v>-35002</v>
      </c>
      <c r="T40" s="28"/>
      <c r="U40" s="22"/>
      <c r="V40" s="28"/>
      <c r="W40" s="28"/>
      <c r="X40" s="28"/>
      <c r="Y40" s="22"/>
    </row>
    <row r="41" spans="1:25" ht="13.5">
      <c r="A41" s="7" t="s">
        <v>57</v>
      </c>
      <c r="B41" s="28">
        <v>2431</v>
      </c>
      <c r="C41" s="28">
        <v>2069</v>
      </c>
      <c r="D41" s="28">
        <v>19</v>
      </c>
      <c r="E41" s="22">
        <v>1619</v>
      </c>
      <c r="F41" s="28">
        <v>567</v>
      </c>
      <c r="G41" s="28">
        <v>484</v>
      </c>
      <c r="H41" s="28">
        <v>-263</v>
      </c>
      <c r="I41" s="22">
        <v>1854</v>
      </c>
      <c r="J41" s="28">
        <v>-64</v>
      </c>
      <c r="K41" s="28">
        <v>174</v>
      </c>
      <c r="L41" s="28">
        <v>-1296</v>
      </c>
      <c r="M41" s="22">
        <v>2430</v>
      </c>
      <c r="N41" s="28">
        <v>61</v>
      </c>
      <c r="O41" s="28">
        <v>241</v>
      </c>
      <c r="P41" s="28">
        <v>-517</v>
      </c>
      <c r="Q41" s="22">
        <v>1018</v>
      </c>
      <c r="R41" s="28"/>
      <c r="S41" s="28"/>
      <c r="T41" s="28"/>
      <c r="U41" s="22"/>
      <c r="V41" s="28"/>
      <c r="W41" s="28"/>
      <c r="X41" s="28"/>
      <c r="Y41" s="22"/>
    </row>
    <row r="42" spans="1:25" ht="14.25" thickBot="1">
      <c r="A42" s="7" t="s">
        <v>193</v>
      </c>
      <c r="B42" s="28">
        <v>9995</v>
      </c>
      <c r="C42" s="28">
        <v>68918</v>
      </c>
      <c r="D42" s="28">
        <v>-100619</v>
      </c>
      <c r="E42" s="22">
        <v>89792</v>
      </c>
      <c r="F42" s="28">
        <v>-118860</v>
      </c>
      <c r="G42" s="28">
        <v>-49384</v>
      </c>
      <c r="H42" s="28">
        <v>-94383</v>
      </c>
      <c r="I42" s="22">
        <v>64342</v>
      </c>
      <c r="J42" s="28">
        <v>-161966</v>
      </c>
      <c r="K42" s="28">
        <v>-91906</v>
      </c>
      <c r="L42" s="28">
        <v>-164757</v>
      </c>
      <c r="M42" s="22">
        <v>-116915</v>
      </c>
      <c r="N42" s="28">
        <v>-166228</v>
      </c>
      <c r="O42" s="28">
        <v>-118675</v>
      </c>
      <c r="P42" s="28">
        <v>-171441</v>
      </c>
      <c r="Q42" s="22">
        <v>68962</v>
      </c>
      <c r="R42" s="28">
        <v>-92483</v>
      </c>
      <c r="S42" s="28">
        <v>-35002</v>
      </c>
      <c r="T42" s="28">
        <v>-103995</v>
      </c>
      <c r="U42" s="22">
        <v>-185716</v>
      </c>
      <c r="V42" s="28">
        <v>-312554</v>
      </c>
      <c r="W42" s="28">
        <v>-61305</v>
      </c>
      <c r="X42" s="28">
        <v>-115411</v>
      </c>
      <c r="Y42" s="22">
        <v>382027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151</v>
      </c>
    </row>
    <row r="46" ht="13.5">
      <c r="A46" s="20" t="s">
        <v>152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147</v>
      </c>
      <c r="B2" s="14">
        <v>3622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59</v>
      </c>
      <c r="B4" s="15" t="str">
        <f>HYPERLINK("http://www.kabupro.jp/mark/20131108/S1000CXI.htm","四半期報告書")</f>
        <v>四半期報告書</v>
      </c>
      <c r="C4" s="15" t="str">
        <f>HYPERLINK("http://www.kabupro.jp/mark/20130628/S000DTQ1.htm","有価証券報告書")</f>
        <v>有価証券報告書</v>
      </c>
      <c r="D4" s="15" t="str">
        <f>HYPERLINK("http://www.kabupro.jp/mark/20131108/S1000CXI.htm","四半期報告書")</f>
        <v>四半期報告書</v>
      </c>
      <c r="E4" s="15" t="str">
        <f>HYPERLINK("http://www.kabupro.jp/mark/20130628/S000DTQ1.htm","有価証券報告書")</f>
        <v>有価証券報告書</v>
      </c>
      <c r="F4" s="15" t="str">
        <f>HYPERLINK("http://www.kabupro.jp/mark/20121109/S000C79F.htm","四半期報告書")</f>
        <v>四半期報告書</v>
      </c>
      <c r="G4" s="15" t="str">
        <f>HYPERLINK("http://www.kabupro.jp/mark/20120629/S000B8R0.htm","有価証券報告書")</f>
        <v>有価証券報告書</v>
      </c>
      <c r="H4" s="15" t="str">
        <f>HYPERLINK("http://www.kabupro.jp/mark/20110207/S0007NXI.htm","四半期報告書")</f>
        <v>四半期報告書</v>
      </c>
      <c r="I4" s="15" t="str">
        <f>HYPERLINK("http://www.kabupro.jp/mark/20111111/S0009OFW.htm","四半期報告書")</f>
        <v>四半期報告書</v>
      </c>
      <c r="J4" s="15" t="str">
        <f>HYPERLINK("http://www.kabupro.jp/mark/20100813/S0006M0G.htm","四半期報告書")</f>
        <v>四半期報告書</v>
      </c>
      <c r="K4" s="15" t="str">
        <f>HYPERLINK("http://www.kabupro.jp/mark/20110627/S0008LEL.htm","有価証券報告書")</f>
        <v>有価証券報告書</v>
      </c>
      <c r="L4" s="15" t="str">
        <f>HYPERLINK("http://www.kabupro.jp/mark/20110207/S0007NXI.htm","四半期報告書")</f>
        <v>四半期報告書</v>
      </c>
      <c r="M4" s="15" t="str">
        <f>HYPERLINK("http://www.kabupro.jp/mark/20101112/S00075LD.htm","四半期報告書")</f>
        <v>四半期報告書</v>
      </c>
      <c r="N4" s="15" t="str">
        <f>HYPERLINK("http://www.kabupro.jp/mark/20100813/S0006M0G.htm","四半期報告書")</f>
        <v>四半期報告書</v>
      </c>
      <c r="O4" s="15" t="str">
        <f>HYPERLINK("http://www.kabupro.jp/mark/20100625/S0005ZIU.htm","有価証券報告書")</f>
        <v>有価証券報告書</v>
      </c>
      <c r="P4" s="15" t="str">
        <f>HYPERLINK("http://www.kabupro.jp/mark/20100210/S00052R5.htm","四半期報告書")</f>
        <v>四半期報告書</v>
      </c>
      <c r="Q4" s="15" t="str">
        <f>HYPERLINK("http://www.kabupro.jp/mark/20091112/S0004HUZ.htm","四半期報告書")</f>
        <v>四半期報告書</v>
      </c>
      <c r="R4" s="15" t="str">
        <f>HYPERLINK("http://www.kabupro.jp/mark/20090814/S0003XZC.htm","四半期報告書")</f>
        <v>四半期報告書</v>
      </c>
      <c r="S4" s="15" t="str">
        <f>HYPERLINK("http://www.kabupro.jp/mark/20090629/S0003KEV.htm","有価証券報告書")</f>
        <v>有価証券報告書</v>
      </c>
    </row>
    <row r="5" spans="1:19" ht="14.25" thickBot="1">
      <c r="A5" s="11" t="s">
        <v>60</v>
      </c>
      <c r="B5" s="1" t="s">
        <v>198</v>
      </c>
      <c r="C5" s="1" t="s">
        <v>66</v>
      </c>
      <c r="D5" s="1" t="s">
        <v>198</v>
      </c>
      <c r="E5" s="1" t="s">
        <v>66</v>
      </c>
      <c r="F5" s="1" t="s">
        <v>204</v>
      </c>
      <c r="G5" s="1" t="s">
        <v>70</v>
      </c>
      <c r="H5" s="1" t="s">
        <v>214</v>
      </c>
      <c r="I5" s="1" t="s">
        <v>210</v>
      </c>
      <c r="J5" s="1" t="s">
        <v>218</v>
      </c>
      <c r="K5" s="1" t="s">
        <v>72</v>
      </c>
      <c r="L5" s="1" t="s">
        <v>214</v>
      </c>
      <c r="M5" s="1" t="s">
        <v>216</v>
      </c>
      <c r="N5" s="1" t="s">
        <v>218</v>
      </c>
      <c r="O5" s="1" t="s">
        <v>74</v>
      </c>
      <c r="P5" s="1" t="s">
        <v>220</v>
      </c>
      <c r="Q5" s="1" t="s">
        <v>222</v>
      </c>
      <c r="R5" s="1" t="s">
        <v>224</v>
      </c>
      <c r="S5" s="1" t="s">
        <v>76</v>
      </c>
    </row>
    <row r="6" spans="1:19" ht="15" thickBot="1" thickTop="1">
      <c r="A6" s="10" t="s">
        <v>61</v>
      </c>
      <c r="B6" s="18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62</v>
      </c>
      <c r="B7" s="14" t="s">
        <v>3</v>
      </c>
      <c r="C7" s="16" t="s">
        <v>67</v>
      </c>
      <c r="D7" s="14" t="s">
        <v>3</v>
      </c>
      <c r="E7" s="16" t="s">
        <v>67</v>
      </c>
      <c r="F7" s="14" t="s">
        <v>3</v>
      </c>
      <c r="G7" s="16" t="s">
        <v>67</v>
      </c>
      <c r="H7" s="14" t="s">
        <v>3</v>
      </c>
      <c r="I7" s="14" t="s">
        <v>3</v>
      </c>
      <c r="J7" s="14" t="s">
        <v>3</v>
      </c>
      <c r="K7" s="16" t="s">
        <v>67</v>
      </c>
      <c r="L7" s="14" t="s">
        <v>3</v>
      </c>
      <c r="M7" s="14" t="s">
        <v>3</v>
      </c>
      <c r="N7" s="14" t="s">
        <v>3</v>
      </c>
      <c r="O7" s="16" t="s">
        <v>67</v>
      </c>
      <c r="P7" s="14" t="s">
        <v>3</v>
      </c>
      <c r="Q7" s="14" t="s">
        <v>3</v>
      </c>
      <c r="R7" s="14" t="s">
        <v>3</v>
      </c>
      <c r="S7" s="16" t="s">
        <v>67</v>
      </c>
    </row>
    <row r="8" spans="1:19" ht="13.5">
      <c r="A8" s="13" t="s">
        <v>63</v>
      </c>
      <c r="B8" s="1" t="s">
        <v>4</v>
      </c>
      <c r="C8" s="17" t="s">
        <v>153</v>
      </c>
      <c r="D8" s="1" t="s">
        <v>153</v>
      </c>
      <c r="E8" s="17" t="s">
        <v>154</v>
      </c>
      <c r="F8" s="1" t="s">
        <v>154</v>
      </c>
      <c r="G8" s="17" t="s">
        <v>155</v>
      </c>
      <c r="H8" s="1" t="s">
        <v>155</v>
      </c>
      <c r="I8" s="1" t="s">
        <v>155</v>
      </c>
      <c r="J8" s="1" t="s">
        <v>155</v>
      </c>
      <c r="K8" s="17" t="s">
        <v>156</v>
      </c>
      <c r="L8" s="1" t="s">
        <v>156</v>
      </c>
      <c r="M8" s="1" t="s">
        <v>156</v>
      </c>
      <c r="N8" s="1" t="s">
        <v>156</v>
      </c>
      <c r="O8" s="17" t="s">
        <v>157</v>
      </c>
      <c r="P8" s="1" t="s">
        <v>157</v>
      </c>
      <c r="Q8" s="1" t="s">
        <v>157</v>
      </c>
      <c r="R8" s="1" t="s">
        <v>157</v>
      </c>
      <c r="S8" s="17" t="s">
        <v>158</v>
      </c>
    </row>
    <row r="9" spans="1:19" ht="13.5">
      <c r="A9" s="13" t="s">
        <v>64</v>
      </c>
      <c r="B9" s="1" t="s">
        <v>199</v>
      </c>
      <c r="C9" s="17" t="s">
        <v>68</v>
      </c>
      <c r="D9" s="1" t="s">
        <v>205</v>
      </c>
      <c r="E9" s="17" t="s">
        <v>69</v>
      </c>
      <c r="F9" s="1" t="s">
        <v>211</v>
      </c>
      <c r="G9" s="17" t="s">
        <v>71</v>
      </c>
      <c r="H9" s="1" t="s">
        <v>215</v>
      </c>
      <c r="I9" s="1" t="s">
        <v>217</v>
      </c>
      <c r="J9" s="1" t="s">
        <v>219</v>
      </c>
      <c r="K9" s="17" t="s">
        <v>73</v>
      </c>
      <c r="L9" s="1" t="s">
        <v>221</v>
      </c>
      <c r="M9" s="1" t="s">
        <v>223</v>
      </c>
      <c r="N9" s="1" t="s">
        <v>225</v>
      </c>
      <c r="O9" s="17" t="s">
        <v>75</v>
      </c>
      <c r="P9" s="1" t="s">
        <v>227</v>
      </c>
      <c r="Q9" s="1" t="s">
        <v>229</v>
      </c>
      <c r="R9" s="1" t="s">
        <v>231</v>
      </c>
      <c r="S9" s="17" t="s">
        <v>77</v>
      </c>
    </row>
    <row r="10" spans="1:19" ht="14.25" thickBot="1">
      <c r="A10" s="13" t="s">
        <v>65</v>
      </c>
      <c r="B10" s="1" t="s">
        <v>79</v>
      </c>
      <c r="C10" s="17" t="s">
        <v>79</v>
      </c>
      <c r="D10" s="1" t="s">
        <v>79</v>
      </c>
      <c r="E10" s="17" t="s">
        <v>79</v>
      </c>
      <c r="F10" s="1" t="s">
        <v>79</v>
      </c>
      <c r="G10" s="17" t="s">
        <v>79</v>
      </c>
      <c r="H10" s="1" t="s">
        <v>79</v>
      </c>
      <c r="I10" s="1" t="s">
        <v>79</v>
      </c>
      <c r="J10" s="1" t="s">
        <v>79</v>
      </c>
      <c r="K10" s="17" t="s">
        <v>79</v>
      </c>
      <c r="L10" s="1" t="s">
        <v>79</v>
      </c>
      <c r="M10" s="1" t="s">
        <v>79</v>
      </c>
      <c r="N10" s="1" t="s">
        <v>79</v>
      </c>
      <c r="O10" s="17" t="s">
        <v>79</v>
      </c>
      <c r="P10" s="1" t="s">
        <v>79</v>
      </c>
      <c r="Q10" s="1" t="s">
        <v>79</v>
      </c>
      <c r="R10" s="1" t="s">
        <v>79</v>
      </c>
      <c r="S10" s="17" t="s">
        <v>79</v>
      </c>
    </row>
    <row r="11" spans="1:19" ht="14.25" thickTop="1">
      <c r="A11" s="30" t="s">
        <v>189</v>
      </c>
      <c r="B11" s="27">
        <v>104889</v>
      </c>
      <c r="C11" s="21">
        <v>143824</v>
      </c>
      <c r="D11" s="27">
        <v>-31718</v>
      </c>
      <c r="E11" s="21">
        <v>89156</v>
      </c>
      <c r="F11" s="27">
        <v>-83513</v>
      </c>
      <c r="G11" s="21">
        <v>-92590</v>
      </c>
      <c r="H11" s="27">
        <v>-165307</v>
      </c>
      <c r="I11" s="27">
        <v>-114870</v>
      </c>
      <c r="J11" s="27">
        <v>-170395</v>
      </c>
      <c r="K11" s="21">
        <v>63582</v>
      </c>
      <c r="L11" s="27">
        <v>-86842</v>
      </c>
      <c r="M11" s="27">
        <v>-30901</v>
      </c>
      <c r="N11" s="27">
        <v>-101681</v>
      </c>
      <c r="O11" s="21">
        <v>-19733</v>
      </c>
      <c r="P11" s="27">
        <v>-117350</v>
      </c>
      <c r="Q11" s="27">
        <v>21918</v>
      </c>
      <c r="R11" s="27">
        <v>-114258</v>
      </c>
      <c r="S11" s="21">
        <v>324541</v>
      </c>
    </row>
    <row r="12" spans="1:19" ht="13.5">
      <c r="A12" s="6" t="s">
        <v>5</v>
      </c>
      <c r="B12" s="28">
        <v>13572</v>
      </c>
      <c r="C12" s="22">
        <v>33275</v>
      </c>
      <c r="D12" s="28">
        <v>16828</v>
      </c>
      <c r="E12" s="22">
        <v>61122</v>
      </c>
      <c r="F12" s="28">
        <v>38807</v>
      </c>
      <c r="G12" s="22">
        <v>50049</v>
      </c>
      <c r="H12" s="28">
        <v>35776</v>
      </c>
      <c r="I12" s="28">
        <v>23883</v>
      </c>
      <c r="J12" s="28">
        <v>11801</v>
      </c>
      <c r="K12" s="22">
        <v>59878</v>
      </c>
      <c r="L12" s="28">
        <v>44516</v>
      </c>
      <c r="M12" s="28">
        <v>29462</v>
      </c>
      <c r="N12" s="28">
        <v>14604</v>
      </c>
      <c r="O12" s="22">
        <v>62083</v>
      </c>
      <c r="P12" s="28">
        <v>43611</v>
      </c>
      <c r="Q12" s="28">
        <v>26938</v>
      </c>
      <c r="R12" s="28">
        <v>12729</v>
      </c>
      <c r="S12" s="22">
        <v>52041</v>
      </c>
    </row>
    <row r="13" spans="1:19" ht="13.5">
      <c r="A13" s="6" t="s">
        <v>6</v>
      </c>
      <c r="B13" s="28">
        <v>10444</v>
      </c>
      <c r="C13" s="22">
        <v>20888</v>
      </c>
      <c r="D13" s="28">
        <v>10444</v>
      </c>
      <c r="E13" s="22">
        <v>20888</v>
      </c>
      <c r="F13" s="28">
        <v>10444</v>
      </c>
      <c r="G13" s="22">
        <v>28775</v>
      </c>
      <c r="H13" s="28">
        <v>23553</v>
      </c>
      <c r="I13" s="28">
        <v>18331</v>
      </c>
      <c r="J13" s="28">
        <v>13108</v>
      </c>
      <c r="K13" s="22">
        <v>20888</v>
      </c>
      <c r="L13" s="28">
        <v>15666</v>
      </c>
      <c r="M13" s="28">
        <v>10444</v>
      </c>
      <c r="N13" s="28">
        <v>5222</v>
      </c>
      <c r="O13" s="22">
        <v>12396</v>
      </c>
      <c r="P13" s="28">
        <v>7174</v>
      </c>
      <c r="Q13" s="28"/>
      <c r="R13" s="28"/>
      <c r="S13" s="22"/>
    </row>
    <row r="14" spans="1:19" ht="13.5">
      <c r="A14" s="6" t="s">
        <v>7</v>
      </c>
      <c r="B14" s="28"/>
      <c r="C14" s="22"/>
      <c r="D14" s="28"/>
      <c r="E14" s="22"/>
      <c r="F14" s="28"/>
      <c r="G14" s="22"/>
      <c r="H14" s="28"/>
      <c r="I14" s="28"/>
      <c r="J14" s="28"/>
      <c r="K14" s="22"/>
      <c r="L14" s="28"/>
      <c r="M14" s="28"/>
      <c r="N14" s="28"/>
      <c r="O14" s="22">
        <v>-137</v>
      </c>
      <c r="P14" s="28">
        <v>-137</v>
      </c>
      <c r="Q14" s="28">
        <v>-137</v>
      </c>
      <c r="R14" s="28">
        <v>-137</v>
      </c>
      <c r="S14" s="22">
        <v>-9</v>
      </c>
    </row>
    <row r="15" spans="1:19" ht="13.5">
      <c r="A15" s="6" t="s">
        <v>8</v>
      </c>
      <c r="B15" s="28">
        <v>-9180</v>
      </c>
      <c r="C15" s="22">
        <v>5231</v>
      </c>
      <c r="D15" s="28">
        <v>-17405</v>
      </c>
      <c r="E15" s="22">
        <v>33605</v>
      </c>
      <c r="F15" s="28">
        <v>-3020</v>
      </c>
      <c r="G15" s="22">
        <v>64480</v>
      </c>
      <c r="H15" s="28">
        <v>40581</v>
      </c>
      <c r="I15" s="28">
        <v>34160</v>
      </c>
      <c r="J15" s="28">
        <v>32086</v>
      </c>
      <c r="K15" s="22">
        <v>-34219</v>
      </c>
      <c r="L15" s="28">
        <v>-27669</v>
      </c>
      <c r="M15" s="28">
        <v>-30169</v>
      </c>
      <c r="N15" s="28">
        <v>-32669</v>
      </c>
      <c r="O15" s="22">
        <v>-47230</v>
      </c>
      <c r="P15" s="28">
        <v>-61498</v>
      </c>
      <c r="Q15" s="28">
        <v>-49712</v>
      </c>
      <c r="R15" s="28">
        <v>-51352</v>
      </c>
      <c r="S15" s="22">
        <v>19712</v>
      </c>
    </row>
    <row r="16" spans="1:19" ht="13.5">
      <c r="A16" s="6" t="s">
        <v>9</v>
      </c>
      <c r="B16" s="28">
        <v>-21083</v>
      </c>
      <c r="C16" s="22">
        <v>10259</v>
      </c>
      <c r="D16" s="28">
        <v>-10824</v>
      </c>
      <c r="E16" s="22">
        <v>9572</v>
      </c>
      <c r="F16" s="28">
        <v>-1251</v>
      </c>
      <c r="G16" s="22">
        <v>1251</v>
      </c>
      <c r="H16" s="28"/>
      <c r="I16" s="28"/>
      <c r="J16" s="28"/>
      <c r="K16" s="22"/>
      <c r="L16" s="28"/>
      <c r="M16" s="28"/>
      <c r="N16" s="28"/>
      <c r="O16" s="22">
        <v>-30167</v>
      </c>
      <c r="P16" s="28">
        <v>-30167</v>
      </c>
      <c r="Q16" s="28">
        <v>-30167</v>
      </c>
      <c r="R16" s="28">
        <v>-30167</v>
      </c>
      <c r="S16" s="22">
        <v>9151</v>
      </c>
    </row>
    <row r="17" spans="1:19" ht="13.5">
      <c r="A17" s="6" t="s">
        <v>10</v>
      </c>
      <c r="B17" s="28">
        <v>1563</v>
      </c>
      <c r="C17" s="22">
        <v>145</v>
      </c>
      <c r="D17" s="28">
        <v>863</v>
      </c>
      <c r="E17" s="22">
        <v>-38</v>
      </c>
      <c r="F17" s="28">
        <v>41</v>
      </c>
      <c r="G17" s="22">
        <v>-118</v>
      </c>
      <c r="H17" s="28">
        <v>6468</v>
      </c>
      <c r="I17" s="28">
        <v>-152</v>
      </c>
      <c r="J17" s="28">
        <v>517</v>
      </c>
      <c r="K17" s="22">
        <v>-542</v>
      </c>
      <c r="L17" s="28">
        <v>3222</v>
      </c>
      <c r="M17" s="28">
        <v>398</v>
      </c>
      <c r="N17" s="28">
        <v>1066</v>
      </c>
      <c r="O17" s="22">
        <v>-454</v>
      </c>
      <c r="P17" s="28">
        <v>4333</v>
      </c>
      <c r="Q17" s="28">
        <v>-827</v>
      </c>
      <c r="R17" s="28">
        <v>-949</v>
      </c>
      <c r="S17" s="22">
        <v>1153</v>
      </c>
    </row>
    <row r="18" spans="1:19" ht="13.5">
      <c r="A18" s="6" t="s">
        <v>11</v>
      </c>
      <c r="B18" s="28">
        <v>-504</v>
      </c>
      <c r="C18" s="22">
        <v>-956</v>
      </c>
      <c r="D18" s="28">
        <v>-463</v>
      </c>
      <c r="E18" s="22">
        <v>-609</v>
      </c>
      <c r="F18" s="28">
        <v>-147</v>
      </c>
      <c r="G18" s="22">
        <v>-338</v>
      </c>
      <c r="H18" s="28">
        <v>-240</v>
      </c>
      <c r="I18" s="28">
        <v>-218</v>
      </c>
      <c r="J18" s="28">
        <v>-53</v>
      </c>
      <c r="K18" s="22">
        <v>-477</v>
      </c>
      <c r="L18" s="28">
        <v>-308</v>
      </c>
      <c r="M18" s="28">
        <v>-255</v>
      </c>
      <c r="N18" s="28">
        <v>-90</v>
      </c>
      <c r="O18" s="22">
        <v>-2086</v>
      </c>
      <c r="P18" s="28"/>
      <c r="Q18" s="28">
        <v>-1388</v>
      </c>
      <c r="R18" s="28">
        <v>-190</v>
      </c>
      <c r="S18" s="22">
        <v>-1620</v>
      </c>
    </row>
    <row r="19" spans="1:19" ht="13.5">
      <c r="A19" s="6" t="s">
        <v>164</v>
      </c>
      <c r="B19" s="28"/>
      <c r="C19" s="22"/>
      <c r="D19" s="28"/>
      <c r="E19" s="22"/>
      <c r="F19" s="28"/>
      <c r="G19" s="22"/>
      <c r="H19" s="28"/>
      <c r="I19" s="28"/>
      <c r="J19" s="28"/>
      <c r="K19" s="22"/>
      <c r="L19" s="28"/>
      <c r="M19" s="28"/>
      <c r="N19" s="28"/>
      <c r="O19" s="22"/>
      <c r="P19" s="28">
        <v>-1534</v>
      </c>
      <c r="Q19" s="28"/>
      <c r="R19" s="28"/>
      <c r="S19" s="22"/>
    </row>
    <row r="20" spans="1:19" ht="13.5">
      <c r="A20" s="6" t="s">
        <v>171</v>
      </c>
      <c r="B20" s="28">
        <v>959</v>
      </c>
      <c r="C20" s="22">
        <v>620</v>
      </c>
      <c r="D20" s="28">
        <v>399</v>
      </c>
      <c r="E20" s="22">
        <v>1334</v>
      </c>
      <c r="F20" s="28">
        <v>755</v>
      </c>
      <c r="G20" s="22">
        <v>1539</v>
      </c>
      <c r="H20" s="28">
        <v>697</v>
      </c>
      <c r="I20" s="28">
        <v>250</v>
      </c>
      <c r="J20" s="28">
        <v>45</v>
      </c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183</v>
      </c>
      <c r="B21" s="28"/>
      <c r="C21" s="22"/>
      <c r="D21" s="28"/>
      <c r="E21" s="22"/>
      <c r="F21" s="28"/>
      <c r="G21" s="22">
        <v>44</v>
      </c>
      <c r="H21" s="28">
        <v>44</v>
      </c>
      <c r="I21" s="28">
        <v>44</v>
      </c>
      <c r="J21" s="28"/>
      <c r="K21" s="22">
        <v>243</v>
      </c>
      <c r="L21" s="28">
        <v>119</v>
      </c>
      <c r="M21" s="28">
        <v>13</v>
      </c>
      <c r="N21" s="28"/>
      <c r="O21" s="22">
        <v>7135</v>
      </c>
      <c r="P21" s="28">
        <v>1127</v>
      </c>
      <c r="Q21" s="28">
        <v>363</v>
      </c>
      <c r="R21" s="28"/>
      <c r="S21" s="22">
        <v>1493</v>
      </c>
    </row>
    <row r="22" spans="1:19" ht="13.5">
      <c r="A22" s="6" t="s">
        <v>12</v>
      </c>
      <c r="B22" s="28"/>
      <c r="C22" s="22"/>
      <c r="D22" s="28"/>
      <c r="E22" s="22"/>
      <c r="F22" s="28"/>
      <c r="G22" s="22">
        <v>-5746</v>
      </c>
      <c r="H22" s="28">
        <v>-5746</v>
      </c>
      <c r="I22" s="28">
        <v>-5746</v>
      </c>
      <c r="J22" s="28">
        <v>-5746</v>
      </c>
      <c r="K22" s="22"/>
      <c r="L22" s="28"/>
      <c r="M22" s="28"/>
      <c r="N22" s="28"/>
      <c r="O22" s="22"/>
      <c r="P22" s="28"/>
      <c r="Q22" s="28"/>
      <c r="R22" s="28"/>
      <c r="S22" s="22">
        <v>-8</v>
      </c>
    </row>
    <row r="23" spans="1:19" ht="13.5">
      <c r="A23" s="6" t="s">
        <v>13</v>
      </c>
      <c r="B23" s="28"/>
      <c r="C23" s="22"/>
      <c r="D23" s="28"/>
      <c r="E23" s="22"/>
      <c r="F23" s="28"/>
      <c r="G23" s="22">
        <v>3651</v>
      </c>
      <c r="H23" s="28">
        <v>3651</v>
      </c>
      <c r="I23" s="28">
        <v>3651</v>
      </c>
      <c r="J23" s="28">
        <v>3651</v>
      </c>
      <c r="K23" s="22">
        <v>-1258</v>
      </c>
      <c r="L23" s="28">
        <v>2115</v>
      </c>
      <c r="M23" s="28">
        <v>-621</v>
      </c>
      <c r="N23" s="28">
        <v>2517</v>
      </c>
      <c r="O23" s="22">
        <v>839</v>
      </c>
      <c r="P23" s="28">
        <v>3479</v>
      </c>
      <c r="Q23" s="28">
        <v>1619</v>
      </c>
      <c r="R23" s="28">
        <v>2557</v>
      </c>
      <c r="S23" s="22">
        <v>-813</v>
      </c>
    </row>
    <row r="24" spans="1:19" ht="13.5">
      <c r="A24" s="6" t="s">
        <v>14</v>
      </c>
      <c r="B24" s="28"/>
      <c r="C24" s="22"/>
      <c r="D24" s="28"/>
      <c r="E24" s="22">
        <v>14051</v>
      </c>
      <c r="F24" s="28">
        <v>14051</v>
      </c>
      <c r="G24" s="22">
        <v>132587</v>
      </c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15</v>
      </c>
      <c r="B25" s="28">
        <v>63440</v>
      </c>
      <c r="C25" s="22">
        <v>155066</v>
      </c>
      <c r="D25" s="28">
        <v>478858</v>
      </c>
      <c r="E25" s="22">
        <v>-228572</v>
      </c>
      <c r="F25" s="28">
        <v>233657</v>
      </c>
      <c r="G25" s="22">
        <v>-238284</v>
      </c>
      <c r="H25" s="28">
        <v>271763</v>
      </c>
      <c r="I25" s="28">
        <v>216508</v>
      </c>
      <c r="J25" s="28">
        <v>373883</v>
      </c>
      <c r="K25" s="22">
        <v>124458</v>
      </c>
      <c r="L25" s="28">
        <v>445563</v>
      </c>
      <c r="M25" s="28">
        <v>311497</v>
      </c>
      <c r="N25" s="28">
        <v>404229</v>
      </c>
      <c r="O25" s="22">
        <v>100887</v>
      </c>
      <c r="P25" s="28">
        <v>574821</v>
      </c>
      <c r="Q25" s="28">
        <v>258445</v>
      </c>
      <c r="R25" s="28">
        <v>559244</v>
      </c>
      <c r="S25" s="22">
        <v>-182465</v>
      </c>
    </row>
    <row r="26" spans="1:19" ht="13.5">
      <c r="A26" s="6" t="s">
        <v>16</v>
      </c>
      <c r="B26" s="28">
        <v>2804</v>
      </c>
      <c r="C26" s="22">
        <v>-6074</v>
      </c>
      <c r="D26" s="28">
        <v>-62424</v>
      </c>
      <c r="E26" s="22">
        <v>6028</v>
      </c>
      <c r="F26" s="28">
        <v>-27717</v>
      </c>
      <c r="G26" s="22">
        <v>-2296</v>
      </c>
      <c r="H26" s="28">
        <v>-80891</v>
      </c>
      <c r="I26" s="28">
        <v>-29094</v>
      </c>
      <c r="J26" s="28">
        <v>-39054</v>
      </c>
      <c r="K26" s="22">
        <v>-33918</v>
      </c>
      <c r="L26" s="28">
        <v>-148097</v>
      </c>
      <c r="M26" s="28">
        <v>-57161</v>
      </c>
      <c r="N26" s="28">
        <v>-65189</v>
      </c>
      <c r="O26" s="22">
        <v>38763</v>
      </c>
      <c r="P26" s="28">
        <v>-140567</v>
      </c>
      <c r="Q26" s="28">
        <v>-4775</v>
      </c>
      <c r="R26" s="28">
        <v>-37390</v>
      </c>
      <c r="S26" s="22">
        <v>-12768</v>
      </c>
    </row>
    <row r="27" spans="1:19" ht="13.5">
      <c r="A27" s="6" t="s">
        <v>17</v>
      </c>
      <c r="B27" s="28">
        <v>3195</v>
      </c>
      <c r="C27" s="22">
        <v>-65139</v>
      </c>
      <c r="D27" s="28">
        <v>-118454</v>
      </c>
      <c r="E27" s="22">
        <v>20815</v>
      </c>
      <c r="F27" s="28">
        <v>-74386</v>
      </c>
      <c r="G27" s="22">
        <v>56835</v>
      </c>
      <c r="H27" s="28">
        <v>-121720</v>
      </c>
      <c r="I27" s="28">
        <v>-79400</v>
      </c>
      <c r="J27" s="28">
        <v>-126322</v>
      </c>
      <c r="K27" s="22">
        <v>13331</v>
      </c>
      <c r="L27" s="28">
        <v>-76236</v>
      </c>
      <c r="M27" s="28">
        <v>-97093</v>
      </c>
      <c r="N27" s="28">
        <v>-86873</v>
      </c>
      <c r="O27" s="22">
        <v>-8808</v>
      </c>
      <c r="P27" s="28">
        <v>-98505</v>
      </c>
      <c r="Q27" s="28">
        <v>-47575</v>
      </c>
      <c r="R27" s="28">
        <v>-107335</v>
      </c>
      <c r="S27" s="22">
        <v>-8794</v>
      </c>
    </row>
    <row r="28" spans="1:19" ht="13.5">
      <c r="A28" s="6" t="s">
        <v>18</v>
      </c>
      <c r="B28" s="28"/>
      <c r="C28" s="22">
        <v>2076</v>
      </c>
      <c r="D28" s="28"/>
      <c r="E28" s="22">
        <v>39442</v>
      </c>
      <c r="F28" s="28"/>
      <c r="G28" s="22">
        <v>-5936</v>
      </c>
      <c r="H28" s="28"/>
      <c r="I28" s="28"/>
      <c r="J28" s="28"/>
      <c r="K28" s="22">
        <v>-3726</v>
      </c>
      <c r="L28" s="28"/>
      <c r="M28" s="28"/>
      <c r="N28" s="28"/>
      <c r="O28" s="22">
        <v>-8477</v>
      </c>
      <c r="P28" s="28"/>
      <c r="Q28" s="28"/>
      <c r="R28" s="28"/>
      <c r="S28" s="22">
        <v>-8855</v>
      </c>
    </row>
    <row r="29" spans="1:19" ht="13.5">
      <c r="A29" s="6" t="s">
        <v>19</v>
      </c>
      <c r="B29" s="28"/>
      <c r="C29" s="22">
        <v>19877</v>
      </c>
      <c r="D29" s="28"/>
      <c r="E29" s="22">
        <v>-1044</v>
      </c>
      <c r="F29" s="28"/>
      <c r="G29" s="22">
        <v>6874</v>
      </c>
      <c r="H29" s="28"/>
      <c r="I29" s="28"/>
      <c r="J29" s="28"/>
      <c r="K29" s="22">
        <v>10779</v>
      </c>
      <c r="L29" s="28"/>
      <c r="M29" s="28"/>
      <c r="N29" s="28"/>
      <c r="O29" s="22">
        <v>-24205</v>
      </c>
      <c r="P29" s="28"/>
      <c r="Q29" s="28"/>
      <c r="R29" s="28"/>
      <c r="S29" s="22">
        <v>2849</v>
      </c>
    </row>
    <row r="30" spans="1:19" ht="13.5">
      <c r="A30" s="6" t="s">
        <v>20</v>
      </c>
      <c r="B30" s="28">
        <v>-3585</v>
      </c>
      <c r="C30" s="22">
        <v>-2135</v>
      </c>
      <c r="D30" s="28">
        <v>-2159</v>
      </c>
      <c r="E30" s="22">
        <v>-1551</v>
      </c>
      <c r="F30" s="28">
        <v>-967</v>
      </c>
      <c r="G30" s="22">
        <v>1383</v>
      </c>
      <c r="H30" s="28">
        <v>-31722</v>
      </c>
      <c r="I30" s="28">
        <v>-90493</v>
      </c>
      <c r="J30" s="28">
        <v>-13273</v>
      </c>
      <c r="K30" s="22">
        <v>7585</v>
      </c>
      <c r="L30" s="28">
        <v>5326</v>
      </c>
      <c r="M30" s="28">
        <v>4655</v>
      </c>
      <c r="N30" s="28">
        <v>-2119</v>
      </c>
      <c r="O30" s="22">
        <v>-3099</v>
      </c>
      <c r="P30" s="28">
        <v>-21679</v>
      </c>
      <c r="Q30" s="28">
        <v>-1064</v>
      </c>
      <c r="R30" s="28">
        <v>-1596</v>
      </c>
      <c r="S30" s="22">
        <v>-4275</v>
      </c>
    </row>
    <row r="31" spans="1:19" ht="13.5">
      <c r="A31" s="6" t="s">
        <v>21</v>
      </c>
      <c r="B31" s="28">
        <v>-47541</v>
      </c>
      <c r="C31" s="22">
        <v>9041</v>
      </c>
      <c r="D31" s="28">
        <v>17714</v>
      </c>
      <c r="E31" s="22">
        <v>7596</v>
      </c>
      <c r="F31" s="28">
        <v>-27324</v>
      </c>
      <c r="G31" s="22">
        <v>23451</v>
      </c>
      <c r="H31" s="28">
        <v>7262</v>
      </c>
      <c r="I31" s="28">
        <v>-456</v>
      </c>
      <c r="J31" s="28">
        <v>-7025</v>
      </c>
      <c r="K31" s="22">
        <v>1669</v>
      </c>
      <c r="L31" s="28">
        <v>24350</v>
      </c>
      <c r="M31" s="28">
        <v>4427</v>
      </c>
      <c r="N31" s="28">
        <v>27422</v>
      </c>
      <c r="O31" s="22">
        <v>-12543</v>
      </c>
      <c r="P31" s="28">
        <v>-17823</v>
      </c>
      <c r="Q31" s="28">
        <v>-33877</v>
      </c>
      <c r="R31" s="28">
        <v>-6009</v>
      </c>
      <c r="S31" s="22">
        <v>-1342</v>
      </c>
    </row>
    <row r="32" spans="1:19" ht="13.5">
      <c r="A32" s="6" t="s">
        <v>22</v>
      </c>
      <c r="B32" s="28">
        <v>118973</v>
      </c>
      <c r="C32" s="22">
        <v>326001</v>
      </c>
      <c r="D32" s="28">
        <v>281659</v>
      </c>
      <c r="E32" s="22">
        <v>71799</v>
      </c>
      <c r="F32" s="28">
        <v>79427</v>
      </c>
      <c r="G32" s="22">
        <v>45765</v>
      </c>
      <c r="H32" s="28">
        <v>4323</v>
      </c>
      <c r="I32" s="28">
        <v>-3450</v>
      </c>
      <c r="J32" s="28">
        <v>93374</v>
      </c>
      <c r="K32" s="22">
        <v>228275</v>
      </c>
      <c r="L32" s="28">
        <v>201727</v>
      </c>
      <c r="M32" s="28">
        <v>144697</v>
      </c>
      <c r="N32" s="28">
        <v>166437</v>
      </c>
      <c r="O32" s="22">
        <v>65161</v>
      </c>
      <c r="P32" s="28">
        <v>145283</v>
      </c>
      <c r="Q32" s="28">
        <v>139761</v>
      </c>
      <c r="R32" s="28">
        <v>225143</v>
      </c>
      <c r="S32" s="22">
        <v>201833</v>
      </c>
    </row>
    <row r="33" spans="1:19" ht="13.5">
      <c r="A33" s="6" t="s">
        <v>23</v>
      </c>
      <c r="B33" s="28">
        <v>504</v>
      </c>
      <c r="C33" s="22">
        <v>954</v>
      </c>
      <c r="D33" s="28">
        <v>463</v>
      </c>
      <c r="E33" s="22">
        <v>565</v>
      </c>
      <c r="F33" s="28">
        <v>118</v>
      </c>
      <c r="G33" s="22">
        <v>345</v>
      </c>
      <c r="H33" s="28">
        <v>247</v>
      </c>
      <c r="I33" s="28">
        <v>225</v>
      </c>
      <c r="J33" s="28">
        <v>57</v>
      </c>
      <c r="K33" s="22">
        <v>492</v>
      </c>
      <c r="L33" s="28">
        <v>323</v>
      </c>
      <c r="M33" s="28">
        <v>270</v>
      </c>
      <c r="N33" s="28">
        <v>100</v>
      </c>
      <c r="O33" s="22">
        <v>2067</v>
      </c>
      <c r="P33" s="28"/>
      <c r="Q33" s="28">
        <v>1145</v>
      </c>
      <c r="R33" s="28">
        <v>126</v>
      </c>
      <c r="S33" s="22">
        <v>1620</v>
      </c>
    </row>
    <row r="34" spans="1:19" ht="13.5">
      <c r="A34" s="6" t="s">
        <v>24</v>
      </c>
      <c r="B34" s="28"/>
      <c r="C34" s="22"/>
      <c r="D34" s="28"/>
      <c r="E34" s="22"/>
      <c r="F34" s="28"/>
      <c r="G34" s="22"/>
      <c r="H34" s="28"/>
      <c r="I34" s="28"/>
      <c r="J34" s="28"/>
      <c r="K34" s="22"/>
      <c r="L34" s="28"/>
      <c r="M34" s="28"/>
      <c r="N34" s="28"/>
      <c r="O34" s="22"/>
      <c r="P34" s="28">
        <v>1307</v>
      </c>
      <c r="Q34" s="28"/>
      <c r="R34" s="28"/>
      <c r="S34" s="22"/>
    </row>
    <row r="35" spans="1:19" ht="13.5">
      <c r="A35" s="6" t="s">
        <v>25</v>
      </c>
      <c r="B35" s="28">
        <v>-1224</v>
      </c>
      <c r="C35" s="22">
        <v>-569</v>
      </c>
      <c r="D35" s="28">
        <v>-379</v>
      </c>
      <c r="E35" s="22">
        <v>-1277</v>
      </c>
      <c r="F35" s="28">
        <v>-739</v>
      </c>
      <c r="G35" s="22">
        <v>-1666</v>
      </c>
      <c r="H35" s="28">
        <v>-848</v>
      </c>
      <c r="I35" s="28">
        <v>-391</v>
      </c>
      <c r="J35" s="28">
        <v>-45</v>
      </c>
      <c r="K35" s="22"/>
      <c r="L35" s="28"/>
      <c r="M35" s="28"/>
      <c r="N35" s="28"/>
      <c r="O35" s="22"/>
      <c r="P35" s="28"/>
      <c r="Q35" s="28"/>
      <c r="R35" s="28"/>
      <c r="S35" s="22"/>
    </row>
    <row r="36" spans="1:19" ht="13.5">
      <c r="A36" s="6" t="s">
        <v>26</v>
      </c>
      <c r="B36" s="28">
        <v>7327</v>
      </c>
      <c r="C36" s="22"/>
      <c r="D36" s="28"/>
      <c r="E36" s="22"/>
      <c r="F36" s="28"/>
      <c r="G36" s="22"/>
      <c r="H36" s="28"/>
      <c r="I36" s="28"/>
      <c r="J36" s="28"/>
      <c r="K36" s="22"/>
      <c r="L36" s="28"/>
      <c r="M36" s="28"/>
      <c r="N36" s="28"/>
      <c r="O36" s="22"/>
      <c r="P36" s="28"/>
      <c r="Q36" s="28"/>
      <c r="R36" s="28"/>
      <c r="S36" s="22"/>
    </row>
    <row r="37" spans="1:19" ht="13.5">
      <c r="A37" s="6" t="s">
        <v>27</v>
      </c>
      <c r="B37" s="28">
        <v>-31447</v>
      </c>
      <c r="C37" s="22">
        <v>-60839</v>
      </c>
      <c r="D37" s="28">
        <v>-37454</v>
      </c>
      <c r="E37" s="22">
        <v>-25845</v>
      </c>
      <c r="F37" s="28">
        <v>-16761</v>
      </c>
      <c r="G37" s="22">
        <v>-7119</v>
      </c>
      <c r="H37" s="28">
        <v>-6921</v>
      </c>
      <c r="I37" s="28">
        <v>-3009</v>
      </c>
      <c r="J37" s="28">
        <v>-4668</v>
      </c>
      <c r="K37" s="22">
        <v>-15619</v>
      </c>
      <c r="L37" s="28">
        <v>-13964</v>
      </c>
      <c r="M37" s="28">
        <v>-8062</v>
      </c>
      <c r="N37" s="28">
        <v>-8975</v>
      </c>
      <c r="O37" s="22">
        <v>-17426</v>
      </c>
      <c r="P37" s="28">
        <v>-17228</v>
      </c>
      <c r="Q37" s="28">
        <v>-11004</v>
      </c>
      <c r="R37" s="28">
        <v>-12511</v>
      </c>
      <c r="S37" s="22">
        <v>-8489</v>
      </c>
    </row>
    <row r="38" spans="1:19" ht="13.5">
      <c r="A38" s="6" t="s">
        <v>28</v>
      </c>
      <c r="B38" s="28"/>
      <c r="C38" s="22"/>
      <c r="D38" s="28"/>
      <c r="E38" s="22">
        <v>-70031</v>
      </c>
      <c r="F38" s="28">
        <v>-70031</v>
      </c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4.25" thickBot="1">
      <c r="A39" s="5" t="s">
        <v>29</v>
      </c>
      <c r="B39" s="29">
        <v>94133</v>
      </c>
      <c r="C39" s="23">
        <v>265547</v>
      </c>
      <c r="D39" s="29">
        <v>244289</v>
      </c>
      <c r="E39" s="23">
        <v>-24788</v>
      </c>
      <c r="F39" s="29">
        <v>-7984</v>
      </c>
      <c r="G39" s="23">
        <v>37325</v>
      </c>
      <c r="H39" s="29">
        <v>-3198</v>
      </c>
      <c r="I39" s="29">
        <v>-6625</v>
      </c>
      <c r="J39" s="29">
        <v>88717</v>
      </c>
      <c r="K39" s="23">
        <v>213148</v>
      </c>
      <c r="L39" s="29">
        <v>188085</v>
      </c>
      <c r="M39" s="29">
        <v>136905</v>
      </c>
      <c r="N39" s="29">
        <v>157562</v>
      </c>
      <c r="O39" s="23">
        <v>49802</v>
      </c>
      <c r="P39" s="29">
        <v>129362</v>
      </c>
      <c r="Q39" s="29">
        <v>129901</v>
      </c>
      <c r="R39" s="29">
        <v>212758</v>
      </c>
      <c r="S39" s="23">
        <v>196914</v>
      </c>
    </row>
    <row r="40" spans="1:19" ht="14.25" thickTop="1">
      <c r="A40" s="6" t="s">
        <v>30</v>
      </c>
      <c r="B40" s="28">
        <v>-223</v>
      </c>
      <c r="C40" s="22">
        <v>-8421</v>
      </c>
      <c r="D40" s="28">
        <v>-99</v>
      </c>
      <c r="E40" s="22">
        <v>-50000</v>
      </c>
      <c r="F40" s="28">
        <v>-50000</v>
      </c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31</v>
      </c>
      <c r="B41" s="28"/>
      <c r="C41" s="22"/>
      <c r="D41" s="28"/>
      <c r="E41" s="22"/>
      <c r="F41" s="28"/>
      <c r="G41" s="22">
        <v>20000</v>
      </c>
      <c r="H41" s="28">
        <v>20000</v>
      </c>
      <c r="I41" s="28">
        <v>20000</v>
      </c>
      <c r="J41" s="28">
        <v>20000</v>
      </c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32</v>
      </c>
      <c r="B42" s="28">
        <v>-3907</v>
      </c>
      <c r="C42" s="22">
        <v>-5804</v>
      </c>
      <c r="D42" s="28">
        <v>-4923</v>
      </c>
      <c r="E42" s="22">
        <v>-61050</v>
      </c>
      <c r="F42" s="28">
        <v>-59874</v>
      </c>
      <c r="G42" s="22">
        <v>-6220</v>
      </c>
      <c r="H42" s="28">
        <v>-4812</v>
      </c>
      <c r="I42" s="28">
        <v>-4806</v>
      </c>
      <c r="J42" s="28">
        <v>-3258</v>
      </c>
      <c r="K42" s="22">
        <v>-10173</v>
      </c>
      <c r="L42" s="28">
        <v>-9894</v>
      </c>
      <c r="M42" s="28">
        <v>-8824</v>
      </c>
      <c r="N42" s="28">
        <v>-8454</v>
      </c>
      <c r="O42" s="22">
        <v>-45032</v>
      </c>
      <c r="P42" s="28">
        <v>-36633</v>
      </c>
      <c r="Q42" s="28">
        <v>-21066</v>
      </c>
      <c r="R42" s="28">
        <v>-10779</v>
      </c>
      <c r="S42" s="22">
        <v>-70445</v>
      </c>
    </row>
    <row r="43" spans="1:19" ht="13.5">
      <c r="A43" s="6" t="s">
        <v>33</v>
      </c>
      <c r="B43" s="28">
        <v>-120</v>
      </c>
      <c r="C43" s="22">
        <v>-1952</v>
      </c>
      <c r="D43" s="28">
        <v>-1106</v>
      </c>
      <c r="E43" s="22">
        <v>-1814</v>
      </c>
      <c r="F43" s="28">
        <v>-1686</v>
      </c>
      <c r="G43" s="22">
        <v>-3548</v>
      </c>
      <c r="H43" s="28">
        <v>-2399</v>
      </c>
      <c r="I43" s="28">
        <v>-2199</v>
      </c>
      <c r="J43" s="28">
        <v>-980</v>
      </c>
      <c r="K43" s="22">
        <v>-16657</v>
      </c>
      <c r="L43" s="28">
        <v>-15704</v>
      </c>
      <c r="M43" s="28">
        <v>-13032</v>
      </c>
      <c r="N43" s="28">
        <v>-12322</v>
      </c>
      <c r="O43" s="22">
        <v>-58370</v>
      </c>
      <c r="P43" s="28">
        <v>-52584</v>
      </c>
      <c r="Q43" s="28">
        <v>-10088</v>
      </c>
      <c r="R43" s="28">
        <v>-5089</v>
      </c>
      <c r="S43" s="22">
        <v>-20845</v>
      </c>
    </row>
    <row r="44" spans="1:19" ht="13.5">
      <c r="A44" s="6"/>
      <c r="B44" s="28"/>
      <c r="C44" s="22"/>
      <c r="D44" s="28"/>
      <c r="E44" s="22">
        <v>-43459</v>
      </c>
      <c r="F44" s="28">
        <v>-43459</v>
      </c>
      <c r="G44" s="22"/>
      <c r="H44" s="28"/>
      <c r="I44" s="28"/>
      <c r="J44" s="28"/>
      <c r="K44" s="22"/>
      <c r="L44" s="28"/>
      <c r="M44" s="28"/>
      <c r="N44" s="28"/>
      <c r="O44" s="22"/>
      <c r="P44" s="28"/>
      <c r="Q44" s="28"/>
      <c r="R44" s="28"/>
      <c r="S44" s="22"/>
    </row>
    <row r="45" spans="1:19" ht="13.5">
      <c r="A45" s="6" t="s">
        <v>34</v>
      </c>
      <c r="B45" s="28">
        <v>-302010</v>
      </c>
      <c r="C45" s="22"/>
      <c r="D45" s="28"/>
      <c r="E45" s="22"/>
      <c r="F45" s="28"/>
      <c r="G45" s="22">
        <v>-15580</v>
      </c>
      <c r="H45" s="28">
        <v>-15580</v>
      </c>
      <c r="I45" s="28">
        <v>-15580</v>
      </c>
      <c r="J45" s="28">
        <v>-15580</v>
      </c>
      <c r="K45" s="22"/>
      <c r="L45" s="28"/>
      <c r="M45" s="28"/>
      <c r="N45" s="28"/>
      <c r="O45" s="22">
        <v>-81155</v>
      </c>
      <c r="P45" s="28"/>
      <c r="Q45" s="28"/>
      <c r="R45" s="28"/>
      <c r="S45" s="22"/>
    </row>
    <row r="46" spans="1:19" ht="13.5">
      <c r="A46" s="6" t="s">
        <v>35</v>
      </c>
      <c r="B46" s="28">
        <v>-115987</v>
      </c>
      <c r="C46" s="22">
        <v>-2100</v>
      </c>
      <c r="D46" s="28">
        <v>-2100</v>
      </c>
      <c r="E46" s="22">
        <v>-2000</v>
      </c>
      <c r="F46" s="28"/>
      <c r="G46" s="22">
        <v>-106402</v>
      </c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>
        <v>-43027</v>
      </c>
    </row>
    <row r="47" spans="1:19" ht="13.5">
      <c r="A47" s="6" t="s">
        <v>36</v>
      </c>
      <c r="B47" s="28"/>
      <c r="C47" s="22">
        <v>2100</v>
      </c>
      <c r="D47" s="28"/>
      <c r="E47" s="22">
        <v>211335</v>
      </c>
      <c r="F47" s="28">
        <v>211335</v>
      </c>
      <c r="G47" s="22">
        <v>670</v>
      </c>
      <c r="H47" s="28">
        <v>670</v>
      </c>
      <c r="I47" s="28">
        <v>670</v>
      </c>
      <c r="J47" s="28"/>
      <c r="K47" s="22">
        <v>4497</v>
      </c>
      <c r="L47" s="28">
        <v>4497</v>
      </c>
      <c r="M47" s="28">
        <v>4497</v>
      </c>
      <c r="N47" s="28">
        <v>4497</v>
      </c>
      <c r="O47" s="22">
        <v>3826</v>
      </c>
      <c r="P47" s="28"/>
      <c r="Q47" s="28"/>
      <c r="R47" s="28"/>
      <c r="S47" s="22">
        <v>450</v>
      </c>
    </row>
    <row r="48" spans="1:19" ht="13.5">
      <c r="A48" s="6" t="s">
        <v>37</v>
      </c>
      <c r="B48" s="28"/>
      <c r="C48" s="22"/>
      <c r="D48" s="28"/>
      <c r="E48" s="22"/>
      <c r="F48" s="28"/>
      <c r="G48" s="22"/>
      <c r="H48" s="28"/>
      <c r="I48" s="28"/>
      <c r="J48" s="28"/>
      <c r="K48" s="22"/>
      <c r="L48" s="28"/>
      <c r="M48" s="28"/>
      <c r="N48" s="28"/>
      <c r="O48" s="22">
        <v>-30000</v>
      </c>
      <c r="P48" s="28">
        <v>-30000</v>
      </c>
      <c r="Q48" s="28">
        <v>-30000</v>
      </c>
      <c r="R48" s="28">
        <v>-30000</v>
      </c>
      <c r="S48" s="22"/>
    </row>
    <row r="49" spans="1:19" ht="13.5">
      <c r="A49" s="6" t="s">
        <v>38</v>
      </c>
      <c r="B49" s="28"/>
      <c r="C49" s="22"/>
      <c r="D49" s="28"/>
      <c r="E49" s="22"/>
      <c r="F49" s="28"/>
      <c r="G49" s="22">
        <v>17829</v>
      </c>
      <c r="H49" s="28">
        <v>17829</v>
      </c>
      <c r="I49" s="28">
        <v>17829</v>
      </c>
      <c r="J49" s="28">
        <v>17829</v>
      </c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89</v>
      </c>
      <c r="B50" s="28">
        <v>176</v>
      </c>
      <c r="C50" s="22"/>
      <c r="D50" s="28"/>
      <c r="E50" s="22"/>
      <c r="F50" s="28"/>
      <c r="G50" s="22">
        <v>-592</v>
      </c>
      <c r="H50" s="28">
        <v>-592</v>
      </c>
      <c r="I50" s="28">
        <v>-592</v>
      </c>
      <c r="J50" s="28"/>
      <c r="K50" s="22"/>
      <c r="L50" s="28"/>
      <c r="M50" s="28"/>
      <c r="N50" s="28"/>
      <c r="O50" s="22"/>
      <c r="P50" s="28"/>
      <c r="Q50" s="28"/>
      <c r="R50" s="28"/>
      <c r="S50" s="22"/>
    </row>
    <row r="51" spans="1:19" ht="14.25" thickBot="1">
      <c r="A51" s="5" t="s">
        <v>39</v>
      </c>
      <c r="B51" s="29">
        <v>-422073</v>
      </c>
      <c r="C51" s="23">
        <v>-16178</v>
      </c>
      <c r="D51" s="29">
        <v>-8229</v>
      </c>
      <c r="E51" s="23">
        <v>53011</v>
      </c>
      <c r="F51" s="29">
        <v>56315</v>
      </c>
      <c r="G51" s="23">
        <v>-93844</v>
      </c>
      <c r="H51" s="29">
        <v>15115</v>
      </c>
      <c r="I51" s="29">
        <v>15321</v>
      </c>
      <c r="J51" s="29">
        <v>18009</v>
      </c>
      <c r="K51" s="23">
        <v>-22333</v>
      </c>
      <c r="L51" s="29">
        <v>-21101</v>
      </c>
      <c r="M51" s="29">
        <v>-17360</v>
      </c>
      <c r="N51" s="29">
        <v>-16279</v>
      </c>
      <c r="O51" s="23">
        <v>-188302</v>
      </c>
      <c r="P51" s="29">
        <v>-96666</v>
      </c>
      <c r="Q51" s="29">
        <v>-61155</v>
      </c>
      <c r="R51" s="29">
        <v>-45868</v>
      </c>
      <c r="S51" s="23">
        <v>-124168</v>
      </c>
    </row>
    <row r="52" spans="1:19" ht="14.25" thickTop="1">
      <c r="A52" s="6" t="s">
        <v>40</v>
      </c>
      <c r="B52" s="28">
        <v>200000</v>
      </c>
      <c r="C52" s="22"/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3.5">
      <c r="A53" s="6" t="s">
        <v>41</v>
      </c>
      <c r="B53" s="28">
        <v>-200000</v>
      </c>
      <c r="C53" s="22"/>
      <c r="D53" s="28"/>
      <c r="E53" s="22"/>
      <c r="F53" s="28"/>
      <c r="G53" s="22"/>
      <c r="H53" s="28"/>
      <c r="I53" s="28"/>
      <c r="J53" s="28"/>
      <c r="K53" s="22"/>
      <c r="L53" s="28"/>
      <c r="M53" s="28"/>
      <c r="N53" s="28"/>
      <c r="O53" s="22"/>
      <c r="P53" s="28"/>
      <c r="Q53" s="28"/>
      <c r="R53" s="28"/>
      <c r="S53" s="22"/>
    </row>
    <row r="54" spans="1:19" ht="13.5">
      <c r="A54" s="6" t="s">
        <v>42</v>
      </c>
      <c r="B54" s="28">
        <v>400000</v>
      </c>
      <c r="C54" s="22"/>
      <c r="D54" s="28"/>
      <c r="E54" s="22"/>
      <c r="F54" s="28"/>
      <c r="G54" s="22">
        <v>100000</v>
      </c>
      <c r="H54" s="28">
        <v>100000</v>
      </c>
      <c r="I54" s="28">
        <v>100000</v>
      </c>
      <c r="J54" s="28"/>
      <c r="K54" s="22"/>
      <c r="L54" s="28"/>
      <c r="M54" s="28"/>
      <c r="N54" s="28"/>
      <c r="O54" s="22"/>
      <c r="P54" s="28"/>
      <c r="Q54" s="28"/>
      <c r="R54" s="28"/>
      <c r="S54" s="22"/>
    </row>
    <row r="55" spans="1:19" ht="13.5">
      <c r="A55" s="6" t="s">
        <v>43</v>
      </c>
      <c r="B55" s="28">
        <v>-27785</v>
      </c>
      <c r="C55" s="22">
        <v>-39996</v>
      </c>
      <c r="D55" s="28">
        <v>-19998</v>
      </c>
      <c r="E55" s="22">
        <v>-39996</v>
      </c>
      <c r="F55" s="28">
        <v>-19998</v>
      </c>
      <c r="G55" s="22">
        <v>-25463</v>
      </c>
      <c r="H55" s="28">
        <v>-18797</v>
      </c>
      <c r="I55" s="28">
        <v>-18797</v>
      </c>
      <c r="J55" s="28">
        <v>-18797</v>
      </c>
      <c r="K55" s="22"/>
      <c r="L55" s="28"/>
      <c r="M55" s="28"/>
      <c r="N55" s="28"/>
      <c r="O55" s="22"/>
      <c r="P55" s="28"/>
      <c r="Q55" s="28"/>
      <c r="R55" s="28"/>
      <c r="S55" s="22"/>
    </row>
    <row r="56" spans="1:19" ht="13.5">
      <c r="A56" s="6" t="s">
        <v>44</v>
      </c>
      <c r="B56" s="28">
        <v>14923</v>
      </c>
      <c r="C56" s="22"/>
      <c r="D56" s="28"/>
      <c r="E56" s="22">
        <v>19158</v>
      </c>
      <c r="F56" s="28">
        <v>18738</v>
      </c>
      <c r="G56" s="22">
        <v>75</v>
      </c>
      <c r="H56" s="28">
        <v>75</v>
      </c>
      <c r="I56" s="28">
        <v>75</v>
      </c>
      <c r="J56" s="28"/>
      <c r="K56" s="22">
        <v>5850</v>
      </c>
      <c r="L56" s="28">
        <v>5850</v>
      </c>
      <c r="M56" s="28">
        <v>5850</v>
      </c>
      <c r="N56" s="28">
        <v>5850</v>
      </c>
      <c r="O56" s="22">
        <v>8190</v>
      </c>
      <c r="P56" s="28">
        <v>8190</v>
      </c>
      <c r="Q56" s="28">
        <v>8190</v>
      </c>
      <c r="R56" s="28">
        <v>8100</v>
      </c>
      <c r="S56" s="22">
        <v>162846</v>
      </c>
    </row>
    <row r="57" spans="1:19" ht="13.5">
      <c r="A57" s="6" t="s">
        <v>45</v>
      </c>
      <c r="B57" s="28"/>
      <c r="C57" s="22"/>
      <c r="D57" s="28"/>
      <c r="E57" s="22">
        <v>82753</v>
      </c>
      <c r="F57" s="28">
        <v>82753</v>
      </c>
      <c r="G57" s="22"/>
      <c r="H57" s="28"/>
      <c r="I57" s="28"/>
      <c r="J57" s="28"/>
      <c r="K57" s="22"/>
      <c r="L57" s="28"/>
      <c r="M57" s="28"/>
      <c r="N57" s="28"/>
      <c r="O57" s="22"/>
      <c r="P57" s="28"/>
      <c r="Q57" s="28"/>
      <c r="R57" s="28"/>
      <c r="S57" s="22"/>
    </row>
    <row r="58" spans="1:19" ht="13.5">
      <c r="A58" s="6" t="s">
        <v>46</v>
      </c>
      <c r="B58" s="28"/>
      <c r="C58" s="22">
        <v>-23</v>
      </c>
      <c r="D58" s="28"/>
      <c r="E58" s="22">
        <v>-82753</v>
      </c>
      <c r="F58" s="28">
        <v>-82753</v>
      </c>
      <c r="G58" s="22"/>
      <c r="H58" s="28"/>
      <c r="I58" s="28"/>
      <c r="J58" s="28"/>
      <c r="K58" s="22"/>
      <c r="L58" s="28"/>
      <c r="M58" s="28"/>
      <c r="N58" s="28"/>
      <c r="O58" s="22"/>
      <c r="P58" s="28"/>
      <c r="Q58" s="28"/>
      <c r="R58" s="28"/>
      <c r="S58" s="22"/>
    </row>
    <row r="59" spans="1:19" ht="13.5">
      <c r="A59" s="6" t="s">
        <v>47</v>
      </c>
      <c r="B59" s="28">
        <v>-21549</v>
      </c>
      <c r="C59" s="22">
        <v>-21775</v>
      </c>
      <c r="D59" s="28">
        <v>-21672</v>
      </c>
      <c r="E59" s="22">
        <v>-21275</v>
      </c>
      <c r="F59" s="28">
        <v>-21207</v>
      </c>
      <c r="G59" s="22">
        <v>-21017</v>
      </c>
      <c r="H59" s="28">
        <v>-20992</v>
      </c>
      <c r="I59" s="28">
        <v>-20952</v>
      </c>
      <c r="J59" s="28">
        <v>-16643</v>
      </c>
      <c r="K59" s="22">
        <v>-20698</v>
      </c>
      <c r="L59" s="28">
        <v>-20681</v>
      </c>
      <c r="M59" s="28">
        <v>-20570</v>
      </c>
      <c r="N59" s="28">
        <v>-15714</v>
      </c>
      <c r="O59" s="22">
        <v>-20515</v>
      </c>
      <c r="P59" s="28">
        <v>-20501</v>
      </c>
      <c r="Q59" s="28">
        <v>-20478</v>
      </c>
      <c r="R59" s="28">
        <v>-15362</v>
      </c>
      <c r="S59" s="22">
        <v>-8799</v>
      </c>
    </row>
    <row r="60" spans="1:19" ht="14.25" thickBot="1">
      <c r="A60" s="5" t="s">
        <v>48</v>
      </c>
      <c r="B60" s="29">
        <v>365588</v>
      </c>
      <c r="C60" s="23">
        <v>-61794</v>
      </c>
      <c r="D60" s="29">
        <v>-41670</v>
      </c>
      <c r="E60" s="23">
        <v>-42112</v>
      </c>
      <c r="F60" s="29">
        <v>-22467</v>
      </c>
      <c r="G60" s="23">
        <v>53594</v>
      </c>
      <c r="H60" s="29">
        <v>60285</v>
      </c>
      <c r="I60" s="29">
        <v>60325</v>
      </c>
      <c r="J60" s="29">
        <v>-35440</v>
      </c>
      <c r="K60" s="23">
        <v>-14848</v>
      </c>
      <c r="L60" s="29">
        <v>-14831</v>
      </c>
      <c r="M60" s="29">
        <v>-14720</v>
      </c>
      <c r="N60" s="29">
        <v>-9864</v>
      </c>
      <c r="O60" s="23">
        <v>-12325</v>
      </c>
      <c r="P60" s="29">
        <v>-12311</v>
      </c>
      <c r="Q60" s="29">
        <v>-12288</v>
      </c>
      <c r="R60" s="29">
        <v>-7262</v>
      </c>
      <c r="S60" s="23">
        <v>154047</v>
      </c>
    </row>
    <row r="61" spans="1:19" ht="14.25" thickTop="1">
      <c r="A61" s="7" t="s">
        <v>49</v>
      </c>
      <c r="B61" s="28">
        <v>37648</v>
      </c>
      <c r="C61" s="22">
        <v>187574</v>
      </c>
      <c r="D61" s="28">
        <v>194389</v>
      </c>
      <c r="E61" s="22">
        <v>-13888</v>
      </c>
      <c r="F61" s="28">
        <v>25863</v>
      </c>
      <c r="G61" s="22">
        <v>-2925</v>
      </c>
      <c r="H61" s="28">
        <v>72202</v>
      </c>
      <c r="I61" s="28">
        <v>69021</v>
      </c>
      <c r="J61" s="28">
        <v>71287</v>
      </c>
      <c r="K61" s="22">
        <v>175966</v>
      </c>
      <c r="L61" s="28">
        <v>152152</v>
      </c>
      <c r="M61" s="28">
        <v>104824</v>
      </c>
      <c r="N61" s="28">
        <v>131417</v>
      </c>
      <c r="O61" s="22">
        <v>-150824</v>
      </c>
      <c r="P61" s="28">
        <v>20384</v>
      </c>
      <c r="Q61" s="28">
        <v>56457</v>
      </c>
      <c r="R61" s="28">
        <v>159626</v>
      </c>
      <c r="S61" s="22">
        <v>226793</v>
      </c>
    </row>
    <row r="62" spans="1:19" ht="13.5">
      <c r="A62" s="7" t="s">
        <v>50</v>
      </c>
      <c r="B62" s="28">
        <v>1051078</v>
      </c>
      <c r="C62" s="22">
        <v>863503</v>
      </c>
      <c r="D62" s="28">
        <v>863503</v>
      </c>
      <c r="E62" s="22">
        <v>877392</v>
      </c>
      <c r="F62" s="28">
        <v>877392</v>
      </c>
      <c r="G62" s="22">
        <v>880317</v>
      </c>
      <c r="H62" s="28">
        <v>880317</v>
      </c>
      <c r="I62" s="28">
        <v>880317</v>
      </c>
      <c r="J62" s="28">
        <v>880317</v>
      </c>
      <c r="K62" s="22">
        <v>704351</v>
      </c>
      <c r="L62" s="28">
        <v>704351</v>
      </c>
      <c r="M62" s="28">
        <v>704351</v>
      </c>
      <c r="N62" s="28">
        <v>704351</v>
      </c>
      <c r="O62" s="22">
        <v>855175</v>
      </c>
      <c r="P62" s="28">
        <v>855175</v>
      </c>
      <c r="Q62" s="28">
        <v>855175</v>
      </c>
      <c r="R62" s="28">
        <v>855175</v>
      </c>
      <c r="S62" s="22">
        <v>628381</v>
      </c>
    </row>
    <row r="63" spans="1:19" ht="14.25" thickBot="1">
      <c r="A63" s="7" t="s">
        <v>50</v>
      </c>
      <c r="B63" s="28">
        <v>1088726</v>
      </c>
      <c r="C63" s="22">
        <v>1051078</v>
      </c>
      <c r="D63" s="28">
        <v>1057893</v>
      </c>
      <c r="E63" s="22">
        <v>863503</v>
      </c>
      <c r="F63" s="28">
        <v>903256</v>
      </c>
      <c r="G63" s="22">
        <v>877392</v>
      </c>
      <c r="H63" s="28">
        <v>952520</v>
      </c>
      <c r="I63" s="28">
        <v>949339</v>
      </c>
      <c r="J63" s="28">
        <v>951604</v>
      </c>
      <c r="K63" s="22">
        <v>880317</v>
      </c>
      <c r="L63" s="28">
        <v>856503</v>
      </c>
      <c r="M63" s="28">
        <v>809175</v>
      </c>
      <c r="N63" s="28">
        <v>835768</v>
      </c>
      <c r="O63" s="22">
        <v>704351</v>
      </c>
      <c r="P63" s="28">
        <v>875559</v>
      </c>
      <c r="Q63" s="28">
        <v>911632</v>
      </c>
      <c r="R63" s="28">
        <v>1014802</v>
      </c>
      <c r="S63" s="22">
        <v>855175</v>
      </c>
    </row>
    <row r="64" spans="1:19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6" ht="13.5">
      <c r="A66" s="20" t="s">
        <v>151</v>
      </c>
    </row>
    <row r="67" ht="13.5">
      <c r="A67" s="20" t="s">
        <v>152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147</v>
      </c>
      <c r="B2" s="14">
        <v>3622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148</v>
      </c>
      <c r="B3" s="1" t="s">
        <v>149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59</v>
      </c>
      <c r="B4" s="15" t="str">
        <f>HYPERLINK("http://www.kabupro.jp/mark/20140207/S10012UZ.htm","四半期報告書")</f>
        <v>四半期報告書</v>
      </c>
      <c r="C4" s="15" t="str">
        <f>HYPERLINK("http://www.kabupro.jp/mark/20131108/S1000CXI.htm","四半期報告書")</f>
        <v>四半期報告書</v>
      </c>
      <c r="D4" s="15" t="str">
        <f>HYPERLINK("http://www.kabupro.jp/mark/20130809/S000E7DG.htm","四半期報告書")</f>
        <v>四半期報告書</v>
      </c>
      <c r="E4" s="15" t="str">
        <f>HYPERLINK("http://www.kabupro.jp/mark/20140207/S10012UZ.htm","四半期報告書")</f>
        <v>四半期報告書</v>
      </c>
      <c r="F4" s="15" t="str">
        <f>HYPERLINK("http://www.kabupro.jp/mark/20130208/S000CRRU.htm","四半期報告書")</f>
        <v>四半期報告書</v>
      </c>
      <c r="G4" s="15" t="str">
        <f>HYPERLINK("http://www.kabupro.jp/mark/20121109/S000C79F.htm","四半期報告書")</f>
        <v>四半期報告書</v>
      </c>
      <c r="H4" s="15" t="str">
        <f>HYPERLINK("http://www.kabupro.jp/mark/20120810/S000BN3D.htm","四半期報告書")</f>
        <v>四半期報告書</v>
      </c>
      <c r="I4" s="15" t="str">
        <f>HYPERLINK("http://www.kabupro.jp/mark/20130628/S000DTQ1.htm","有価証券報告書")</f>
        <v>有価証券報告書</v>
      </c>
      <c r="J4" s="15" t="str">
        <f>HYPERLINK("http://www.kabupro.jp/mark/20120210/S000A910.htm","四半期報告書")</f>
        <v>四半期報告書</v>
      </c>
      <c r="K4" s="15" t="str">
        <f>HYPERLINK("http://www.kabupro.jp/mark/20111111/S0009OFW.htm","四半期報告書")</f>
        <v>四半期報告書</v>
      </c>
      <c r="L4" s="15" t="str">
        <f>HYPERLINK("http://www.kabupro.jp/mark/20110812/S00096BK.htm","四半期報告書")</f>
        <v>四半期報告書</v>
      </c>
      <c r="M4" s="15" t="str">
        <f>HYPERLINK("http://www.kabupro.jp/mark/20120629/S000B8R0.htm","有価証券報告書")</f>
        <v>有価証券報告書</v>
      </c>
      <c r="N4" s="15" t="str">
        <f>HYPERLINK("http://www.kabupro.jp/mark/20110207/S0007NXI.htm","四半期報告書")</f>
        <v>四半期報告書</v>
      </c>
      <c r="O4" s="15" t="str">
        <f>HYPERLINK("http://www.kabupro.jp/mark/20101112/S00075LD.htm","四半期報告書")</f>
        <v>四半期報告書</v>
      </c>
      <c r="P4" s="15" t="str">
        <f>HYPERLINK("http://www.kabupro.jp/mark/20100813/S0006M0G.htm","四半期報告書")</f>
        <v>四半期報告書</v>
      </c>
      <c r="Q4" s="15" t="str">
        <f>HYPERLINK("http://www.kabupro.jp/mark/20110627/S0008LEL.htm","有価証券報告書")</f>
        <v>有価証券報告書</v>
      </c>
      <c r="R4" s="15" t="str">
        <f>HYPERLINK("http://www.kabupro.jp/mark/20100210/S00052R5.htm","四半期報告書")</f>
        <v>四半期報告書</v>
      </c>
      <c r="S4" s="15" t="str">
        <f>HYPERLINK("http://www.kabupro.jp/mark/20091112/S0004HUZ.htm","四半期報告書")</f>
        <v>四半期報告書</v>
      </c>
      <c r="T4" s="15" t="str">
        <f>HYPERLINK("http://www.kabupro.jp/mark/20090814/S0003XZC.htm","四半期報告書")</f>
        <v>四半期報告書</v>
      </c>
      <c r="U4" s="15" t="str">
        <f>HYPERLINK("http://www.kabupro.jp/mark/20100625/S0005ZIU.htm","有価証券報告書")</f>
        <v>有価証券報告書</v>
      </c>
      <c r="V4" s="15" t="str">
        <f>HYPERLINK("http://www.kabupro.jp/mark/20090213/S0002EYO.htm","四半期報告書")</f>
        <v>四半期報告書</v>
      </c>
      <c r="W4" s="15" t="str">
        <f>HYPERLINK("http://www.kabupro.jp/mark/20081113/S0001R9U.htm","四半期報告書")</f>
        <v>四半期報告書</v>
      </c>
      <c r="X4" s="15" t="str">
        <f>HYPERLINK("http://www.kabupro.jp/mark/20080813/S00014MT.htm","四半期報告書")</f>
        <v>四半期報告書</v>
      </c>
      <c r="Y4" s="15" t="str">
        <f>HYPERLINK("http://www.kabupro.jp/mark/20090629/S0003KEV.htm","有価証券報告書")</f>
        <v>有価証券報告書</v>
      </c>
    </row>
    <row r="5" spans="1:25" ht="14.25" thickBot="1">
      <c r="A5" s="11" t="s">
        <v>60</v>
      </c>
      <c r="B5" s="1" t="s">
        <v>195</v>
      </c>
      <c r="C5" s="1" t="s">
        <v>198</v>
      </c>
      <c r="D5" s="1" t="s">
        <v>200</v>
      </c>
      <c r="E5" s="1" t="s">
        <v>195</v>
      </c>
      <c r="F5" s="1" t="s">
        <v>202</v>
      </c>
      <c r="G5" s="1" t="s">
        <v>204</v>
      </c>
      <c r="H5" s="1" t="s">
        <v>206</v>
      </c>
      <c r="I5" s="1" t="s">
        <v>66</v>
      </c>
      <c r="J5" s="1" t="s">
        <v>208</v>
      </c>
      <c r="K5" s="1" t="s">
        <v>210</v>
      </c>
      <c r="L5" s="1" t="s">
        <v>212</v>
      </c>
      <c r="M5" s="1" t="s">
        <v>70</v>
      </c>
      <c r="N5" s="1" t="s">
        <v>214</v>
      </c>
      <c r="O5" s="1" t="s">
        <v>216</v>
      </c>
      <c r="P5" s="1" t="s">
        <v>218</v>
      </c>
      <c r="Q5" s="1" t="s">
        <v>72</v>
      </c>
      <c r="R5" s="1" t="s">
        <v>220</v>
      </c>
      <c r="S5" s="1" t="s">
        <v>222</v>
      </c>
      <c r="T5" s="1" t="s">
        <v>224</v>
      </c>
      <c r="U5" s="1" t="s">
        <v>74</v>
      </c>
      <c r="V5" s="1" t="s">
        <v>226</v>
      </c>
      <c r="W5" s="1" t="s">
        <v>228</v>
      </c>
      <c r="X5" s="1" t="s">
        <v>230</v>
      </c>
      <c r="Y5" s="1" t="s">
        <v>76</v>
      </c>
    </row>
    <row r="6" spans="1:25" ht="15" thickBot="1" thickTop="1">
      <c r="A6" s="10" t="s">
        <v>61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62</v>
      </c>
      <c r="B7" s="14" t="s">
        <v>196</v>
      </c>
      <c r="C7" s="14" t="s">
        <v>196</v>
      </c>
      <c r="D7" s="14" t="s">
        <v>196</v>
      </c>
      <c r="E7" s="16" t="s">
        <v>67</v>
      </c>
      <c r="F7" s="14" t="s">
        <v>196</v>
      </c>
      <c r="G7" s="14" t="s">
        <v>196</v>
      </c>
      <c r="H7" s="14" t="s">
        <v>196</v>
      </c>
      <c r="I7" s="16" t="s">
        <v>67</v>
      </c>
      <c r="J7" s="14" t="s">
        <v>196</v>
      </c>
      <c r="K7" s="14" t="s">
        <v>196</v>
      </c>
      <c r="L7" s="14" t="s">
        <v>196</v>
      </c>
      <c r="M7" s="16" t="s">
        <v>67</v>
      </c>
      <c r="N7" s="14" t="s">
        <v>196</v>
      </c>
      <c r="O7" s="14" t="s">
        <v>196</v>
      </c>
      <c r="P7" s="14" t="s">
        <v>196</v>
      </c>
      <c r="Q7" s="16" t="s">
        <v>67</v>
      </c>
      <c r="R7" s="14" t="s">
        <v>196</v>
      </c>
      <c r="S7" s="14" t="s">
        <v>196</v>
      </c>
      <c r="T7" s="14" t="s">
        <v>196</v>
      </c>
      <c r="U7" s="16" t="s">
        <v>67</v>
      </c>
      <c r="V7" s="14" t="s">
        <v>196</v>
      </c>
      <c r="W7" s="14" t="s">
        <v>196</v>
      </c>
      <c r="X7" s="14" t="s">
        <v>196</v>
      </c>
      <c r="Y7" s="16" t="s">
        <v>67</v>
      </c>
    </row>
    <row r="8" spans="1:25" ht="13.5">
      <c r="A8" s="13" t="s">
        <v>63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64</v>
      </c>
      <c r="B9" s="1" t="s">
        <v>197</v>
      </c>
      <c r="C9" s="1" t="s">
        <v>199</v>
      </c>
      <c r="D9" s="1" t="s">
        <v>201</v>
      </c>
      <c r="E9" s="17" t="s">
        <v>68</v>
      </c>
      <c r="F9" s="1" t="s">
        <v>203</v>
      </c>
      <c r="G9" s="1" t="s">
        <v>205</v>
      </c>
      <c r="H9" s="1" t="s">
        <v>207</v>
      </c>
      <c r="I9" s="17" t="s">
        <v>69</v>
      </c>
      <c r="J9" s="1" t="s">
        <v>209</v>
      </c>
      <c r="K9" s="1" t="s">
        <v>211</v>
      </c>
      <c r="L9" s="1" t="s">
        <v>213</v>
      </c>
      <c r="M9" s="17" t="s">
        <v>71</v>
      </c>
      <c r="N9" s="1" t="s">
        <v>215</v>
      </c>
      <c r="O9" s="1" t="s">
        <v>217</v>
      </c>
      <c r="P9" s="1" t="s">
        <v>219</v>
      </c>
      <c r="Q9" s="17" t="s">
        <v>73</v>
      </c>
      <c r="R9" s="1" t="s">
        <v>221</v>
      </c>
      <c r="S9" s="1" t="s">
        <v>223</v>
      </c>
      <c r="T9" s="1" t="s">
        <v>225</v>
      </c>
      <c r="U9" s="17" t="s">
        <v>75</v>
      </c>
      <c r="V9" s="1" t="s">
        <v>227</v>
      </c>
      <c r="W9" s="1" t="s">
        <v>229</v>
      </c>
      <c r="X9" s="1" t="s">
        <v>231</v>
      </c>
      <c r="Y9" s="17" t="s">
        <v>77</v>
      </c>
    </row>
    <row r="10" spans="1:25" ht="14.25" thickBot="1">
      <c r="A10" s="13" t="s">
        <v>65</v>
      </c>
      <c r="B10" s="1" t="s">
        <v>79</v>
      </c>
      <c r="C10" s="1" t="s">
        <v>79</v>
      </c>
      <c r="D10" s="1" t="s">
        <v>79</v>
      </c>
      <c r="E10" s="17" t="s">
        <v>79</v>
      </c>
      <c r="F10" s="1" t="s">
        <v>79</v>
      </c>
      <c r="G10" s="1" t="s">
        <v>79</v>
      </c>
      <c r="H10" s="1" t="s">
        <v>79</v>
      </c>
      <c r="I10" s="17" t="s">
        <v>79</v>
      </c>
      <c r="J10" s="1" t="s">
        <v>79</v>
      </c>
      <c r="K10" s="1" t="s">
        <v>79</v>
      </c>
      <c r="L10" s="1" t="s">
        <v>79</v>
      </c>
      <c r="M10" s="17" t="s">
        <v>79</v>
      </c>
      <c r="N10" s="1" t="s">
        <v>79</v>
      </c>
      <c r="O10" s="1" t="s">
        <v>79</v>
      </c>
      <c r="P10" s="1" t="s">
        <v>79</v>
      </c>
      <c r="Q10" s="17" t="s">
        <v>79</v>
      </c>
      <c r="R10" s="1" t="s">
        <v>79</v>
      </c>
      <c r="S10" s="1" t="s">
        <v>79</v>
      </c>
      <c r="T10" s="1" t="s">
        <v>79</v>
      </c>
      <c r="U10" s="17" t="s">
        <v>79</v>
      </c>
      <c r="V10" s="1" t="s">
        <v>79</v>
      </c>
      <c r="W10" s="1" t="s">
        <v>79</v>
      </c>
      <c r="X10" s="1" t="s">
        <v>79</v>
      </c>
      <c r="Y10" s="17" t="s">
        <v>79</v>
      </c>
    </row>
    <row r="11" spans="1:25" ht="14.25" thickTop="1">
      <c r="A11" s="9" t="s">
        <v>78</v>
      </c>
      <c r="B11" s="27">
        <v>1122580</v>
      </c>
      <c r="C11" s="27">
        <v>1088726</v>
      </c>
      <c r="D11" s="27">
        <v>1200263</v>
      </c>
      <c r="E11" s="21">
        <v>1051078</v>
      </c>
      <c r="F11" s="27">
        <v>1078391</v>
      </c>
      <c r="G11" s="27">
        <v>1057893</v>
      </c>
      <c r="H11" s="27">
        <v>1141414</v>
      </c>
      <c r="I11" s="21">
        <v>863503</v>
      </c>
      <c r="J11" s="27">
        <v>903386</v>
      </c>
      <c r="K11" s="27">
        <v>903256</v>
      </c>
      <c r="L11" s="27">
        <v>983764</v>
      </c>
      <c r="M11" s="21">
        <v>877392</v>
      </c>
      <c r="N11" s="27">
        <v>952520</v>
      </c>
      <c r="O11" s="27">
        <v>949339</v>
      </c>
      <c r="P11" s="27">
        <v>951604</v>
      </c>
      <c r="Q11" s="21">
        <v>880317</v>
      </c>
      <c r="R11" s="27">
        <v>856503</v>
      </c>
      <c r="S11" s="27">
        <v>809175</v>
      </c>
      <c r="T11" s="27">
        <v>835768</v>
      </c>
      <c r="U11" s="21">
        <v>704351</v>
      </c>
      <c r="V11" s="27">
        <v>875559</v>
      </c>
      <c r="W11" s="27">
        <v>911632</v>
      </c>
      <c r="X11" s="27">
        <v>1014802</v>
      </c>
      <c r="Y11" s="21">
        <v>855175</v>
      </c>
    </row>
    <row r="12" spans="1:25" ht="13.5">
      <c r="A12" s="2" t="s">
        <v>232</v>
      </c>
      <c r="B12" s="28">
        <v>764525</v>
      </c>
      <c r="C12" s="28">
        <v>1003626</v>
      </c>
      <c r="D12" s="28">
        <v>511176</v>
      </c>
      <c r="E12" s="22">
        <v>1020163</v>
      </c>
      <c r="F12" s="28">
        <v>452833</v>
      </c>
      <c r="G12" s="28">
        <v>696371</v>
      </c>
      <c r="H12" s="28">
        <v>498767</v>
      </c>
      <c r="I12" s="22">
        <v>1175230</v>
      </c>
      <c r="J12" s="28">
        <v>537154</v>
      </c>
      <c r="K12" s="28">
        <v>713000</v>
      </c>
      <c r="L12" s="28">
        <v>368900</v>
      </c>
      <c r="M12" s="22">
        <v>946658</v>
      </c>
      <c r="N12" s="28">
        <v>436609</v>
      </c>
      <c r="O12" s="28">
        <v>491865</v>
      </c>
      <c r="P12" s="28">
        <v>334489</v>
      </c>
      <c r="Q12" s="22">
        <v>693406</v>
      </c>
      <c r="R12" s="28">
        <v>372301</v>
      </c>
      <c r="S12" s="28">
        <v>506367</v>
      </c>
      <c r="T12" s="28">
        <v>413635</v>
      </c>
      <c r="U12" s="22">
        <v>817865</v>
      </c>
      <c r="V12" s="28">
        <v>338483</v>
      </c>
      <c r="W12" s="28">
        <v>653550</v>
      </c>
      <c r="X12" s="28">
        <v>352751</v>
      </c>
      <c r="Y12" s="22">
        <v>911996</v>
      </c>
    </row>
    <row r="13" spans="1:25" ht="13.5">
      <c r="A13" s="2" t="s">
        <v>82</v>
      </c>
      <c r="B13" s="28">
        <v>207026</v>
      </c>
      <c r="C13" s="28">
        <v>56190</v>
      </c>
      <c r="D13" s="28">
        <v>155372</v>
      </c>
      <c r="E13" s="22">
        <v>53330</v>
      </c>
      <c r="F13" s="28">
        <v>171250</v>
      </c>
      <c r="G13" s="28">
        <v>109622</v>
      </c>
      <c r="H13" s="28">
        <v>91703</v>
      </c>
      <c r="I13" s="22">
        <v>46977</v>
      </c>
      <c r="J13" s="28">
        <v>178538</v>
      </c>
      <c r="K13" s="28">
        <v>80507</v>
      </c>
      <c r="L13" s="28">
        <v>87663</v>
      </c>
      <c r="M13" s="22">
        <v>52604</v>
      </c>
      <c r="N13" s="28">
        <v>131122</v>
      </c>
      <c r="O13" s="28">
        <v>79269</v>
      </c>
      <c r="P13" s="28">
        <v>89057</v>
      </c>
      <c r="Q13" s="22">
        <v>49933</v>
      </c>
      <c r="R13" s="28">
        <v>163938</v>
      </c>
      <c r="S13" s="28">
        <v>72855</v>
      </c>
      <c r="T13" s="28">
        <v>80502</v>
      </c>
      <c r="U13" s="22">
        <v>16156</v>
      </c>
      <c r="V13" s="28">
        <v>195565</v>
      </c>
      <c r="W13" s="28">
        <v>58979</v>
      </c>
      <c r="X13" s="28">
        <v>91823</v>
      </c>
      <c r="Y13" s="22"/>
    </row>
    <row r="14" spans="1:25" ht="13.5">
      <c r="A14" s="2" t="s">
        <v>84</v>
      </c>
      <c r="B14" s="28">
        <v>599</v>
      </c>
      <c r="C14" s="28">
        <v>199</v>
      </c>
      <c r="D14" s="28">
        <v>67</v>
      </c>
      <c r="E14" s="22">
        <v>40</v>
      </c>
      <c r="F14" s="28">
        <v>49</v>
      </c>
      <c r="G14" s="28">
        <v>98</v>
      </c>
      <c r="H14" s="28">
        <v>145</v>
      </c>
      <c r="I14" s="22">
        <v>319</v>
      </c>
      <c r="J14" s="28">
        <v>331</v>
      </c>
      <c r="K14" s="28">
        <v>535</v>
      </c>
      <c r="L14" s="28">
        <v>628</v>
      </c>
      <c r="M14" s="22">
        <v>719</v>
      </c>
      <c r="N14" s="28">
        <v>797</v>
      </c>
      <c r="O14" s="28">
        <v>853</v>
      </c>
      <c r="P14" s="28">
        <v>1025</v>
      </c>
      <c r="Q14" s="22">
        <v>1094</v>
      </c>
      <c r="R14" s="28">
        <v>1268</v>
      </c>
      <c r="S14" s="28">
        <v>1416</v>
      </c>
      <c r="T14" s="28">
        <v>1797</v>
      </c>
      <c r="U14" s="22">
        <v>953</v>
      </c>
      <c r="V14" s="28"/>
      <c r="W14" s="28"/>
      <c r="X14" s="28"/>
      <c r="Y14" s="22"/>
    </row>
    <row r="15" spans="1:25" ht="13.5">
      <c r="A15" s="2" t="s">
        <v>87</v>
      </c>
      <c r="B15" s="28">
        <v>64172</v>
      </c>
      <c r="C15" s="28">
        <v>63877</v>
      </c>
      <c r="D15" s="28">
        <v>63940</v>
      </c>
      <c r="E15" s="22">
        <v>64179</v>
      </c>
      <c r="F15" s="28">
        <v>64377</v>
      </c>
      <c r="G15" s="28">
        <v>64072</v>
      </c>
      <c r="H15" s="28">
        <v>70101</v>
      </c>
      <c r="I15" s="22">
        <v>70682</v>
      </c>
      <c r="J15" s="28">
        <v>42524</v>
      </c>
      <c r="K15" s="28">
        <v>46390</v>
      </c>
      <c r="L15" s="28">
        <v>47039</v>
      </c>
      <c r="M15" s="22">
        <v>47171</v>
      </c>
      <c r="N15" s="28">
        <v>52415</v>
      </c>
      <c r="O15" s="28">
        <v>53159</v>
      </c>
      <c r="P15" s="28">
        <v>52223</v>
      </c>
      <c r="Q15" s="22">
        <v>51974</v>
      </c>
      <c r="R15" s="28">
        <v>32176</v>
      </c>
      <c r="S15" s="28">
        <v>32422</v>
      </c>
      <c r="T15" s="28">
        <v>33456</v>
      </c>
      <c r="U15" s="22">
        <v>35018</v>
      </c>
      <c r="V15" s="28">
        <v>3586</v>
      </c>
      <c r="W15" s="28">
        <v>111919</v>
      </c>
      <c r="X15" s="28">
        <v>186519</v>
      </c>
      <c r="Y15" s="22">
        <v>186518</v>
      </c>
    </row>
    <row r="16" spans="1:25" ht="13.5">
      <c r="A16" s="2" t="s">
        <v>89</v>
      </c>
      <c r="B16" s="28">
        <v>40892</v>
      </c>
      <c r="C16" s="28">
        <v>36081</v>
      </c>
      <c r="D16" s="28">
        <v>46226</v>
      </c>
      <c r="E16" s="22">
        <v>37121</v>
      </c>
      <c r="F16" s="28">
        <v>47723</v>
      </c>
      <c r="G16" s="28">
        <v>29913</v>
      </c>
      <c r="H16" s="28">
        <v>41288</v>
      </c>
      <c r="I16" s="22">
        <v>27787</v>
      </c>
      <c r="J16" s="28">
        <v>33334</v>
      </c>
      <c r="K16" s="28">
        <v>27163</v>
      </c>
      <c r="L16" s="28">
        <v>36311</v>
      </c>
      <c r="M16" s="22">
        <v>28212</v>
      </c>
      <c r="N16" s="28">
        <v>60541</v>
      </c>
      <c r="O16" s="28">
        <v>118368</v>
      </c>
      <c r="P16" s="28">
        <v>41808</v>
      </c>
      <c r="Q16" s="22">
        <v>27908</v>
      </c>
      <c r="R16" s="28">
        <v>33874</v>
      </c>
      <c r="S16" s="28">
        <v>29143</v>
      </c>
      <c r="T16" s="28">
        <v>36714</v>
      </c>
      <c r="U16" s="22">
        <v>34461</v>
      </c>
      <c r="V16" s="28">
        <v>49980</v>
      </c>
      <c r="W16" s="28">
        <v>63537</v>
      </c>
      <c r="X16" s="28">
        <v>65213</v>
      </c>
      <c r="Y16" s="22">
        <v>32119</v>
      </c>
    </row>
    <row r="17" spans="1:25" ht="13.5">
      <c r="A17" s="2" t="s">
        <v>90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  <c r="V17" s="28"/>
      <c r="W17" s="28"/>
      <c r="X17" s="28"/>
      <c r="Y17" s="22">
        <v>-137</v>
      </c>
    </row>
    <row r="18" spans="1:25" ht="13.5">
      <c r="A18" s="2" t="s">
        <v>91</v>
      </c>
      <c r="B18" s="28">
        <v>2199796</v>
      </c>
      <c r="C18" s="28">
        <v>2248702</v>
      </c>
      <c r="D18" s="28">
        <v>1977047</v>
      </c>
      <c r="E18" s="22">
        <v>2225914</v>
      </c>
      <c r="F18" s="28">
        <v>1814625</v>
      </c>
      <c r="G18" s="28">
        <v>1957971</v>
      </c>
      <c r="H18" s="28">
        <v>1843421</v>
      </c>
      <c r="I18" s="22">
        <v>2184500</v>
      </c>
      <c r="J18" s="28">
        <v>1695271</v>
      </c>
      <c r="K18" s="28">
        <v>1770853</v>
      </c>
      <c r="L18" s="28">
        <v>1524308</v>
      </c>
      <c r="M18" s="22">
        <v>1952759</v>
      </c>
      <c r="N18" s="28">
        <v>1634006</v>
      </c>
      <c r="O18" s="28">
        <v>1692855</v>
      </c>
      <c r="P18" s="28">
        <v>1470209</v>
      </c>
      <c r="Q18" s="22">
        <v>1704636</v>
      </c>
      <c r="R18" s="28">
        <v>1460063</v>
      </c>
      <c r="S18" s="28">
        <v>1451379</v>
      </c>
      <c r="T18" s="28">
        <v>1401874</v>
      </c>
      <c r="U18" s="22">
        <v>1608805</v>
      </c>
      <c r="V18" s="28">
        <v>1463176</v>
      </c>
      <c r="W18" s="28">
        <v>1799619</v>
      </c>
      <c r="X18" s="28">
        <v>1711109</v>
      </c>
      <c r="Y18" s="22">
        <v>2041519</v>
      </c>
    </row>
    <row r="19" spans="1:25" ht="13.5">
      <c r="A19" s="2" t="s">
        <v>98</v>
      </c>
      <c r="B19" s="28">
        <v>25390</v>
      </c>
      <c r="C19" s="28">
        <v>29625</v>
      </c>
      <c r="D19" s="28">
        <v>32296</v>
      </c>
      <c r="E19" s="22">
        <v>35645</v>
      </c>
      <c r="F19" s="28">
        <v>40280</v>
      </c>
      <c r="G19" s="28">
        <v>45366</v>
      </c>
      <c r="H19" s="28">
        <v>50929</v>
      </c>
      <c r="I19" s="22">
        <v>51729</v>
      </c>
      <c r="J19" s="28">
        <v>58837</v>
      </c>
      <c r="K19" s="28">
        <v>66023</v>
      </c>
      <c r="L19" s="28">
        <v>68327</v>
      </c>
      <c r="M19" s="22">
        <v>22215</v>
      </c>
      <c r="N19" s="28">
        <v>68244</v>
      </c>
      <c r="O19" s="28">
        <v>73568</v>
      </c>
      <c r="P19" s="28">
        <v>77900</v>
      </c>
      <c r="Q19" s="22">
        <v>80562</v>
      </c>
      <c r="R19" s="28">
        <v>89052</v>
      </c>
      <c r="S19" s="28">
        <v>97431</v>
      </c>
      <c r="T19" s="28">
        <v>105459</v>
      </c>
      <c r="U19" s="22">
        <v>107971</v>
      </c>
      <c r="V19" s="28">
        <v>116277</v>
      </c>
      <c r="W19" s="28">
        <v>120061</v>
      </c>
      <c r="X19" s="28">
        <v>123489</v>
      </c>
      <c r="Y19" s="22">
        <v>115273</v>
      </c>
    </row>
    <row r="20" spans="1:25" ht="13.5">
      <c r="A20" s="3" t="s">
        <v>100</v>
      </c>
      <c r="B20" s="28">
        <v>319540</v>
      </c>
      <c r="C20" s="28">
        <v>341581</v>
      </c>
      <c r="D20" s="28">
        <v>10444</v>
      </c>
      <c r="E20" s="22">
        <v>15666</v>
      </c>
      <c r="F20" s="28">
        <v>20888</v>
      </c>
      <c r="G20" s="28">
        <v>26110</v>
      </c>
      <c r="H20" s="28">
        <v>31332</v>
      </c>
      <c r="I20" s="22">
        <v>36555</v>
      </c>
      <c r="J20" s="28">
        <v>41777</v>
      </c>
      <c r="K20" s="28">
        <v>46999</v>
      </c>
      <c r="L20" s="28">
        <v>52221</v>
      </c>
      <c r="M20" s="22">
        <v>57443</v>
      </c>
      <c r="N20" s="28">
        <v>62665</v>
      </c>
      <c r="O20" s="28">
        <v>67888</v>
      </c>
      <c r="P20" s="28">
        <v>73110</v>
      </c>
      <c r="Q20" s="22">
        <v>78332</v>
      </c>
      <c r="R20" s="28">
        <v>83554</v>
      </c>
      <c r="S20" s="28">
        <v>88776</v>
      </c>
      <c r="T20" s="28">
        <v>93998</v>
      </c>
      <c r="U20" s="22">
        <v>99221</v>
      </c>
      <c r="V20" s="28"/>
      <c r="W20" s="28"/>
      <c r="X20" s="28"/>
      <c r="Y20" s="22"/>
    </row>
    <row r="21" spans="1:25" ht="13.5">
      <c r="A21" s="3" t="s">
        <v>89</v>
      </c>
      <c r="B21" s="28">
        <v>61119</v>
      </c>
      <c r="C21" s="28">
        <v>62712</v>
      </c>
      <c r="D21" s="28">
        <v>7170</v>
      </c>
      <c r="E21" s="22">
        <v>9327</v>
      </c>
      <c r="F21" s="28">
        <v>10964</v>
      </c>
      <c r="G21" s="28">
        <v>13123</v>
      </c>
      <c r="H21" s="28">
        <v>14694</v>
      </c>
      <c r="I21" s="22"/>
      <c r="J21" s="28">
        <v>20540</v>
      </c>
      <c r="K21" s="28">
        <v>24154</v>
      </c>
      <c r="L21" s="28">
        <v>41312</v>
      </c>
      <c r="M21" s="22"/>
      <c r="N21" s="28">
        <v>50614</v>
      </c>
      <c r="O21" s="28">
        <v>55811</v>
      </c>
      <c r="P21" s="28">
        <v>60065</v>
      </c>
      <c r="Q21" s="22">
        <v>19</v>
      </c>
      <c r="R21" s="28">
        <v>70022</v>
      </c>
      <c r="S21" s="28">
        <v>73441</v>
      </c>
      <c r="T21" s="28">
        <v>78817</v>
      </c>
      <c r="U21" s="22">
        <v>6992</v>
      </c>
      <c r="V21" s="28"/>
      <c r="W21" s="28"/>
      <c r="X21" s="28"/>
      <c r="Y21" s="22">
        <v>65</v>
      </c>
    </row>
    <row r="22" spans="1:25" ht="13.5">
      <c r="A22" s="3" t="s">
        <v>103</v>
      </c>
      <c r="B22" s="28">
        <v>380660</v>
      </c>
      <c r="C22" s="28">
        <v>404293</v>
      </c>
      <c r="D22" s="28">
        <v>17614</v>
      </c>
      <c r="E22" s="22">
        <v>24993</v>
      </c>
      <c r="F22" s="28">
        <v>31853</v>
      </c>
      <c r="G22" s="28">
        <v>39234</v>
      </c>
      <c r="H22" s="28">
        <v>46026</v>
      </c>
      <c r="I22" s="22">
        <v>53990</v>
      </c>
      <c r="J22" s="28">
        <v>62318</v>
      </c>
      <c r="K22" s="28">
        <v>71154</v>
      </c>
      <c r="L22" s="28">
        <v>93534</v>
      </c>
      <c r="M22" s="22">
        <v>103509</v>
      </c>
      <c r="N22" s="28">
        <v>113280</v>
      </c>
      <c r="O22" s="28">
        <v>123699</v>
      </c>
      <c r="P22" s="28">
        <v>133176</v>
      </c>
      <c r="Q22" s="22">
        <v>142795</v>
      </c>
      <c r="R22" s="28">
        <v>153577</v>
      </c>
      <c r="S22" s="28">
        <v>162218</v>
      </c>
      <c r="T22" s="28">
        <v>172816</v>
      </c>
      <c r="U22" s="22">
        <v>171711</v>
      </c>
      <c r="V22" s="28">
        <v>71208</v>
      </c>
      <c r="W22" s="28">
        <v>33320</v>
      </c>
      <c r="X22" s="28">
        <v>31651</v>
      </c>
      <c r="Y22" s="22">
        <v>29614</v>
      </c>
    </row>
    <row r="23" spans="1:25" ht="13.5">
      <c r="A23" s="3" t="s">
        <v>104</v>
      </c>
      <c r="B23" s="28">
        <v>60186</v>
      </c>
      <c r="C23" s="28">
        <v>60043</v>
      </c>
      <c r="D23" s="28">
        <v>58639</v>
      </c>
      <c r="E23" s="22">
        <v>58595</v>
      </c>
      <c r="F23" s="28">
        <v>50260</v>
      </c>
      <c r="G23" s="28">
        <v>50112</v>
      </c>
      <c r="H23" s="28">
        <v>50042</v>
      </c>
      <c r="I23" s="22">
        <v>50000</v>
      </c>
      <c r="J23" s="28">
        <v>50000</v>
      </c>
      <c r="K23" s="28">
        <v>50000</v>
      </c>
      <c r="L23" s="28"/>
      <c r="M23" s="22"/>
      <c r="N23" s="28"/>
      <c r="O23" s="28"/>
      <c r="P23" s="28"/>
      <c r="Q23" s="22">
        <v>17905</v>
      </c>
      <c r="R23" s="28"/>
      <c r="S23" s="28"/>
      <c r="T23" s="28"/>
      <c r="U23" s="22">
        <v>16647</v>
      </c>
      <c r="V23" s="28"/>
      <c r="W23" s="28"/>
      <c r="X23" s="28"/>
      <c r="Y23" s="22">
        <v>17500</v>
      </c>
    </row>
    <row r="24" spans="1:25" ht="13.5">
      <c r="A24" s="3" t="s">
        <v>106</v>
      </c>
      <c r="B24" s="28">
        <v>224390</v>
      </c>
      <c r="C24" s="28">
        <v>224390</v>
      </c>
      <c r="D24" s="28">
        <v>108707</v>
      </c>
      <c r="E24" s="22">
        <v>108402</v>
      </c>
      <c r="F24" s="28">
        <v>110502</v>
      </c>
      <c r="G24" s="28">
        <v>110502</v>
      </c>
      <c r="H24" s="28">
        <v>108402</v>
      </c>
      <c r="I24" s="22">
        <v>108402</v>
      </c>
      <c r="J24" s="28">
        <v>106402</v>
      </c>
      <c r="K24" s="28">
        <v>106402</v>
      </c>
      <c r="L24" s="28">
        <v>228654</v>
      </c>
      <c r="M24" s="22">
        <v>275844</v>
      </c>
      <c r="N24" s="28">
        <v>188968</v>
      </c>
      <c r="O24" s="28">
        <v>189706</v>
      </c>
      <c r="P24" s="28">
        <v>191105</v>
      </c>
      <c r="Q24" s="22">
        <v>211335</v>
      </c>
      <c r="R24" s="28">
        <v>211335</v>
      </c>
      <c r="S24" s="28">
        <v>211335</v>
      </c>
      <c r="T24" s="28">
        <v>211335</v>
      </c>
      <c r="U24" s="22">
        <v>215832</v>
      </c>
      <c r="V24" s="28">
        <v>219659</v>
      </c>
      <c r="W24" s="28">
        <v>219659</v>
      </c>
      <c r="X24" s="28">
        <v>219659</v>
      </c>
      <c r="Y24" s="22">
        <v>219659</v>
      </c>
    </row>
    <row r="25" spans="1:25" ht="13.5">
      <c r="A25" s="3" t="s">
        <v>87</v>
      </c>
      <c r="B25" s="28">
        <v>1584</v>
      </c>
      <c r="C25" s="28">
        <v>1584</v>
      </c>
      <c r="D25" s="28">
        <v>1584</v>
      </c>
      <c r="E25" s="22">
        <v>1584</v>
      </c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3" t="s">
        <v>89</v>
      </c>
      <c r="B26" s="28">
        <v>2102</v>
      </c>
      <c r="C26" s="28">
        <v>2298</v>
      </c>
      <c r="D26" s="28">
        <v>0</v>
      </c>
      <c r="E26" s="22">
        <v>0</v>
      </c>
      <c r="F26" s="28">
        <v>0</v>
      </c>
      <c r="G26" s="28">
        <v>0</v>
      </c>
      <c r="H26" s="28">
        <v>0</v>
      </c>
      <c r="I26" s="22">
        <v>0</v>
      </c>
      <c r="J26" s="28">
        <v>0</v>
      </c>
      <c r="K26" s="28">
        <v>0</v>
      </c>
      <c r="L26" s="28">
        <v>0</v>
      </c>
      <c r="M26" s="22">
        <v>0</v>
      </c>
      <c r="N26" s="28">
        <v>0</v>
      </c>
      <c r="O26" s="28">
        <v>0</v>
      </c>
      <c r="P26" s="28">
        <v>0</v>
      </c>
      <c r="Q26" s="22">
        <v>0</v>
      </c>
      <c r="R26" s="28">
        <v>14531</v>
      </c>
      <c r="S26" s="28">
        <v>17312</v>
      </c>
      <c r="T26" s="28">
        <v>14305</v>
      </c>
      <c r="U26" s="22">
        <v>306</v>
      </c>
      <c r="V26" s="28">
        <v>18262</v>
      </c>
      <c r="W26" s="28">
        <v>15880</v>
      </c>
      <c r="X26" s="28">
        <v>14942</v>
      </c>
      <c r="Y26" s="22"/>
    </row>
    <row r="27" spans="1:25" ht="13.5">
      <c r="A27" s="3" t="s">
        <v>108</v>
      </c>
      <c r="B27" s="28">
        <v>288263</v>
      </c>
      <c r="C27" s="28">
        <v>288317</v>
      </c>
      <c r="D27" s="28">
        <v>168932</v>
      </c>
      <c r="E27" s="22">
        <v>168582</v>
      </c>
      <c r="F27" s="28">
        <v>160762</v>
      </c>
      <c r="G27" s="28">
        <v>160615</v>
      </c>
      <c r="H27" s="28">
        <v>158445</v>
      </c>
      <c r="I27" s="22">
        <v>158402</v>
      </c>
      <c r="J27" s="28">
        <v>156402</v>
      </c>
      <c r="K27" s="28">
        <v>156402</v>
      </c>
      <c r="L27" s="28">
        <v>228654</v>
      </c>
      <c r="M27" s="22">
        <v>275844</v>
      </c>
      <c r="N27" s="28">
        <v>188968</v>
      </c>
      <c r="O27" s="28">
        <v>189706</v>
      </c>
      <c r="P27" s="28">
        <v>191105</v>
      </c>
      <c r="Q27" s="22">
        <v>229241</v>
      </c>
      <c r="R27" s="28">
        <v>225867</v>
      </c>
      <c r="S27" s="28">
        <v>228647</v>
      </c>
      <c r="T27" s="28">
        <v>225640</v>
      </c>
      <c r="U27" s="22">
        <v>232786</v>
      </c>
      <c r="V27" s="28">
        <v>237921</v>
      </c>
      <c r="W27" s="28">
        <v>235539</v>
      </c>
      <c r="X27" s="28">
        <v>234601</v>
      </c>
      <c r="Y27" s="22">
        <v>237159</v>
      </c>
    </row>
    <row r="28" spans="1:25" ht="13.5">
      <c r="A28" s="2" t="s">
        <v>109</v>
      </c>
      <c r="B28" s="28">
        <v>694315</v>
      </c>
      <c r="C28" s="28">
        <v>722236</v>
      </c>
      <c r="D28" s="28">
        <v>218843</v>
      </c>
      <c r="E28" s="22">
        <v>229221</v>
      </c>
      <c r="F28" s="28">
        <v>232895</v>
      </c>
      <c r="G28" s="28">
        <v>245217</v>
      </c>
      <c r="H28" s="28">
        <v>255402</v>
      </c>
      <c r="I28" s="22">
        <v>264122</v>
      </c>
      <c r="J28" s="28">
        <v>277558</v>
      </c>
      <c r="K28" s="28">
        <v>293580</v>
      </c>
      <c r="L28" s="28">
        <v>390515</v>
      </c>
      <c r="M28" s="22">
        <v>401569</v>
      </c>
      <c r="N28" s="28">
        <v>370493</v>
      </c>
      <c r="O28" s="28">
        <v>386975</v>
      </c>
      <c r="P28" s="28">
        <v>402181</v>
      </c>
      <c r="Q28" s="22">
        <v>452598</v>
      </c>
      <c r="R28" s="28">
        <v>468496</v>
      </c>
      <c r="S28" s="28">
        <v>488297</v>
      </c>
      <c r="T28" s="28">
        <v>503916</v>
      </c>
      <c r="U28" s="22">
        <v>512470</v>
      </c>
      <c r="V28" s="28">
        <v>425407</v>
      </c>
      <c r="W28" s="28">
        <v>388922</v>
      </c>
      <c r="X28" s="28">
        <v>389743</v>
      </c>
      <c r="Y28" s="22">
        <v>382047</v>
      </c>
    </row>
    <row r="29" spans="1:25" ht="14.25" thickBot="1">
      <c r="A29" s="5" t="s">
        <v>233</v>
      </c>
      <c r="B29" s="29">
        <v>2894111</v>
      </c>
      <c r="C29" s="29">
        <v>2970939</v>
      </c>
      <c r="D29" s="29">
        <v>2195891</v>
      </c>
      <c r="E29" s="23">
        <v>2455136</v>
      </c>
      <c r="F29" s="29">
        <v>2047521</v>
      </c>
      <c r="G29" s="29">
        <v>2203189</v>
      </c>
      <c r="H29" s="29">
        <v>2098823</v>
      </c>
      <c r="I29" s="23">
        <v>2448622</v>
      </c>
      <c r="J29" s="29">
        <v>1972830</v>
      </c>
      <c r="K29" s="29">
        <v>2064433</v>
      </c>
      <c r="L29" s="29">
        <v>1914824</v>
      </c>
      <c r="M29" s="23">
        <v>2354328</v>
      </c>
      <c r="N29" s="29">
        <v>2004500</v>
      </c>
      <c r="O29" s="29">
        <v>2079831</v>
      </c>
      <c r="P29" s="29">
        <v>1872391</v>
      </c>
      <c r="Q29" s="23">
        <v>2157234</v>
      </c>
      <c r="R29" s="29">
        <v>1928560</v>
      </c>
      <c r="S29" s="29">
        <v>1939676</v>
      </c>
      <c r="T29" s="29">
        <v>1905790</v>
      </c>
      <c r="U29" s="23">
        <v>2121275</v>
      </c>
      <c r="V29" s="29">
        <v>1888583</v>
      </c>
      <c r="W29" s="29">
        <v>2188542</v>
      </c>
      <c r="X29" s="29">
        <v>2100852</v>
      </c>
      <c r="Y29" s="23">
        <v>2423566</v>
      </c>
    </row>
    <row r="30" spans="1:25" ht="14.25" thickTop="1">
      <c r="A30" s="2" t="s">
        <v>112</v>
      </c>
      <c r="B30" s="28">
        <v>234181</v>
      </c>
      <c r="C30" s="28">
        <v>246799</v>
      </c>
      <c r="D30" s="28">
        <v>146565</v>
      </c>
      <c r="E30" s="22">
        <v>233184</v>
      </c>
      <c r="F30" s="28">
        <v>128389</v>
      </c>
      <c r="G30" s="28">
        <v>179869</v>
      </c>
      <c r="H30" s="28">
        <v>117176</v>
      </c>
      <c r="I30" s="22">
        <v>298323</v>
      </c>
      <c r="J30" s="28">
        <v>156673</v>
      </c>
      <c r="K30" s="28">
        <v>203121</v>
      </c>
      <c r="L30" s="28">
        <v>91137</v>
      </c>
      <c r="M30" s="22">
        <v>277507</v>
      </c>
      <c r="N30" s="28">
        <v>98951</v>
      </c>
      <c r="O30" s="28">
        <v>141271</v>
      </c>
      <c r="P30" s="28">
        <v>94350</v>
      </c>
      <c r="Q30" s="22">
        <v>219749</v>
      </c>
      <c r="R30" s="28">
        <v>130181</v>
      </c>
      <c r="S30" s="28">
        <v>109324</v>
      </c>
      <c r="T30" s="28">
        <v>119543</v>
      </c>
      <c r="U30" s="22">
        <v>206417</v>
      </c>
      <c r="V30" s="28">
        <v>93933</v>
      </c>
      <c r="W30" s="28">
        <v>144864</v>
      </c>
      <c r="X30" s="28">
        <v>85103</v>
      </c>
      <c r="Y30" s="22">
        <v>192439</v>
      </c>
    </row>
    <row r="31" spans="1:25" ht="13.5">
      <c r="A31" s="2" t="s">
        <v>114</v>
      </c>
      <c r="B31" s="28">
        <v>128920</v>
      </c>
      <c r="C31" s="28">
        <v>129120</v>
      </c>
      <c r="D31" s="28">
        <v>3343</v>
      </c>
      <c r="E31" s="22">
        <v>13342</v>
      </c>
      <c r="F31" s="28">
        <v>23341</v>
      </c>
      <c r="G31" s="28">
        <v>33340</v>
      </c>
      <c r="H31" s="28">
        <v>39996</v>
      </c>
      <c r="I31" s="22">
        <v>39996</v>
      </c>
      <c r="J31" s="28">
        <v>39996</v>
      </c>
      <c r="K31" s="28">
        <v>39996</v>
      </c>
      <c r="L31" s="28">
        <v>39996</v>
      </c>
      <c r="M31" s="22">
        <v>39996</v>
      </c>
      <c r="N31" s="28">
        <v>36663</v>
      </c>
      <c r="O31" s="28">
        <v>26664</v>
      </c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2" t="s">
        <v>234</v>
      </c>
      <c r="B32" s="28">
        <v>110467</v>
      </c>
      <c r="C32" s="28">
        <v>90440</v>
      </c>
      <c r="D32" s="28">
        <v>125081</v>
      </c>
      <c r="E32" s="22">
        <v>85969</v>
      </c>
      <c r="F32" s="28">
        <v>103339</v>
      </c>
      <c r="G32" s="28">
        <v>99444</v>
      </c>
      <c r="H32" s="28">
        <v>106565</v>
      </c>
      <c r="I32" s="22">
        <v>82565</v>
      </c>
      <c r="J32" s="28">
        <v>74840</v>
      </c>
      <c r="K32" s="28">
        <v>53480</v>
      </c>
      <c r="L32" s="28">
        <v>67342</v>
      </c>
      <c r="M32" s="22">
        <v>45530</v>
      </c>
      <c r="N32" s="28">
        <v>55838</v>
      </c>
      <c r="O32" s="28">
        <v>50568</v>
      </c>
      <c r="P32" s="28">
        <v>54840</v>
      </c>
      <c r="Q32" s="22">
        <v>47402</v>
      </c>
      <c r="R32" s="28">
        <v>45518</v>
      </c>
      <c r="S32" s="28">
        <v>40787</v>
      </c>
      <c r="T32" s="28">
        <v>61021</v>
      </c>
      <c r="U32" s="22">
        <v>53274</v>
      </c>
      <c r="V32" s="28">
        <v>52134</v>
      </c>
      <c r="W32" s="28">
        <v>50558</v>
      </c>
      <c r="X32" s="28">
        <v>46875</v>
      </c>
      <c r="Y32" s="22">
        <v>57397</v>
      </c>
    </row>
    <row r="33" spans="1:25" ht="13.5">
      <c r="A33" s="2" t="s">
        <v>118</v>
      </c>
      <c r="B33" s="28">
        <v>6075</v>
      </c>
      <c r="C33" s="28">
        <v>38247</v>
      </c>
      <c r="D33" s="28">
        <v>1998</v>
      </c>
      <c r="E33" s="22">
        <v>35344</v>
      </c>
      <c r="F33" s="28">
        <v>3221</v>
      </c>
      <c r="G33" s="28">
        <v>13379</v>
      </c>
      <c r="H33" s="28">
        <v>1873</v>
      </c>
      <c r="I33" s="22">
        <v>39914</v>
      </c>
      <c r="J33" s="28">
        <v>4288</v>
      </c>
      <c r="K33" s="28">
        <v>9510</v>
      </c>
      <c r="L33" s="28">
        <v>1388</v>
      </c>
      <c r="M33" s="22">
        <v>20077</v>
      </c>
      <c r="N33" s="28">
        <v>3371</v>
      </c>
      <c r="O33" s="28">
        <v>11489</v>
      </c>
      <c r="P33" s="28">
        <v>6759</v>
      </c>
      <c r="Q33" s="22">
        <v>9408</v>
      </c>
      <c r="R33" s="28">
        <v>3303</v>
      </c>
      <c r="S33" s="28">
        <v>4757</v>
      </c>
      <c r="T33" s="28">
        <v>1908</v>
      </c>
      <c r="U33" s="22">
        <v>11807</v>
      </c>
      <c r="V33" s="28">
        <v>7228</v>
      </c>
      <c r="W33" s="28">
        <v>12120</v>
      </c>
      <c r="X33" s="28">
        <v>2411</v>
      </c>
      <c r="Y33" s="22">
        <v>17678</v>
      </c>
    </row>
    <row r="34" spans="1:25" ht="13.5">
      <c r="A34" s="2" t="s">
        <v>235</v>
      </c>
      <c r="B34" s="28">
        <v>72172</v>
      </c>
      <c r="C34" s="28">
        <v>95085</v>
      </c>
      <c r="D34" s="28">
        <v>52889</v>
      </c>
      <c r="E34" s="22">
        <v>104266</v>
      </c>
      <c r="F34" s="28">
        <v>66698</v>
      </c>
      <c r="G34" s="28">
        <v>81630</v>
      </c>
      <c r="H34" s="28">
        <v>50057</v>
      </c>
      <c r="I34" s="22">
        <v>99035</v>
      </c>
      <c r="J34" s="28">
        <v>60448</v>
      </c>
      <c r="K34" s="28">
        <v>62410</v>
      </c>
      <c r="L34" s="28">
        <v>42356</v>
      </c>
      <c r="M34" s="22">
        <v>65430</v>
      </c>
      <c r="N34" s="28">
        <v>41531</v>
      </c>
      <c r="O34" s="28">
        <v>35110</v>
      </c>
      <c r="P34" s="28">
        <v>33036</v>
      </c>
      <c r="Q34" s="22">
        <v>950</v>
      </c>
      <c r="R34" s="28">
        <v>7500</v>
      </c>
      <c r="S34" s="28">
        <v>5000</v>
      </c>
      <c r="T34" s="28">
        <v>2500</v>
      </c>
      <c r="U34" s="22">
        <v>35169</v>
      </c>
      <c r="V34" s="28">
        <v>20901</v>
      </c>
      <c r="W34" s="28">
        <v>32688</v>
      </c>
      <c r="X34" s="28">
        <v>31047</v>
      </c>
      <c r="Y34" s="22">
        <v>82400</v>
      </c>
    </row>
    <row r="35" spans="1:25" ht="13.5">
      <c r="A35" s="2" t="s">
        <v>124</v>
      </c>
      <c r="B35" s="28"/>
      <c r="C35" s="28"/>
      <c r="D35" s="28"/>
      <c r="E35" s="22">
        <v>21083</v>
      </c>
      <c r="F35" s="28"/>
      <c r="G35" s="28"/>
      <c r="H35" s="28"/>
      <c r="I35" s="22">
        <v>10824</v>
      </c>
      <c r="J35" s="28"/>
      <c r="K35" s="28"/>
      <c r="L35" s="28"/>
      <c r="M35" s="22">
        <v>1251</v>
      </c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>
        <v>30167</v>
      </c>
    </row>
    <row r="36" spans="1:25" ht="13.5">
      <c r="A36" s="2" t="s">
        <v>125</v>
      </c>
      <c r="B36" s="28">
        <v>33449</v>
      </c>
      <c r="C36" s="28">
        <v>1708</v>
      </c>
      <c r="D36" s="28">
        <v>5549</v>
      </c>
      <c r="E36" s="22">
        <v>145</v>
      </c>
      <c r="F36" s="28">
        <v>1472</v>
      </c>
      <c r="G36" s="28">
        <v>863</v>
      </c>
      <c r="H36" s="28"/>
      <c r="I36" s="22"/>
      <c r="J36" s="28">
        <v>431</v>
      </c>
      <c r="K36" s="28">
        <v>79</v>
      </c>
      <c r="L36" s="28">
        <v>86</v>
      </c>
      <c r="M36" s="22">
        <v>38</v>
      </c>
      <c r="N36" s="28">
        <v>6624</v>
      </c>
      <c r="O36" s="28">
        <v>4</v>
      </c>
      <c r="P36" s="28">
        <v>673</v>
      </c>
      <c r="Q36" s="22">
        <v>156</v>
      </c>
      <c r="R36" s="28">
        <v>3920</v>
      </c>
      <c r="S36" s="28">
        <v>1097</v>
      </c>
      <c r="T36" s="28">
        <v>1765</v>
      </c>
      <c r="U36" s="22">
        <v>698</v>
      </c>
      <c r="V36" s="28">
        <v>5486</v>
      </c>
      <c r="W36" s="28">
        <v>325</v>
      </c>
      <c r="X36" s="28">
        <v>204</v>
      </c>
      <c r="Y36" s="22">
        <v>1153</v>
      </c>
    </row>
    <row r="37" spans="1:25" ht="13.5">
      <c r="A37" s="2" t="s">
        <v>102</v>
      </c>
      <c r="B37" s="28">
        <v>149606</v>
      </c>
      <c r="C37" s="28">
        <v>128103</v>
      </c>
      <c r="D37" s="28">
        <v>126563</v>
      </c>
      <c r="E37" s="22">
        <v>116891</v>
      </c>
      <c r="F37" s="28">
        <v>85905</v>
      </c>
      <c r="G37" s="28">
        <v>90200</v>
      </c>
      <c r="H37" s="28">
        <v>121107</v>
      </c>
      <c r="I37" s="22">
        <v>89638</v>
      </c>
      <c r="J37" s="28">
        <v>66476</v>
      </c>
      <c r="K37" s="28">
        <v>45861</v>
      </c>
      <c r="L37" s="28">
        <v>89190</v>
      </c>
      <c r="M37" s="22">
        <v>140211</v>
      </c>
      <c r="N37" s="28">
        <v>38917</v>
      </c>
      <c r="O37" s="28">
        <v>34387</v>
      </c>
      <c r="P37" s="28">
        <v>29332</v>
      </c>
      <c r="Q37" s="22">
        <v>32892</v>
      </c>
      <c r="R37" s="28">
        <v>53925</v>
      </c>
      <c r="S37" s="28">
        <v>37018</v>
      </c>
      <c r="T37" s="28">
        <v>46352</v>
      </c>
      <c r="U37" s="22">
        <v>21871</v>
      </c>
      <c r="V37" s="28">
        <v>43700</v>
      </c>
      <c r="W37" s="28">
        <v>31537</v>
      </c>
      <c r="X37" s="28">
        <v>72959</v>
      </c>
      <c r="Y37" s="22">
        <v>51753</v>
      </c>
    </row>
    <row r="38" spans="1:25" ht="13.5">
      <c r="A38" s="2" t="s">
        <v>127</v>
      </c>
      <c r="B38" s="28">
        <v>734873</v>
      </c>
      <c r="C38" s="28">
        <v>729504</v>
      </c>
      <c r="D38" s="28">
        <v>461990</v>
      </c>
      <c r="E38" s="22">
        <v>610226</v>
      </c>
      <c r="F38" s="28">
        <v>412367</v>
      </c>
      <c r="G38" s="28">
        <v>498728</v>
      </c>
      <c r="H38" s="28">
        <v>436776</v>
      </c>
      <c r="I38" s="22">
        <v>660297</v>
      </c>
      <c r="J38" s="28">
        <v>403155</v>
      </c>
      <c r="K38" s="28">
        <v>414460</v>
      </c>
      <c r="L38" s="28">
        <v>331497</v>
      </c>
      <c r="M38" s="22">
        <v>590043</v>
      </c>
      <c r="N38" s="28">
        <v>281898</v>
      </c>
      <c r="O38" s="28">
        <v>299497</v>
      </c>
      <c r="P38" s="28">
        <v>218993</v>
      </c>
      <c r="Q38" s="22">
        <v>310559</v>
      </c>
      <c r="R38" s="28">
        <v>244349</v>
      </c>
      <c r="S38" s="28">
        <v>197985</v>
      </c>
      <c r="T38" s="28">
        <v>233092</v>
      </c>
      <c r="U38" s="22">
        <v>329239</v>
      </c>
      <c r="V38" s="28">
        <v>223384</v>
      </c>
      <c r="W38" s="28">
        <v>272094</v>
      </c>
      <c r="X38" s="28">
        <v>238601</v>
      </c>
      <c r="Y38" s="22">
        <v>432989</v>
      </c>
    </row>
    <row r="39" spans="1:25" ht="13.5">
      <c r="A39" s="2" t="s">
        <v>236</v>
      </c>
      <c r="B39" s="28">
        <v>300245</v>
      </c>
      <c r="C39" s="28">
        <v>332325</v>
      </c>
      <c r="D39" s="28"/>
      <c r="E39" s="22"/>
      <c r="F39" s="28"/>
      <c r="G39" s="28"/>
      <c r="H39" s="28">
        <v>3343</v>
      </c>
      <c r="I39" s="22">
        <v>13342</v>
      </c>
      <c r="J39" s="28">
        <v>23341</v>
      </c>
      <c r="K39" s="28">
        <v>33340</v>
      </c>
      <c r="L39" s="28">
        <v>43339</v>
      </c>
      <c r="M39" s="22">
        <v>53338</v>
      </c>
      <c r="N39" s="28">
        <v>63337</v>
      </c>
      <c r="O39" s="28">
        <v>73336</v>
      </c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2" t="s">
        <v>237</v>
      </c>
      <c r="B40" s="28">
        <v>41</v>
      </c>
      <c r="C40" s="28">
        <v>34</v>
      </c>
      <c r="D40" s="28">
        <v>42</v>
      </c>
      <c r="E40" s="22">
        <v>61</v>
      </c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2" t="s">
        <v>89</v>
      </c>
      <c r="B41" s="28"/>
      <c r="C41" s="28"/>
      <c r="D41" s="28"/>
      <c r="E41" s="22"/>
      <c r="F41" s="28">
        <v>35</v>
      </c>
      <c r="G41" s="28">
        <v>4</v>
      </c>
      <c r="H41" s="28">
        <v>1</v>
      </c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2" t="s">
        <v>130</v>
      </c>
      <c r="B42" s="28">
        <v>300286</v>
      </c>
      <c r="C42" s="28">
        <v>332359</v>
      </c>
      <c r="D42" s="28">
        <v>42</v>
      </c>
      <c r="E42" s="22">
        <v>61</v>
      </c>
      <c r="F42" s="28">
        <v>35</v>
      </c>
      <c r="G42" s="28">
        <v>4</v>
      </c>
      <c r="H42" s="28">
        <v>3344</v>
      </c>
      <c r="I42" s="22">
        <v>13342</v>
      </c>
      <c r="J42" s="28">
        <v>23341</v>
      </c>
      <c r="K42" s="28">
        <v>33340</v>
      </c>
      <c r="L42" s="28">
        <v>43339</v>
      </c>
      <c r="M42" s="22">
        <v>53338</v>
      </c>
      <c r="N42" s="28">
        <v>63337</v>
      </c>
      <c r="O42" s="28">
        <v>73336</v>
      </c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4.25" thickBot="1">
      <c r="A43" s="5" t="s">
        <v>238</v>
      </c>
      <c r="B43" s="29">
        <v>1035159</v>
      </c>
      <c r="C43" s="29">
        <v>1061864</v>
      </c>
      <c r="D43" s="29">
        <v>462033</v>
      </c>
      <c r="E43" s="23">
        <v>610288</v>
      </c>
      <c r="F43" s="29">
        <v>412402</v>
      </c>
      <c r="G43" s="29">
        <v>498732</v>
      </c>
      <c r="H43" s="29">
        <v>440120</v>
      </c>
      <c r="I43" s="23">
        <v>673639</v>
      </c>
      <c r="J43" s="29">
        <v>426496</v>
      </c>
      <c r="K43" s="29">
        <v>447800</v>
      </c>
      <c r="L43" s="29">
        <v>374836</v>
      </c>
      <c r="M43" s="23">
        <v>643381</v>
      </c>
      <c r="N43" s="29">
        <v>345235</v>
      </c>
      <c r="O43" s="29">
        <v>372833</v>
      </c>
      <c r="P43" s="29">
        <v>218993</v>
      </c>
      <c r="Q43" s="23">
        <v>310559</v>
      </c>
      <c r="R43" s="29">
        <v>244349</v>
      </c>
      <c r="S43" s="29">
        <v>197985</v>
      </c>
      <c r="T43" s="29">
        <v>233092</v>
      </c>
      <c r="U43" s="23">
        <v>329239</v>
      </c>
      <c r="V43" s="29">
        <v>223384</v>
      </c>
      <c r="W43" s="29">
        <v>272094</v>
      </c>
      <c r="X43" s="29">
        <v>238601</v>
      </c>
      <c r="Y43" s="23">
        <v>432989</v>
      </c>
    </row>
    <row r="44" spans="1:25" ht="14.25" thickTop="1">
      <c r="A44" s="2" t="s">
        <v>133</v>
      </c>
      <c r="B44" s="28">
        <v>539884</v>
      </c>
      <c r="C44" s="28">
        <v>535670</v>
      </c>
      <c r="D44" s="28">
        <v>533846</v>
      </c>
      <c r="E44" s="22">
        <v>528206</v>
      </c>
      <c r="F44" s="28">
        <v>528206</v>
      </c>
      <c r="G44" s="28">
        <v>528206</v>
      </c>
      <c r="H44" s="28">
        <v>528206</v>
      </c>
      <c r="I44" s="22">
        <v>528206</v>
      </c>
      <c r="J44" s="28">
        <v>527996</v>
      </c>
      <c r="K44" s="28">
        <v>527996</v>
      </c>
      <c r="L44" s="28">
        <v>526835</v>
      </c>
      <c r="M44" s="22">
        <v>518627</v>
      </c>
      <c r="N44" s="28">
        <v>518627</v>
      </c>
      <c r="O44" s="28">
        <v>518627</v>
      </c>
      <c r="P44" s="28">
        <v>518590</v>
      </c>
      <c r="Q44" s="22">
        <v>518590</v>
      </c>
      <c r="R44" s="28">
        <v>518590</v>
      </c>
      <c r="S44" s="28">
        <v>518590</v>
      </c>
      <c r="T44" s="28">
        <v>518590</v>
      </c>
      <c r="U44" s="22">
        <v>515665</v>
      </c>
      <c r="V44" s="28">
        <v>515665</v>
      </c>
      <c r="W44" s="28">
        <v>515665</v>
      </c>
      <c r="X44" s="28">
        <v>515620</v>
      </c>
      <c r="Y44" s="22">
        <v>511570</v>
      </c>
    </row>
    <row r="45" spans="1:25" ht="13.5">
      <c r="A45" s="2" t="s">
        <v>239</v>
      </c>
      <c r="B45" s="28">
        <v>620943</v>
      </c>
      <c r="C45" s="28">
        <v>616732</v>
      </c>
      <c r="D45" s="28">
        <v>614912</v>
      </c>
      <c r="E45" s="22">
        <v>609272</v>
      </c>
      <c r="F45" s="28">
        <v>609272</v>
      </c>
      <c r="G45" s="28">
        <v>609272</v>
      </c>
      <c r="H45" s="28">
        <v>609272</v>
      </c>
      <c r="I45" s="22">
        <v>609272</v>
      </c>
      <c r="J45" s="28">
        <v>609062</v>
      </c>
      <c r="K45" s="28">
        <v>609062</v>
      </c>
      <c r="L45" s="28">
        <v>607900</v>
      </c>
      <c r="M45" s="22">
        <v>599693</v>
      </c>
      <c r="N45" s="28">
        <v>599693</v>
      </c>
      <c r="O45" s="28">
        <v>599693</v>
      </c>
      <c r="P45" s="28">
        <v>599656</v>
      </c>
      <c r="Q45" s="22">
        <v>599656</v>
      </c>
      <c r="R45" s="28">
        <v>599656</v>
      </c>
      <c r="S45" s="28">
        <v>599656</v>
      </c>
      <c r="T45" s="28">
        <v>599656</v>
      </c>
      <c r="U45" s="22">
        <v>596731</v>
      </c>
      <c r="V45" s="28">
        <v>596731</v>
      </c>
      <c r="W45" s="28">
        <v>596731</v>
      </c>
      <c r="X45" s="28">
        <v>596686</v>
      </c>
      <c r="Y45" s="22">
        <v>592636</v>
      </c>
    </row>
    <row r="46" spans="1:25" ht="13.5">
      <c r="A46" s="2" t="s">
        <v>138</v>
      </c>
      <c r="B46" s="28">
        <v>688717</v>
      </c>
      <c r="C46" s="28">
        <v>747639</v>
      </c>
      <c r="D46" s="28">
        <v>578101</v>
      </c>
      <c r="E46" s="22">
        <v>700356</v>
      </c>
      <c r="F46" s="28">
        <v>491703</v>
      </c>
      <c r="G46" s="28">
        <v>561179</v>
      </c>
      <c r="H46" s="28">
        <v>516180</v>
      </c>
      <c r="I46" s="22">
        <v>632198</v>
      </c>
      <c r="J46" s="28">
        <v>405889</v>
      </c>
      <c r="K46" s="28">
        <v>475949</v>
      </c>
      <c r="L46" s="28">
        <v>403099</v>
      </c>
      <c r="M46" s="22">
        <v>589176</v>
      </c>
      <c r="N46" s="28">
        <v>539863</v>
      </c>
      <c r="O46" s="28">
        <v>587416</v>
      </c>
      <c r="P46" s="28">
        <v>534651</v>
      </c>
      <c r="Q46" s="22">
        <v>727410</v>
      </c>
      <c r="R46" s="28">
        <v>565964</v>
      </c>
      <c r="S46" s="28">
        <v>623445</v>
      </c>
      <c r="T46" s="28">
        <v>554452</v>
      </c>
      <c r="U46" s="22">
        <v>679640</v>
      </c>
      <c r="V46" s="28">
        <v>552802</v>
      </c>
      <c r="W46" s="28">
        <v>804051</v>
      </c>
      <c r="X46" s="28">
        <v>749945</v>
      </c>
      <c r="Y46" s="22">
        <v>886371</v>
      </c>
    </row>
    <row r="47" spans="1:25" ht="13.5">
      <c r="A47" s="2" t="s">
        <v>139</v>
      </c>
      <c r="B47" s="28">
        <v>-23</v>
      </c>
      <c r="C47" s="28">
        <v>-23</v>
      </c>
      <c r="D47" s="28">
        <v>-23</v>
      </c>
      <c r="E47" s="22">
        <v>-23</v>
      </c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2" t="s">
        <v>0</v>
      </c>
      <c r="B48" s="28">
        <v>1849522</v>
      </c>
      <c r="C48" s="28">
        <v>1900018</v>
      </c>
      <c r="D48" s="28">
        <v>1726837</v>
      </c>
      <c r="E48" s="22">
        <v>1837812</v>
      </c>
      <c r="F48" s="28">
        <v>1629183</v>
      </c>
      <c r="G48" s="28">
        <v>1698658</v>
      </c>
      <c r="H48" s="28">
        <v>1653659</v>
      </c>
      <c r="I48" s="22">
        <v>1769678</v>
      </c>
      <c r="J48" s="28">
        <v>1542949</v>
      </c>
      <c r="K48" s="28">
        <v>1613009</v>
      </c>
      <c r="L48" s="28">
        <v>1537835</v>
      </c>
      <c r="M48" s="22">
        <v>1707497</v>
      </c>
      <c r="N48" s="28">
        <v>1658184</v>
      </c>
      <c r="O48" s="28">
        <v>1705737</v>
      </c>
      <c r="P48" s="28">
        <v>1652897</v>
      </c>
      <c r="Q48" s="22">
        <v>1845656</v>
      </c>
      <c r="R48" s="28">
        <v>1684210</v>
      </c>
      <c r="S48" s="28">
        <v>1741691</v>
      </c>
      <c r="T48" s="28">
        <v>1672698</v>
      </c>
      <c r="U48" s="22">
        <v>1792036</v>
      </c>
      <c r="V48" s="28">
        <v>1665198</v>
      </c>
      <c r="W48" s="28">
        <v>1916447</v>
      </c>
      <c r="X48" s="28">
        <v>1862251</v>
      </c>
      <c r="Y48" s="22">
        <v>1990577</v>
      </c>
    </row>
    <row r="49" spans="1:25" ht="13.5">
      <c r="A49" s="2" t="s">
        <v>141</v>
      </c>
      <c r="B49" s="28">
        <v>74</v>
      </c>
      <c r="C49" s="28">
        <v>63</v>
      </c>
      <c r="D49" s="28">
        <v>76</v>
      </c>
      <c r="E49" s="22">
        <v>111</v>
      </c>
      <c r="F49" s="28">
        <v>63</v>
      </c>
      <c r="G49" s="28">
        <v>8</v>
      </c>
      <c r="H49" s="28">
        <v>1</v>
      </c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142</v>
      </c>
      <c r="B50" s="28">
        <v>74</v>
      </c>
      <c r="C50" s="28">
        <v>63</v>
      </c>
      <c r="D50" s="28">
        <v>76</v>
      </c>
      <c r="E50" s="22">
        <v>111</v>
      </c>
      <c r="F50" s="28">
        <v>63</v>
      </c>
      <c r="G50" s="28">
        <v>8</v>
      </c>
      <c r="H50" s="28">
        <v>1</v>
      </c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6" t="s">
        <v>1</v>
      </c>
      <c r="B51" s="28">
        <v>9354</v>
      </c>
      <c r="C51" s="28">
        <v>8993</v>
      </c>
      <c r="D51" s="28">
        <v>6943</v>
      </c>
      <c r="E51" s="22">
        <v>6923</v>
      </c>
      <c r="F51" s="28">
        <v>5872</v>
      </c>
      <c r="G51" s="28">
        <v>5789</v>
      </c>
      <c r="H51" s="28">
        <v>5040</v>
      </c>
      <c r="I51" s="22">
        <v>5304</v>
      </c>
      <c r="J51" s="28">
        <v>3384</v>
      </c>
      <c r="K51" s="28">
        <v>3624</v>
      </c>
      <c r="L51" s="28">
        <v>2152</v>
      </c>
      <c r="M51" s="22">
        <v>3449</v>
      </c>
      <c r="N51" s="28">
        <v>1080</v>
      </c>
      <c r="O51" s="28">
        <v>1260</v>
      </c>
      <c r="P51" s="28">
        <v>500</v>
      </c>
      <c r="Q51" s="22">
        <v>1018</v>
      </c>
      <c r="R51" s="28"/>
      <c r="S51" s="28"/>
      <c r="T51" s="28"/>
      <c r="U51" s="22"/>
      <c r="V51" s="28"/>
      <c r="W51" s="28"/>
      <c r="X51" s="28"/>
      <c r="Y51" s="22"/>
    </row>
    <row r="52" spans="1:25" ht="13.5">
      <c r="A52" s="6" t="s">
        <v>144</v>
      </c>
      <c r="B52" s="28">
        <v>1858951</v>
      </c>
      <c r="C52" s="28">
        <v>1909075</v>
      </c>
      <c r="D52" s="28">
        <v>1733857</v>
      </c>
      <c r="E52" s="22">
        <v>1844847</v>
      </c>
      <c r="F52" s="28">
        <v>1635118</v>
      </c>
      <c r="G52" s="28">
        <v>1704456</v>
      </c>
      <c r="H52" s="28">
        <v>1658702</v>
      </c>
      <c r="I52" s="22">
        <v>1774982</v>
      </c>
      <c r="J52" s="28">
        <v>1546333</v>
      </c>
      <c r="K52" s="28">
        <v>1616633</v>
      </c>
      <c r="L52" s="28">
        <v>1539988</v>
      </c>
      <c r="M52" s="22">
        <v>1710946</v>
      </c>
      <c r="N52" s="28">
        <v>1659265</v>
      </c>
      <c r="O52" s="28">
        <v>1706998</v>
      </c>
      <c r="P52" s="28">
        <v>1653397</v>
      </c>
      <c r="Q52" s="22">
        <v>1846675</v>
      </c>
      <c r="R52" s="28">
        <v>1684210</v>
      </c>
      <c r="S52" s="28">
        <v>1741691</v>
      </c>
      <c r="T52" s="28">
        <v>1672698</v>
      </c>
      <c r="U52" s="22">
        <v>1792036</v>
      </c>
      <c r="V52" s="28">
        <v>1665198</v>
      </c>
      <c r="W52" s="28">
        <v>1916447</v>
      </c>
      <c r="X52" s="28">
        <v>1862251</v>
      </c>
      <c r="Y52" s="22">
        <v>1990577</v>
      </c>
    </row>
    <row r="53" spans="1:25" ht="14.25" thickBot="1">
      <c r="A53" s="7" t="s">
        <v>146</v>
      </c>
      <c r="B53" s="28">
        <v>2894111</v>
      </c>
      <c r="C53" s="28">
        <v>2970939</v>
      </c>
      <c r="D53" s="28">
        <v>2195891</v>
      </c>
      <c r="E53" s="22">
        <v>2455136</v>
      </c>
      <c r="F53" s="28">
        <v>2047521</v>
      </c>
      <c r="G53" s="28">
        <v>2203189</v>
      </c>
      <c r="H53" s="28">
        <v>2098823</v>
      </c>
      <c r="I53" s="22">
        <v>2448622</v>
      </c>
      <c r="J53" s="28">
        <v>1972830</v>
      </c>
      <c r="K53" s="28">
        <v>2064433</v>
      </c>
      <c r="L53" s="28">
        <v>1914824</v>
      </c>
      <c r="M53" s="22">
        <v>2354328</v>
      </c>
      <c r="N53" s="28">
        <v>2004500</v>
      </c>
      <c r="O53" s="28">
        <v>2079831</v>
      </c>
      <c r="P53" s="28">
        <v>1872391</v>
      </c>
      <c r="Q53" s="22">
        <v>2157234</v>
      </c>
      <c r="R53" s="28">
        <v>1928560</v>
      </c>
      <c r="S53" s="28">
        <v>1939676</v>
      </c>
      <c r="T53" s="28">
        <v>1905790</v>
      </c>
      <c r="U53" s="22">
        <v>2121275</v>
      </c>
      <c r="V53" s="28">
        <v>1888583</v>
      </c>
      <c r="W53" s="28">
        <v>2188542</v>
      </c>
      <c r="X53" s="28">
        <v>2100852</v>
      </c>
      <c r="Y53" s="22">
        <v>2423566</v>
      </c>
    </row>
    <row r="54" spans="1:25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6" ht="13.5">
      <c r="A56" s="20" t="s">
        <v>151</v>
      </c>
    </row>
    <row r="57" ht="13.5">
      <c r="A57" s="20" t="s">
        <v>152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147</v>
      </c>
      <c r="B2" s="14">
        <v>3622</v>
      </c>
      <c r="C2" s="14"/>
      <c r="D2" s="14"/>
      <c r="E2" s="14"/>
      <c r="F2" s="14"/>
      <c r="G2" s="14"/>
    </row>
    <row r="3" spans="1:7" ht="14.25" thickBot="1">
      <c r="A3" s="11" t="s">
        <v>148</v>
      </c>
      <c r="B3" s="1" t="s">
        <v>149</v>
      </c>
      <c r="C3" s="1"/>
      <c r="D3" s="1"/>
      <c r="E3" s="1"/>
      <c r="F3" s="1"/>
      <c r="G3" s="1"/>
    </row>
    <row r="4" spans="1:7" ht="14.25" thickTop="1">
      <c r="A4" s="10" t="s">
        <v>59</v>
      </c>
      <c r="B4" s="15" t="str">
        <f>HYPERLINK("http://www.kabupro.jp/mark/20130628/S000DTQ1.htm","有価証券報告書")</f>
        <v>有価証券報告書</v>
      </c>
      <c r="C4" s="15" t="str">
        <f>HYPERLINK("http://www.kabupro.jp/mark/20130628/S000DTQ1.htm","有価証券報告書")</f>
        <v>有価証券報告書</v>
      </c>
      <c r="D4" s="15" t="str">
        <f>HYPERLINK("http://www.kabupro.jp/mark/20120629/S000B8R0.htm","有価証券報告書")</f>
        <v>有価証券報告書</v>
      </c>
      <c r="E4" s="15" t="str">
        <f>HYPERLINK("http://www.kabupro.jp/mark/20110627/S0008LEL.htm","有価証券報告書")</f>
        <v>有価証券報告書</v>
      </c>
      <c r="F4" s="15" t="str">
        <f>HYPERLINK("http://www.kabupro.jp/mark/20100625/S0005ZIU.htm","有価証券報告書")</f>
        <v>有価証券報告書</v>
      </c>
      <c r="G4" s="15" t="str">
        <f>HYPERLINK("http://www.kabupro.jp/mark/20090629/S0003KEV.htm","有価証券報告書")</f>
        <v>有価証券報告書</v>
      </c>
    </row>
    <row r="5" spans="1:7" ht="14.25" thickBot="1">
      <c r="A5" s="11" t="s">
        <v>60</v>
      </c>
      <c r="B5" s="1" t="s">
        <v>66</v>
      </c>
      <c r="C5" s="1" t="s">
        <v>66</v>
      </c>
      <c r="D5" s="1" t="s">
        <v>70</v>
      </c>
      <c r="E5" s="1" t="s">
        <v>72</v>
      </c>
      <c r="F5" s="1" t="s">
        <v>74</v>
      </c>
      <c r="G5" s="1" t="s">
        <v>76</v>
      </c>
    </row>
    <row r="6" spans="1:7" ht="15" thickBot="1" thickTop="1">
      <c r="A6" s="10" t="s">
        <v>61</v>
      </c>
      <c r="B6" s="18" t="s">
        <v>194</v>
      </c>
      <c r="C6" s="19"/>
      <c r="D6" s="19"/>
      <c r="E6" s="19"/>
      <c r="F6" s="19"/>
      <c r="G6" s="19"/>
    </row>
    <row r="7" spans="1:7" ht="14.25" thickTop="1">
      <c r="A7" s="12" t="s">
        <v>62</v>
      </c>
      <c r="B7" s="16" t="s">
        <v>67</v>
      </c>
      <c r="C7" s="16" t="s">
        <v>67</v>
      </c>
      <c r="D7" s="16" t="s">
        <v>67</v>
      </c>
      <c r="E7" s="16" t="s">
        <v>67</v>
      </c>
      <c r="F7" s="16" t="s">
        <v>67</v>
      </c>
      <c r="G7" s="16" t="s">
        <v>67</v>
      </c>
    </row>
    <row r="8" spans="1:7" ht="13.5">
      <c r="A8" s="13" t="s">
        <v>63</v>
      </c>
      <c r="B8" s="17" t="s">
        <v>153</v>
      </c>
      <c r="C8" s="17" t="s">
        <v>154</v>
      </c>
      <c r="D8" s="17" t="s">
        <v>155</v>
      </c>
      <c r="E8" s="17" t="s">
        <v>156</v>
      </c>
      <c r="F8" s="17" t="s">
        <v>157</v>
      </c>
      <c r="G8" s="17" t="s">
        <v>158</v>
      </c>
    </row>
    <row r="9" spans="1:7" ht="13.5">
      <c r="A9" s="13" t="s">
        <v>64</v>
      </c>
      <c r="B9" s="17" t="s">
        <v>68</v>
      </c>
      <c r="C9" s="17" t="s">
        <v>69</v>
      </c>
      <c r="D9" s="17" t="s">
        <v>71</v>
      </c>
      <c r="E9" s="17" t="s">
        <v>73</v>
      </c>
      <c r="F9" s="17" t="s">
        <v>75</v>
      </c>
      <c r="G9" s="17" t="s">
        <v>77</v>
      </c>
    </row>
    <row r="10" spans="1:7" ht="14.25" thickBot="1">
      <c r="A10" s="13" t="s">
        <v>65</v>
      </c>
      <c r="B10" s="17" t="s">
        <v>79</v>
      </c>
      <c r="C10" s="17" t="s">
        <v>79</v>
      </c>
      <c r="D10" s="17" t="s">
        <v>79</v>
      </c>
      <c r="E10" s="17" t="s">
        <v>79</v>
      </c>
      <c r="F10" s="17" t="s">
        <v>79</v>
      </c>
      <c r="G10" s="17" t="s">
        <v>79</v>
      </c>
    </row>
    <row r="11" spans="1:7" ht="14.25" thickTop="1">
      <c r="A11" s="26" t="s">
        <v>159</v>
      </c>
      <c r="B11" s="21">
        <v>3348796</v>
      </c>
      <c r="C11" s="21">
        <v>3470048</v>
      </c>
      <c r="D11" s="21">
        <v>3182981</v>
      </c>
      <c r="E11" s="21">
        <v>2880290</v>
      </c>
      <c r="F11" s="21">
        <v>3028404</v>
      </c>
      <c r="G11" s="21">
        <v>3362492</v>
      </c>
    </row>
    <row r="12" spans="1:7" ht="13.5">
      <c r="A12" s="7" t="s">
        <v>160</v>
      </c>
      <c r="B12" s="22">
        <v>2723984</v>
      </c>
      <c r="C12" s="22">
        <v>2970153</v>
      </c>
      <c r="D12" s="22">
        <v>2699027</v>
      </c>
      <c r="E12" s="22">
        <v>2396045</v>
      </c>
      <c r="F12" s="22">
        <v>2518722</v>
      </c>
      <c r="G12" s="22">
        <v>2596495</v>
      </c>
    </row>
    <row r="13" spans="1:7" ht="13.5">
      <c r="A13" s="7" t="s">
        <v>161</v>
      </c>
      <c r="B13" s="22">
        <v>624812</v>
      </c>
      <c r="C13" s="22">
        <v>499895</v>
      </c>
      <c r="D13" s="22">
        <v>483954</v>
      </c>
      <c r="E13" s="22">
        <v>484245</v>
      </c>
      <c r="F13" s="22">
        <v>509682</v>
      </c>
      <c r="G13" s="22">
        <v>765996</v>
      </c>
    </row>
    <row r="14" spans="1:7" ht="13.5">
      <c r="A14" s="7" t="s">
        <v>162</v>
      </c>
      <c r="B14" s="22">
        <v>534534</v>
      </c>
      <c r="C14" s="22">
        <v>475921</v>
      </c>
      <c r="D14" s="22">
        <v>462382</v>
      </c>
      <c r="E14" s="22">
        <v>450834</v>
      </c>
      <c r="F14" s="22">
        <v>507161</v>
      </c>
      <c r="G14" s="22">
        <v>436832</v>
      </c>
    </row>
    <row r="15" spans="1:7" ht="14.25" thickBot="1">
      <c r="A15" s="25" t="s">
        <v>163</v>
      </c>
      <c r="B15" s="23">
        <v>90278</v>
      </c>
      <c r="C15" s="23">
        <v>23974</v>
      </c>
      <c r="D15" s="23">
        <v>21572</v>
      </c>
      <c r="E15" s="23">
        <v>33410</v>
      </c>
      <c r="F15" s="23">
        <v>2521</v>
      </c>
      <c r="G15" s="23">
        <v>329164</v>
      </c>
    </row>
    <row r="16" spans="1:7" ht="14.25" thickTop="1">
      <c r="A16" s="6" t="s">
        <v>164</v>
      </c>
      <c r="B16" s="22"/>
      <c r="C16" s="22"/>
      <c r="D16" s="22">
        <v>1135</v>
      </c>
      <c r="E16" s="22">
        <v>1591</v>
      </c>
      <c r="F16" s="22">
        <v>2416</v>
      </c>
      <c r="G16" s="22">
        <v>1531</v>
      </c>
    </row>
    <row r="17" spans="1:7" ht="13.5">
      <c r="A17" s="6" t="s">
        <v>165</v>
      </c>
      <c r="B17" s="22">
        <v>1546</v>
      </c>
      <c r="C17" s="22">
        <v>1174</v>
      </c>
      <c r="D17" s="22"/>
      <c r="E17" s="22"/>
      <c r="F17" s="22"/>
      <c r="G17" s="22"/>
    </row>
    <row r="18" spans="1:7" ht="13.5">
      <c r="A18" s="6" t="s">
        <v>167</v>
      </c>
      <c r="B18" s="22">
        <v>9688</v>
      </c>
      <c r="C18" s="22">
        <v>7930</v>
      </c>
      <c r="D18" s="22">
        <v>4140</v>
      </c>
      <c r="E18" s="22">
        <v>3632</v>
      </c>
      <c r="F18" s="22">
        <v>2808</v>
      </c>
      <c r="G18" s="22">
        <v>1388</v>
      </c>
    </row>
    <row r="19" spans="1:7" ht="13.5">
      <c r="A19" s="6" t="s">
        <v>168</v>
      </c>
      <c r="B19" s="22"/>
      <c r="C19" s="22"/>
      <c r="D19" s="22"/>
      <c r="E19" s="22">
        <v>1400</v>
      </c>
      <c r="F19" s="22">
        <v>1200</v>
      </c>
      <c r="G19" s="22"/>
    </row>
    <row r="20" spans="1:7" ht="13.5">
      <c r="A20" s="6" t="s">
        <v>169</v>
      </c>
      <c r="B20" s="22">
        <v>1225</v>
      </c>
      <c r="C20" s="22">
        <v>1069</v>
      </c>
      <c r="D20" s="22">
        <v>128</v>
      </c>
      <c r="E20" s="22">
        <v>334</v>
      </c>
      <c r="F20" s="22">
        <v>741</v>
      </c>
      <c r="G20" s="22">
        <v>966</v>
      </c>
    </row>
    <row r="21" spans="1:7" ht="13.5">
      <c r="A21" s="6" t="s">
        <v>170</v>
      </c>
      <c r="B21" s="22">
        <v>12460</v>
      </c>
      <c r="C21" s="22">
        <v>10173</v>
      </c>
      <c r="D21" s="22">
        <v>5403</v>
      </c>
      <c r="E21" s="22">
        <v>6957</v>
      </c>
      <c r="F21" s="22">
        <v>7166</v>
      </c>
      <c r="G21" s="22">
        <v>3886</v>
      </c>
    </row>
    <row r="22" spans="1:7" ht="13.5">
      <c r="A22" s="6" t="s">
        <v>171</v>
      </c>
      <c r="B22" s="22">
        <v>620</v>
      </c>
      <c r="C22" s="22">
        <v>1334</v>
      </c>
      <c r="D22" s="22">
        <v>1493</v>
      </c>
      <c r="E22" s="22"/>
      <c r="F22" s="22"/>
      <c r="G22" s="22"/>
    </row>
    <row r="23" spans="1:7" ht="13.5">
      <c r="A23" s="6" t="s">
        <v>172</v>
      </c>
      <c r="B23" s="22">
        <v>2090</v>
      </c>
      <c r="C23" s="22">
        <v>2342</v>
      </c>
      <c r="D23" s="22">
        <v>1198</v>
      </c>
      <c r="E23" s="22">
        <v>2355</v>
      </c>
      <c r="F23" s="22">
        <v>3763</v>
      </c>
      <c r="G23" s="22">
        <v>1682</v>
      </c>
    </row>
    <row r="24" spans="1:7" ht="13.5">
      <c r="A24" s="6" t="s">
        <v>173</v>
      </c>
      <c r="B24" s="22">
        <v>750</v>
      </c>
      <c r="C24" s="22">
        <v>5870</v>
      </c>
      <c r="D24" s="22">
        <v>3062</v>
      </c>
      <c r="E24" s="22"/>
      <c r="F24" s="22"/>
      <c r="G24" s="22"/>
    </row>
    <row r="25" spans="1:7" ht="13.5">
      <c r="A25" s="6" t="s">
        <v>110</v>
      </c>
      <c r="B25" s="22"/>
      <c r="C25" s="22"/>
      <c r="D25" s="22"/>
      <c r="E25" s="22"/>
      <c r="F25" s="22"/>
      <c r="G25" s="22">
        <v>13793</v>
      </c>
    </row>
    <row r="26" spans="1:7" ht="13.5">
      <c r="A26" s="6" t="s">
        <v>174</v>
      </c>
      <c r="B26" s="22"/>
      <c r="C26" s="22"/>
      <c r="D26" s="22"/>
      <c r="E26" s="22"/>
      <c r="F26" s="22"/>
      <c r="G26" s="22">
        <v>16826</v>
      </c>
    </row>
    <row r="27" spans="1:7" ht="13.5">
      <c r="A27" s="6" t="s">
        <v>175</v>
      </c>
      <c r="B27" s="22"/>
      <c r="C27" s="22"/>
      <c r="D27" s="22"/>
      <c r="E27" s="22"/>
      <c r="F27" s="22">
        <v>2760</v>
      </c>
      <c r="G27" s="22"/>
    </row>
    <row r="28" spans="1:7" ht="13.5">
      <c r="A28" s="6" t="s">
        <v>89</v>
      </c>
      <c r="B28" s="22"/>
      <c r="C28" s="22">
        <v>10</v>
      </c>
      <c r="D28" s="22">
        <v>2</v>
      </c>
      <c r="E28" s="22">
        <v>0</v>
      </c>
      <c r="F28" s="22">
        <v>259</v>
      </c>
      <c r="G28" s="22"/>
    </row>
    <row r="29" spans="1:7" ht="13.5">
      <c r="A29" s="6" t="s">
        <v>176</v>
      </c>
      <c r="B29" s="22">
        <v>3461</v>
      </c>
      <c r="C29" s="22">
        <v>9556</v>
      </c>
      <c r="D29" s="22">
        <v>5756</v>
      </c>
      <c r="E29" s="22">
        <v>2355</v>
      </c>
      <c r="F29" s="22">
        <v>6782</v>
      </c>
      <c r="G29" s="22">
        <v>32302</v>
      </c>
    </row>
    <row r="30" spans="1:7" ht="14.25" thickBot="1">
      <c r="A30" s="25" t="s">
        <v>177</v>
      </c>
      <c r="B30" s="23">
        <v>99277</v>
      </c>
      <c r="C30" s="23">
        <v>24590</v>
      </c>
      <c r="D30" s="23">
        <v>21219</v>
      </c>
      <c r="E30" s="23">
        <v>38013</v>
      </c>
      <c r="F30" s="23">
        <v>2904</v>
      </c>
      <c r="G30" s="23">
        <v>300748</v>
      </c>
    </row>
    <row r="31" spans="1:7" ht="14.25" thickTop="1">
      <c r="A31" s="6" t="s">
        <v>178</v>
      </c>
      <c r="B31" s="22"/>
      <c r="C31" s="22"/>
      <c r="D31" s="22">
        <v>8000</v>
      </c>
      <c r="E31" s="22"/>
      <c r="F31" s="22"/>
      <c r="G31" s="22"/>
    </row>
    <row r="32" spans="1:7" ht="13.5">
      <c r="A32" s="6" t="s">
        <v>179</v>
      </c>
      <c r="B32" s="22"/>
      <c r="C32" s="22"/>
      <c r="D32" s="22"/>
      <c r="E32" s="22"/>
      <c r="F32" s="22"/>
      <c r="G32" s="22">
        <v>7200</v>
      </c>
    </row>
    <row r="33" spans="1:7" ht="13.5">
      <c r="A33" s="6" t="s">
        <v>180</v>
      </c>
      <c r="B33" s="22"/>
      <c r="C33" s="22"/>
      <c r="D33" s="22"/>
      <c r="E33" s="22"/>
      <c r="F33" s="22"/>
      <c r="G33" s="22">
        <v>1950</v>
      </c>
    </row>
    <row r="34" spans="1:7" ht="13.5">
      <c r="A34" s="6" t="s">
        <v>181</v>
      </c>
      <c r="B34" s="22"/>
      <c r="C34" s="22"/>
      <c r="D34" s="22">
        <v>3663</v>
      </c>
      <c r="E34" s="22">
        <v>9531</v>
      </c>
      <c r="F34" s="22"/>
      <c r="G34" s="22">
        <v>9</v>
      </c>
    </row>
    <row r="35" spans="1:7" ht="13.5">
      <c r="A35" s="6" t="s">
        <v>182</v>
      </c>
      <c r="B35" s="22"/>
      <c r="C35" s="22"/>
      <c r="D35" s="22">
        <v>11664</v>
      </c>
      <c r="E35" s="22">
        <v>9531</v>
      </c>
      <c r="F35" s="22"/>
      <c r="G35" s="22">
        <v>9159</v>
      </c>
    </row>
    <row r="36" spans="1:7" ht="13.5">
      <c r="A36" s="6" t="s">
        <v>183</v>
      </c>
      <c r="B36" s="22"/>
      <c r="C36" s="22"/>
      <c r="D36" s="22">
        <v>44</v>
      </c>
      <c r="E36" s="22">
        <v>243</v>
      </c>
      <c r="F36" s="22">
        <v>7135</v>
      </c>
      <c r="G36" s="22">
        <v>1493</v>
      </c>
    </row>
    <row r="37" spans="1:7" ht="13.5">
      <c r="A37" s="6" t="s">
        <v>184</v>
      </c>
      <c r="B37" s="22"/>
      <c r="C37" s="22">
        <v>14037</v>
      </c>
      <c r="D37" s="22">
        <v>132587</v>
      </c>
      <c r="E37" s="22"/>
      <c r="F37" s="22"/>
      <c r="G37" s="22"/>
    </row>
    <row r="38" spans="1:7" ht="13.5">
      <c r="A38" s="6" t="s">
        <v>185</v>
      </c>
      <c r="B38" s="22"/>
      <c r="C38" s="22"/>
      <c r="D38" s="22"/>
      <c r="E38" s="22"/>
      <c r="F38" s="22">
        <v>32300</v>
      </c>
      <c r="G38" s="22"/>
    </row>
    <row r="39" spans="1:7" ht="13.5">
      <c r="A39" s="6" t="s">
        <v>186</v>
      </c>
      <c r="B39" s="22"/>
      <c r="C39" s="22"/>
      <c r="D39" s="22"/>
      <c r="E39" s="22">
        <v>4833</v>
      </c>
      <c r="F39" s="22">
        <v>25166</v>
      </c>
      <c r="G39" s="22"/>
    </row>
    <row r="40" spans="1:7" ht="13.5">
      <c r="A40" s="6" t="s">
        <v>187</v>
      </c>
      <c r="B40" s="22"/>
      <c r="C40" s="22"/>
      <c r="D40" s="22"/>
      <c r="E40" s="22"/>
      <c r="F40" s="22">
        <v>19752</v>
      </c>
      <c r="G40" s="22"/>
    </row>
    <row r="41" spans="1:7" ht="13.5">
      <c r="A41" s="6" t="s">
        <v>188</v>
      </c>
      <c r="B41" s="22"/>
      <c r="C41" s="22">
        <v>14037</v>
      </c>
      <c r="D41" s="22">
        <v>152784</v>
      </c>
      <c r="E41" s="22">
        <v>5076</v>
      </c>
      <c r="F41" s="22">
        <v>84354</v>
      </c>
      <c r="G41" s="22">
        <v>1493</v>
      </c>
    </row>
    <row r="42" spans="1:7" ht="13.5">
      <c r="A42" s="7" t="s">
        <v>189</v>
      </c>
      <c r="B42" s="22">
        <v>99277</v>
      </c>
      <c r="C42" s="22">
        <v>10553</v>
      </c>
      <c r="D42" s="22">
        <v>-119900</v>
      </c>
      <c r="E42" s="22">
        <v>42467</v>
      </c>
      <c r="F42" s="22">
        <v>-81449</v>
      </c>
      <c r="G42" s="22">
        <v>308413</v>
      </c>
    </row>
    <row r="43" spans="1:7" ht="13.5">
      <c r="A43" s="7" t="s">
        <v>190</v>
      </c>
      <c r="B43" s="22">
        <v>11351</v>
      </c>
      <c r="C43" s="22">
        <v>2099</v>
      </c>
      <c r="D43" s="22">
        <v>2290</v>
      </c>
      <c r="E43" s="22">
        <v>2290</v>
      </c>
      <c r="F43" s="22">
        <v>2290</v>
      </c>
      <c r="G43" s="22">
        <v>2290</v>
      </c>
    </row>
    <row r="44" spans="1:7" ht="13.5">
      <c r="A44" s="7" t="s">
        <v>191</v>
      </c>
      <c r="B44" s="22">
        <v>7761</v>
      </c>
      <c r="C44" s="22">
        <v>-10264</v>
      </c>
      <c r="D44" s="22">
        <v>8432</v>
      </c>
      <c r="E44" s="22">
        <v>-14343</v>
      </c>
      <c r="F44" s="22">
        <v>150326</v>
      </c>
      <c r="G44" s="22">
        <v>-69702</v>
      </c>
    </row>
    <row r="45" spans="1:7" ht="13.5">
      <c r="A45" s="7" t="s">
        <v>192</v>
      </c>
      <c r="B45" s="22">
        <v>19112</v>
      </c>
      <c r="C45" s="22">
        <v>-8165</v>
      </c>
      <c r="D45" s="22">
        <v>10722</v>
      </c>
      <c r="E45" s="22">
        <v>-12053</v>
      </c>
      <c r="F45" s="22">
        <v>152616</v>
      </c>
      <c r="G45" s="22">
        <v>-67412</v>
      </c>
    </row>
    <row r="46" spans="1:7" ht="14.25" thickBot="1">
      <c r="A46" s="7" t="s">
        <v>193</v>
      </c>
      <c r="B46" s="22">
        <v>80164</v>
      </c>
      <c r="C46" s="22">
        <v>18718</v>
      </c>
      <c r="D46" s="22">
        <v>-130623</v>
      </c>
      <c r="E46" s="22">
        <v>54521</v>
      </c>
      <c r="F46" s="22">
        <v>-234066</v>
      </c>
      <c r="G46" s="22">
        <v>375826</v>
      </c>
    </row>
    <row r="47" spans="1:7" ht="14.25" thickTop="1">
      <c r="A47" s="8"/>
      <c r="B47" s="24"/>
      <c r="C47" s="24"/>
      <c r="D47" s="24"/>
      <c r="E47" s="24"/>
      <c r="F47" s="24"/>
      <c r="G47" s="24"/>
    </row>
    <row r="49" ht="13.5">
      <c r="A49" s="20" t="s">
        <v>151</v>
      </c>
    </row>
    <row r="50" ht="13.5">
      <c r="A50" s="20" t="s">
        <v>152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147</v>
      </c>
      <c r="B2" s="14">
        <v>3622</v>
      </c>
      <c r="C2" s="14"/>
      <c r="D2" s="14"/>
      <c r="E2" s="14"/>
      <c r="F2" s="14"/>
      <c r="G2" s="14"/>
    </row>
    <row r="3" spans="1:7" ht="14.25" thickBot="1">
      <c r="A3" s="11" t="s">
        <v>148</v>
      </c>
      <c r="B3" s="1" t="s">
        <v>149</v>
      </c>
      <c r="C3" s="1"/>
      <c r="D3" s="1"/>
      <c r="E3" s="1"/>
      <c r="F3" s="1"/>
      <c r="G3" s="1"/>
    </row>
    <row r="4" spans="1:7" ht="14.25" thickTop="1">
      <c r="A4" s="10" t="s">
        <v>59</v>
      </c>
      <c r="B4" s="15" t="str">
        <f>HYPERLINK("http://www.kabupro.jp/mark/20130628/S000DTQ1.htm","有価証券報告書")</f>
        <v>有価証券報告書</v>
      </c>
      <c r="C4" s="15" t="str">
        <f>HYPERLINK("http://www.kabupro.jp/mark/20130628/S000DTQ1.htm","有価証券報告書")</f>
        <v>有価証券報告書</v>
      </c>
      <c r="D4" s="15" t="str">
        <f>HYPERLINK("http://www.kabupro.jp/mark/20120629/S000B8R0.htm","有価証券報告書")</f>
        <v>有価証券報告書</v>
      </c>
      <c r="E4" s="15" t="str">
        <f>HYPERLINK("http://www.kabupro.jp/mark/20110627/S0008LEL.htm","有価証券報告書")</f>
        <v>有価証券報告書</v>
      </c>
      <c r="F4" s="15" t="str">
        <f>HYPERLINK("http://www.kabupro.jp/mark/20100625/S0005ZIU.htm","有価証券報告書")</f>
        <v>有価証券報告書</v>
      </c>
      <c r="G4" s="15" t="str">
        <f>HYPERLINK("http://www.kabupro.jp/mark/20090629/S0003KEV.htm","有価証券報告書")</f>
        <v>有価証券報告書</v>
      </c>
    </row>
    <row r="5" spans="1:7" ht="14.25" thickBot="1">
      <c r="A5" s="11" t="s">
        <v>60</v>
      </c>
      <c r="B5" s="1" t="s">
        <v>66</v>
      </c>
      <c r="C5" s="1" t="s">
        <v>66</v>
      </c>
      <c r="D5" s="1" t="s">
        <v>70</v>
      </c>
      <c r="E5" s="1" t="s">
        <v>72</v>
      </c>
      <c r="F5" s="1" t="s">
        <v>74</v>
      </c>
      <c r="G5" s="1" t="s">
        <v>76</v>
      </c>
    </row>
    <row r="6" spans="1:7" ht="15" thickBot="1" thickTop="1">
      <c r="A6" s="10" t="s">
        <v>61</v>
      </c>
      <c r="B6" s="18" t="s">
        <v>150</v>
      </c>
      <c r="C6" s="19"/>
      <c r="D6" s="19"/>
      <c r="E6" s="19"/>
      <c r="F6" s="19"/>
      <c r="G6" s="19"/>
    </row>
    <row r="7" spans="1:7" ht="14.25" thickTop="1">
      <c r="A7" s="12" t="s">
        <v>62</v>
      </c>
      <c r="B7" s="16" t="s">
        <v>67</v>
      </c>
      <c r="C7" s="16" t="s">
        <v>67</v>
      </c>
      <c r="D7" s="16" t="s">
        <v>67</v>
      </c>
      <c r="E7" s="16" t="s">
        <v>67</v>
      </c>
      <c r="F7" s="16" t="s">
        <v>67</v>
      </c>
      <c r="G7" s="16" t="s">
        <v>67</v>
      </c>
    </row>
    <row r="8" spans="1:7" ht="13.5">
      <c r="A8" s="13" t="s">
        <v>63</v>
      </c>
      <c r="B8" s="17"/>
      <c r="C8" s="17"/>
      <c r="D8" s="17"/>
      <c r="E8" s="17"/>
      <c r="F8" s="17"/>
      <c r="G8" s="17"/>
    </row>
    <row r="9" spans="1:7" ht="13.5">
      <c r="A9" s="13" t="s">
        <v>64</v>
      </c>
      <c r="B9" s="17" t="s">
        <v>68</v>
      </c>
      <c r="C9" s="17" t="s">
        <v>69</v>
      </c>
      <c r="D9" s="17" t="s">
        <v>71</v>
      </c>
      <c r="E9" s="17" t="s">
        <v>73</v>
      </c>
      <c r="F9" s="17" t="s">
        <v>75</v>
      </c>
      <c r="G9" s="17" t="s">
        <v>77</v>
      </c>
    </row>
    <row r="10" spans="1:7" ht="14.25" thickBot="1">
      <c r="A10" s="13" t="s">
        <v>65</v>
      </c>
      <c r="B10" s="17" t="s">
        <v>79</v>
      </c>
      <c r="C10" s="17" t="s">
        <v>79</v>
      </c>
      <c r="D10" s="17" t="s">
        <v>79</v>
      </c>
      <c r="E10" s="17" t="s">
        <v>79</v>
      </c>
      <c r="F10" s="17" t="s">
        <v>79</v>
      </c>
      <c r="G10" s="17" t="s">
        <v>79</v>
      </c>
    </row>
    <row r="11" spans="1:7" ht="14.25" thickTop="1">
      <c r="A11" s="9" t="s">
        <v>78</v>
      </c>
      <c r="B11" s="21">
        <v>934957</v>
      </c>
      <c r="C11" s="21">
        <v>686057</v>
      </c>
      <c r="D11" s="21">
        <v>727933</v>
      </c>
      <c r="E11" s="21">
        <v>793737</v>
      </c>
      <c r="F11" s="21">
        <v>624587</v>
      </c>
      <c r="G11" s="21">
        <v>793142</v>
      </c>
    </row>
    <row r="12" spans="1:7" ht="13.5">
      <c r="A12" s="2" t="s">
        <v>80</v>
      </c>
      <c r="B12" s="22">
        <v>7318</v>
      </c>
      <c r="C12" s="22">
        <v>28547</v>
      </c>
      <c r="D12" s="22">
        <v>11382</v>
      </c>
      <c r="E12" s="22">
        <v>2912</v>
      </c>
      <c r="F12" s="22">
        <v>2677</v>
      </c>
      <c r="G12" s="22">
        <v>47407</v>
      </c>
    </row>
    <row r="13" spans="1:7" ht="13.5">
      <c r="A13" s="2" t="s">
        <v>81</v>
      </c>
      <c r="B13" s="22">
        <v>773562</v>
      </c>
      <c r="C13" s="22">
        <v>1041829</v>
      </c>
      <c r="D13" s="22">
        <v>877774</v>
      </c>
      <c r="E13" s="22">
        <v>671971</v>
      </c>
      <c r="F13" s="22">
        <v>785692</v>
      </c>
      <c r="G13" s="22">
        <v>864588</v>
      </c>
    </row>
    <row r="14" spans="1:7" ht="13.5">
      <c r="A14" s="2" t="s">
        <v>82</v>
      </c>
      <c r="B14" s="22">
        <v>48004</v>
      </c>
      <c r="C14" s="22">
        <v>41505</v>
      </c>
      <c r="D14" s="22">
        <v>49538</v>
      </c>
      <c r="E14" s="22">
        <v>50701</v>
      </c>
      <c r="F14" s="22">
        <v>10950</v>
      </c>
      <c r="G14" s="22">
        <v>54643</v>
      </c>
    </row>
    <row r="15" spans="1:7" ht="13.5">
      <c r="A15" s="2" t="s">
        <v>83</v>
      </c>
      <c r="B15" s="22"/>
      <c r="C15" s="22"/>
      <c r="D15" s="22"/>
      <c r="E15" s="22"/>
      <c r="F15" s="22"/>
      <c r="G15" s="22">
        <v>2092</v>
      </c>
    </row>
    <row r="16" spans="1:7" ht="13.5">
      <c r="A16" s="2" t="s">
        <v>84</v>
      </c>
      <c r="B16" s="22">
        <v>40</v>
      </c>
      <c r="C16" s="22">
        <v>225</v>
      </c>
      <c r="D16" s="22">
        <v>692</v>
      </c>
      <c r="E16" s="22">
        <v>1094</v>
      </c>
      <c r="F16" s="22">
        <v>928</v>
      </c>
      <c r="G16" s="22"/>
    </row>
    <row r="17" spans="1:7" ht="13.5">
      <c r="A17" s="2" t="s">
        <v>85</v>
      </c>
      <c r="B17" s="22">
        <v>25645</v>
      </c>
      <c r="C17" s="22">
        <v>23369</v>
      </c>
      <c r="D17" s="22">
        <v>25806</v>
      </c>
      <c r="E17" s="22">
        <v>24851</v>
      </c>
      <c r="F17" s="22">
        <v>29923</v>
      </c>
      <c r="G17" s="22">
        <v>28749</v>
      </c>
    </row>
    <row r="18" spans="1:7" ht="13.5">
      <c r="A18" s="2" t="s">
        <v>86</v>
      </c>
      <c r="B18" s="22">
        <v>28951</v>
      </c>
      <c r="C18" s="22">
        <v>25669</v>
      </c>
      <c r="D18" s="22">
        <v>18775</v>
      </c>
      <c r="E18" s="22">
        <v>15141</v>
      </c>
      <c r="F18" s="22">
        <v>11230</v>
      </c>
      <c r="G18" s="22">
        <v>8346</v>
      </c>
    </row>
    <row r="19" spans="1:7" ht="13.5">
      <c r="A19" s="2" t="s">
        <v>87</v>
      </c>
      <c r="B19" s="22">
        <v>40896</v>
      </c>
      <c r="C19" s="22">
        <v>48657</v>
      </c>
      <c r="D19" s="22">
        <v>38393</v>
      </c>
      <c r="E19" s="22">
        <v>46825</v>
      </c>
      <c r="F19" s="22">
        <v>32482</v>
      </c>
      <c r="G19" s="22">
        <v>182808</v>
      </c>
    </row>
    <row r="20" spans="1:7" ht="13.5">
      <c r="A20" s="2" t="s">
        <v>88</v>
      </c>
      <c r="B20" s="22"/>
      <c r="C20" s="22">
        <v>20000</v>
      </c>
      <c r="D20" s="22">
        <v>50000</v>
      </c>
      <c r="E20" s="22">
        <v>60000</v>
      </c>
      <c r="F20" s="22">
        <v>70000</v>
      </c>
      <c r="G20" s="22"/>
    </row>
    <row r="21" spans="1:7" ht="13.5">
      <c r="A21" s="2" t="s">
        <v>89</v>
      </c>
      <c r="B21" s="22">
        <v>70</v>
      </c>
      <c r="C21" s="22">
        <v>825</v>
      </c>
      <c r="D21" s="22">
        <v>111</v>
      </c>
      <c r="E21" s="22">
        <v>392</v>
      </c>
      <c r="F21" s="22">
        <v>1225</v>
      </c>
      <c r="G21" s="22">
        <v>572</v>
      </c>
    </row>
    <row r="22" spans="1:7" ht="13.5">
      <c r="A22" s="2" t="s">
        <v>90</v>
      </c>
      <c r="B22" s="22"/>
      <c r="C22" s="22"/>
      <c r="D22" s="22"/>
      <c r="E22" s="22">
        <v>-3663</v>
      </c>
      <c r="F22" s="22">
        <v>-19752</v>
      </c>
      <c r="G22" s="22">
        <v>-137</v>
      </c>
    </row>
    <row r="23" spans="1:7" ht="13.5">
      <c r="A23" s="2" t="s">
        <v>91</v>
      </c>
      <c r="B23" s="22">
        <v>1859447</v>
      </c>
      <c r="C23" s="22">
        <v>1916686</v>
      </c>
      <c r="D23" s="22">
        <v>1800407</v>
      </c>
      <c r="E23" s="22">
        <v>1663965</v>
      </c>
      <c r="F23" s="22">
        <v>1549945</v>
      </c>
      <c r="G23" s="22">
        <v>1982214</v>
      </c>
    </row>
    <row r="24" spans="1:7" ht="13.5">
      <c r="A24" s="3" t="s">
        <v>92</v>
      </c>
      <c r="B24" s="22">
        <v>20167</v>
      </c>
      <c r="C24" s="22">
        <v>20167</v>
      </c>
      <c r="D24" s="22">
        <v>96583</v>
      </c>
      <c r="E24" s="22">
        <v>94596</v>
      </c>
      <c r="F24" s="22">
        <v>91245</v>
      </c>
      <c r="G24" s="22">
        <v>84351</v>
      </c>
    </row>
    <row r="25" spans="1:7" ht="13.5">
      <c r="A25" s="4" t="s">
        <v>93</v>
      </c>
      <c r="B25" s="22">
        <v>-12914</v>
      </c>
      <c r="C25" s="22">
        <v>-6179</v>
      </c>
      <c r="D25" s="22">
        <v>-94702</v>
      </c>
      <c r="E25" s="22">
        <v>-48610</v>
      </c>
      <c r="F25" s="22">
        <v>-39411</v>
      </c>
      <c r="G25" s="22">
        <v>-32034</v>
      </c>
    </row>
    <row r="26" spans="1:7" ht="13.5">
      <c r="A26" s="4" t="s">
        <v>94</v>
      </c>
      <c r="B26" s="22">
        <v>7252</v>
      </c>
      <c r="C26" s="22">
        <v>13988</v>
      </c>
      <c r="D26" s="22">
        <v>1880</v>
      </c>
      <c r="E26" s="22">
        <v>45985</v>
      </c>
      <c r="F26" s="22">
        <v>51834</v>
      </c>
      <c r="G26" s="22">
        <v>52317</v>
      </c>
    </row>
    <row r="27" spans="1:7" ht="13.5">
      <c r="A27" s="3" t="s">
        <v>95</v>
      </c>
      <c r="B27" s="22">
        <v>170347</v>
      </c>
      <c r="C27" s="22">
        <v>165293</v>
      </c>
      <c r="D27" s="22">
        <v>140635</v>
      </c>
      <c r="E27" s="22">
        <v>138529</v>
      </c>
      <c r="F27" s="22">
        <v>149849</v>
      </c>
      <c r="G27" s="22">
        <v>151179</v>
      </c>
    </row>
    <row r="28" spans="1:7" ht="13.5">
      <c r="A28" s="4" t="s">
        <v>93</v>
      </c>
      <c r="B28" s="22">
        <v>-143212</v>
      </c>
      <c r="C28" s="22">
        <v>-127963</v>
      </c>
      <c r="D28" s="22">
        <v>-120764</v>
      </c>
      <c r="E28" s="22">
        <v>-104405</v>
      </c>
      <c r="F28" s="22">
        <v>-93927</v>
      </c>
      <c r="G28" s="22">
        <v>-88223</v>
      </c>
    </row>
    <row r="29" spans="1:7" ht="13.5">
      <c r="A29" s="4" t="s">
        <v>96</v>
      </c>
      <c r="B29" s="22">
        <v>27135</v>
      </c>
      <c r="C29" s="22">
        <v>37330</v>
      </c>
      <c r="D29" s="22">
        <v>19870</v>
      </c>
      <c r="E29" s="22">
        <v>34123</v>
      </c>
      <c r="F29" s="22">
        <v>55922</v>
      </c>
      <c r="G29" s="22">
        <v>62956</v>
      </c>
    </row>
    <row r="30" spans="1:7" ht="13.5">
      <c r="A30" s="3" t="s">
        <v>97</v>
      </c>
      <c r="B30" s="22"/>
      <c r="C30" s="22"/>
      <c r="D30" s="22"/>
      <c r="E30" s="22">
        <v>279</v>
      </c>
      <c r="F30" s="22"/>
      <c r="G30" s="22"/>
    </row>
    <row r="31" spans="1:7" ht="13.5">
      <c r="A31" s="3" t="s">
        <v>99</v>
      </c>
      <c r="B31" s="22">
        <v>34388</v>
      </c>
      <c r="C31" s="22">
        <v>51319</v>
      </c>
      <c r="D31" s="22">
        <v>21751</v>
      </c>
      <c r="E31" s="22">
        <v>80388</v>
      </c>
      <c r="F31" s="22">
        <v>107756</v>
      </c>
      <c r="G31" s="22">
        <v>115273</v>
      </c>
    </row>
    <row r="32" spans="1:7" ht="13.5">
      <c r="A32" s="3" t="s">
        <v>101</v>
      </c>
      <c r="B32" s="22">
        <v>8455</v>
      </c>
      <c r="C32" s="22">
        <v>15792</v>
      </c>
      <c r="D32" s="22">
        <v>42930</v>
      </c>
      <c r="E32" s="22">
        <v>60984</v>
      </c>
      <c r="F32" s="22">
        <v>59795</v>
      </c>
      <c r="G32" s="22">
        <v>26050</v>
      </c>
    </row>
    <row r="33" spans="1:7" ht="13.5">
      <c r="A33" s="3" t="s">
        <v>102</v>
      </c>
      <c r="B33" s="22"/>
      <c r="C33" s="22"/>
      <c r="D33" s="22"/>
      <c r="E33" s="22">
        <v>19</v>
      </c>
      <c r="F33" s="22">
        <v>6992</v>
      </c>
      <c r="G33" s="22">
        <v>65</v>
      </c>
    </row>
    <row r="34" spans="1:7" ht="13.5">
      <c r="A34" s="3" t="s">
        <v>103</v>
      </c>
      <c r="B34" s="22">
        <v>8455</v>
      </c>
      <c r="C34" s="22">
        <v>15792</v>
      </c>
      <c r="D34" s="22">
        <v>42930</v>
      </c>
      <c r="E34" s="22">
        <v>61003</v>
      </c>
      <c r="F34" s="22">
        <v>66787</v>
      </c>
      <c r="G34" s="22">
        <v>26116</v>
      </c>
    </row>
    <row r="35" spans="1:7" ht="13.5">
      <c r="A35" s="3" t="s">
        <v>104</v>
      </c>
      <c r="B35" s="22">
        <v>50395</v>
      </c>
      <c r="C35" s="22">
        <v>50000</v>
      </c>
      <c r="D35" s="22"/>
      <c r="E35" s="22"/>
      <c r="F35" s="22"/>
      <c r="G35" s="22"/>
    </row>
    <row r="36" spans="1:7" ht="13.5">
      <c r="A36" s="3" t="s">
        <v>105</v>
      </c>
      <c r="B36" s="22">
        <v>182742</v>
      </c>
      <c r="C36" s="22">
        <v>182742</v>
      </c>
      <c r="D36" s="22">
        <v>182742</v>
      </c>
      <c r="E36" s="22">
        <v>185742</v>
      </c>
      <c r="F36" s="22">
        <v>162300</v>
      </c>
      <c r="G36" s="22">
        <v>94300</v>
      </c>
    </row>
    <row r="37" spans="1:7" ht="13.5">
      <c r="A37" s="3" t="s">
        <v>106</v>
      </c>
      <c r="B37" s="22">
        <v>108402</v>
      </c>
      <c r="C37" s="22">
        <v>108402</v>
      </c>
      <c r="D37" s="22">
        <v>275844</v>
      </c>
      <c r="E37" s="22">
        <v>211335</v>
      </c>
      <c r="F37" s="22">
        <v>215832</v>
      </c>
      <c r="G37" s="22">
        <v>219659</v>
      </c>
    </row>
    <row r="38" spans="1:7" ht="13.5">
      <c r="A38" s="3" t="s">
        <v>102</v>
      </c>
      <c r="B38" s="22">
        <v>0</v>
      </c>
      <c r="C38" s="22">
        <v>0</v>
      </c>
      <c r="D38" s="22">
        <v>0</v>
      </c>
      <c r="E38" s="22">
        <v>0</v>
      </c>
      <c r="F38" s="22">
        <v>306</v>
      </c>
      <c r="G38" s="22"/>
    </row>
    <row r="39" spans="1:7" ht="13.5">
      <c r="A39" s="3" t="s">
        <v>107</v>
      </c>
      <c r="B39" s="22"/>
      <c r="C39" s="22"/>
      <c r="D39" s="22"/>
      <c r="E39" s="22">
        <v>-30000</v>
      </c>
      <c r="F39" s="22">
        <v>-25166</v>
      </c>
      <c r="G39" s="22"/>
    </row>
    <row r="40" spans="1:7" ht="13.5">
      <c r="A40" s="3" t="s">
        <v>108</v>
      </c>
      <c r="B40" s="22">
        <v>341540</v>
      </c>
      <c r="C40" s="22">
        <v>341145</v>
      </c>
      <c r="D40" s="22">
        <v>458587</v>
      </c>
      <c r="E40" s="22">
        <v>367078</v>
      </c>
      <c r="F40" s="22">
        <v>353272</v>
      </c>
      <c r="G40" s="22">
        <v>313959</v>
      </c>
    </row>
    <row r="41" spans="1:7" ht="13.5">
      <c r="A41" s="2" t="s">
        <v>109</v>
      </c>
      <c r="B41" s="22">
        <v>384384</v>
      </c>
      <c r="C41" s="22">
        <v>408257</v>
      </c>
      <c r="D41" s="22">
        <v>523269</v>
      </c>
      <c r="E41" s="22">
        <v>508469</v>
      </c>
      <c r="F41" s="22">
        <v>527816</v>
      </c>
      <c r="G41" s="22">
        <v>455348</v>
      </c>
    </row>
    <row r="42" spans="1:7" ht="14.25" thickBot="1">
      <c r="A42" s="5" t="s">
        <v>111</v>
      </c>
      <c r="B42" s="23">
        <v>2243832</v>
      </c>
      <c r="C42" s="23">
        <v>2324943</v>
      </c>
      <c r="D42" s="23">
        <v>2323676</v>
      </c>
      <c r="E42" s="23">
        <v>2172435</v>
      </c>
      <c r="F42" s="23">
        <v>2077761</v>
      </c>
      <c r="G42" s="23">
        <v>2437563</v>
      </c>
    </row>
    <row r="43" spans="1:7" ht="14.25" thickTop="1">
      <c r="A43" s="2" t="s">
        <v>113</v>
      </c>
      <c r="B43" s="22">
        <v>293026</v>
      </c>
      <c r="C43" s="22">
        <v>432383</v>
      </c>
      <c r="D43" s="22">
        <v>377268</v>
      </c>
      <c r="E43" s="22">
        <v>303267</v>
      </c>
      <c r="F43" s="22">
        <v>223850</v>
      </c>
      <c r="G43" s="22">
        <v>223184</v>
      </c>
    </row>
    <row r="44" spans="1:7" ht="13.5">
      <c r="A44" s="2" t="s">
        <v>115</v>
      </c>
      <c r="B44" s="22">
        <v>13342</v>
      </c>
      <c r="C44" s="22">
        <v>39996</v>
      </c>
      <c r="D44" s="22">
        <v>39996</v>
      </c>
      <c r="E44" s="22"/>
      <c r="F44" s="22"/>
      <c r="G44" s="22"/>
    </row>
    <row r="45" spans="1:7" ht="13.5">
      <c r="A45" s="2" t="s">
        <v>116</v>
      </c>
      <c r="B45" s="22">
        <v>52298</v>
      </c>
      <c r="C45" s="22">
        <v>54754</v>
      </c>
      <c r="D45" s="22">
        <v>33760</v>
      </c>
      <c r="E45" s="22">
        <v>44036</v>
      </c>
      <c r="F45" s="22">
        <v>46779</v>
      </c>
      <c r="G45" s="22">
        <v>54346</v>
      </c>
    </row>
    <row r="46" spans="1:7" ht="13.5">
      <c r="A46" s="2" t="s">
        <v>117</v>
      </c>
      <c r="B46" s="22">
        <v>26417</v>
      </c>
      <c r="C46" s="22">
        <v>27623</v>
      </c>
      <c r="D46" s="22">
        <v>64046</v>
      </c>
      <c r="E46" s="22"/>
      <c r="F46" s="22">
        <v>3203</v>
      </c>
      <c r="G46" s="22">
        <v>10890</v>
      </c>
    </row>
    <row r="47" spans="1:7" ht="13.5">
      <c r="A47" s="2" t="s">
        <v>119</v>
      </c>
      <c r="B47" s="22">
        <v>15502</v>
      </c>
      <c r="C47" s="22">
        <v>4545</v>
      </c>
      <c r="D47" s="22">
        <v>5570</v>
      </c>
      <c r="E47" s="22">
        <v>7036</v>
      </c>
      <c r="F47" s="22">
        <v>5060</v>
      </c>
      <c r="G47" s="22">
        <v>7405</v>
      </c>
    </row>
    <row r="48" spans="1:7" ht="13.5">
      <c r="A48" s="2" t="s">
        <v>120</v>
      </c>
      <c r="B48" s="22">
        <v>23604</v>
      </c>
      <c r="C48" s="22">
        <v>9728</v>
      </c>
      <c r="D48" s="22">
        <v>16929</v>
      </c>
      <c r="E48" s="22">
        <v>9718</v>
      </c>
      <c r="F48" s="22">
        <v>2252</v>
      </c>
      <c r="G48" s="22">
        <v>24623</v>
      </c>
    </row>
    <row r="49" spans="1:7" ht="13.5">
      <c r="A49" s="2" t="s">
        <v>121</v>
      </c>
      <c r="B49" s="22">
        <v>3958</v>
      </c>
      <c r="C49" s="22">
        <v>1771</v>
      </c>
      <c r="D49" s="22">
        <v>30921</v>
      </c>
      <c r="E49" s="22">
        <v>144</v>
      </c>
      <c r="F49" s="22"/>
      <c r="G49" s="22"/>
    </row>
    <row r="50" spans="1:7" ht="13.5">
      <c r="A50" s="2" t="s">
        <v>122</v>
      </c>
      <c r="B50" s="22">
        <v>17709</v>
      </c>
      <c r="C50" s="22">
        <v>15659</v>
      </c>
      <c r="D50" s="22">
        <v>10278</v>
      </c>
      <c r="E50" s="22">
        <v>11017</v>
      </c>
      <c r="F50" s="22">
        <v>8813</v>
      </c>
      <c r="G50" s="22">
        <v>8576</v>
      </c>
    </row>
    <row r="51" spans="1:7" ht="13.5">
      <c r="A51" s="2" t="s">
        <v>123</v>
      </c>
      <c r="B51" s="22">
        <v>62564</v>
      </c>
      <c r="C51" s="22">
        <v>57770</v>
      </c>
      <c r="D51" s="22">
        <v>46232</v>
      </c>
      <c r="E51" s="22"/>
      <c r="F51" s="22">
        <v>29942</v>
      </c>
      <c r="G51" s="22">
        <v>77515</v>
      </c>
    </row>
    <row r="52" spans="1:7" ht="13.5">
      <c r="A52" s="2" t="s">
        <v>124</v>
      </c>
      <c r="B52" s="22">
        <v>15000</v>
      </c>
      <c r="C52" s="22">
        <v>5500</v>
      </c>
      <c r="D52" s="22"/>
      <c r="E52" s="22"/>
      <c r="F52" s="22"/>
      <c r="G52" s="22">
        <v>26000</v>
      </c>
    </row>
    <row r="53" spans="1:7" ht="13.5">
      <c r="A53" s="2" t="s">
        <v>125</v>
      </c>
      <c r="B53" s="22"/>
      <c r="C53" s="22"/>
      <c r="D53" s="22">
        <v>68</v>
      </c>
      <c r="E53" s="22">
        <v>380</v>
      </c>
      <c r="F53" s="22">
        <v>698</v>
      </c>
      <c r="G53" s="22">
        <v>1153</v>
      </c>
    </row>
    <row r="54" spans="1:7" ht="13.5">
      <c r="A54" s="2" t="s">
        <v>126</v>
      </c>
      <c r="B54" s="22">
        <v>1198</v>
      </c>
      <c r="C54" s="22">
        <v>1338</v>
      </c>
      <c r="D54" s="22">
        <v>1293</v>
      </c>
      <c r="E54" s="22">
        <v>992</v>
      </c>
      <c r="F54" s="22">
        <v>499</v>
      </c>
      <c r="G54" s="22">
        <v>315</v>
      </c>
    </row>
    <row r="55" spans="1:7" ht="13.5">
      <c r="A55" s="2" t="s">
        <v>127</v>
      </c>
      <c r="B55" s="22">
        <v>524622</v>
      </c>
      <c r="C55" s="22">
        <v>651071</v>
      </c>
      <c r="D55" s="22">
        <v>626365</v>
      </c>
      <c r="E55" s="22">
        <v>376594</v>
      </c>
      <c r="F55" s="22">
        <v>321100</v>
      </c>
      <c r="G55" s="22">
        <v>434011</v>
      </c>
    </row>
    <row r="56" spans="1:7" ht="13.5">
      <c r="A56" s="2" t="s">
        <v>128</v>
      </c>
      <c r="B56" s="22"/>
      <c r="C56" s="22">
        <v>13342</v>
      </c>
      <c r="D56" s="22">
        <v>53338</v>
      </c>
      <c r="E56" s="22"/>
      <c r="F56" s="22"/>
      <c r="G56" s="22"/>
    </row>
    <row r="57" spans="1:7" ht="13.5">
      <c r="A57" s="2" t="s">
        <v>129</v>
      </c>
      <c r="B57" s="22">
        <v>61</v>
      </c>
      <c r="C57" s="22"/>
      <c r="D57" s="22"/>
      <c r="E57" s="22"/>
      <c r="F57" s="22"/>
      <c r="G57" s="22"/>
    </row>
    <row r="58" spans="1:7" ht="13.5">
      <c r="A58" s="2" t="s">
        <v>131</v>
      </c>
      <c r="B58" s="22">
        <v>61</v>
      </c>
      <c r="C58" s="22">
        <v>13342</v>
      </c>
      <c r="D58" s="22">
        <v>53338</v>
      </c>
      <c r="E58" s="22"/>
      <c r="F58" s="22"/>
      <c r="G58" s="22"/>
    </row>
    <row r="59" spans="1:7" ht="14.25" thickBot="1">
      <c r="A59" s="5" t="s">
        <v>132</v>
      </c>
      <c r="B59" s="23">
        <v>524683</v>
      </c>
      <c r="C59" s="23">
        <v>664413</v>
      </c>
      <c r="D59" s="23">
        <v>679703</v>
      </c>
      <c r="E59" s="23">
        <v>376594</v>
      </c>
      <c r="F59" s="23">
        <v>321100</v>
      </c>
      <c r="G59" s="23">
        <v>434011</v>
      </c>
    </row>
    <row r="60" spans="1:7" ht="14.25" thickTop="1">
      <c r="A60" s="2" t="s">
        <v>133</v>
      </c>
      <c r="B60" s="22">
        <v>528206</v>
      </c>
      <c r="C60" s="22">
        <v>528206</v>
      </c>
      <c r="D60" s="22">
        <v>518627</v>
      </c>
      <c r="E60" s="22">
        <v>518590</v>
      </c>
      <c r="F60" s="22">
        <v>515665</v>
      </c>
      <c r="G60" s="22">
        <v>511570</v>
      </c>
    </row>
    <row r="61" spans="1:7" ht="13.5">
      <c r="A61" s="3" t="s">
        <v>134</v>
      </c>
      <c r="B61" s="22">
        <v>563789</v>
      </c>
      <c r="C61" s="22">
        <v>563789</v>
      </c>
      <c r="D61" s="22">
        <v>554210</v>
      </c>
      <c r="E61" s="22">
        <v>554172</v>
      </c>
      <c r="F61" s="22">
        <v>551247</v>
      </c>
      <c r="G61" s="22">
        <v>547152</v>
      </c>
    </row>
    <row r="62" spans="1:7" ht="13.5">
      <c r="A62" s="3" t="s">
        <v>135</v>
      </c>
      <c r="B62" s="22">
        <v>45483</v>
      </c>
      <c r="C62" s="22">
        <v>45483</v>
      </c>
      <c r="D62" s="22">
        <v>45483</v>
      </c>
      <c r="E62" s="22">
        <v>45483</v>
      </c>
      <c r="F62" s="22">
        <v>45483</v>
      </c>
      <c r="G62" s="22">
        <v>45483</v>
      </c>
    </row>
    <row r="63" spans="1:7" ht="13.5">
      <c r="A63" s="3" t="s">
        <v>136</v>
      </c>
      <c r="B63" s="22">
        <v>609272</v>
      </c>
      <c r="C63" s="22">
        <v>609272</v>
      </c>
      <c r="D63" s="22">
        <v>599693</v>
      </c>
      <c r="E63" s="22">
        <v>599656</v>
      </c>
      <c r="F63" s="22">
        <v>596731</v>
      </c>
      <c r="G63" s="22">
        <v>592636</v>
      </c>
    </row>
    <row r="64" spans="1:7" ht="13.5">
      <c r="A64" s="4" t="s">
        <v>137</v>
      </c>
      <c r="B64" s="22">
        <v>581580</v>
      </c>
      <c r="C64" s="22">
        <v>523050</v>
      </c>
      <c r="D64" s="22">
        <v>525652</v>
      </c>
      <c r="E64" s="22">
        <v>677594</v>
      </c>
      <c r="F64" s="22">
        <v>644264</v>
      </c>
      <c r="G64" s="22">
        <v>899345</v>
      </c>
    </row>
    <row r="65" spans="1:7" ht="13.5">
      <c r="A65" s="3" t="s">
        <v>138</v>
      </c>
      <c r="B65" s="22">
        <v>581580</v>
      </c>
      <c r="C65" s="22">
        <v>523050</v>
      </c>
      <c r="D65" s="22">
        <v>525652</v>
      </c>
      <c r="E65" s="22">
        <v>677594</v>
      </c>
      <c r="F65" s="22">
        <v>644264</v>
      </c>
      <c r="G65" s="22">
        <v>899345</v>
      </c>
    </row>
    <row r="66" spans="1:7" ht="13.5">
      <c r="A66" s="2" t="s">
        <v>139</v>
      </c>
      <c r="B66" s="22">
        <v>-23</v>
      </c>
      <c r="C66" s="22"/>
      <c r="D66" s="22"/>
      <c r="E66" s="22"/>
      <c r="F66" s="22"/>
      <c r="G66" s="22"/>
    </row>
    <row r="67" spans="1:7" ht="13.5">
      <c r="A67" s="2" t="s">
        <v>140</v>
      </c>
      <c r="B67" s="22">
        <v>1719036</v>
      </c>
      <c r="C67" s="22">
        <v>1660530</v>
      </c>
      <c r="D67" s="22">
        <v>1643973</v>
      </c>
      <c r="E67" s="22">
        <v>1795840</v>
      </c>
      <c r="F67" s="22">
        <v>1756660</v>
      </c>
      <c r="G67" s="22">
        <v>2003551</v>
      </c>
    </row>
    <row r="68" spans="1:7" ht="13.5">
      <c r="A68" s="2" t="s">
        <v>141</v>
      </c>
      <c r="B68" s="22">
        <v>111</v>
      </c>
      <c r="C68" s="22"/>
      <c r="D68" s="22"/>
      <c r="E68" s="22"/>
      <c r="F68" s="22"/>
      <c r="G68" s="22"/>
    </row>
    <row r="69" spans="1:7" ht="13.5">
      <c r="A69" s="2" t="s">
        <v>143</v>
      </c>
      <c r="B69" s="22">
        <v>111</v>
      </c>
      <c r="C69" s="22"/>
      <c r="D69" s="22"/>
      <c r="E69" s="22"/>
      <c r="F69" s="22"/>
      <c r="G69" s="22"/>
    </row>
    <row r="70" spans="1:7" ht="13.5">
      <c r="A70" s="6" t="s">
        <v>145</v>
      </c>
      <c r="B70" s="22">
        <v>1719148</v>
      </c>
      <c r="C70" s="22">
        <v>1660530</v>
      </c>
      <c r="D70" s="22">
        <v>1643973</v>
      </c>
      <c r="E70" s="22">
        <v>1795840</v>
      </c>
      <c r="F70" s="22">
        <v>1756660</v>
      </c>
      <c r="G70" s="22">
        <v>2003551</v>
      </c>
    </row>
    <row r="71" spans="1:7" ht="14.25" thickBot="1">
      <c r="A71" s="7" t="s">
        <v>146</v>
      </c>
      <c r="B71" s="22">
        <v>2243832</v>
      </c>
      <c r="C71" s="22">
        <v>2324943</v>
      </c>
      <c r="D71" s="22">
        <v>2323676</v>
      </c>
      <c r="E71" s="22">
        <v>2172435</v>
      </c>
      <c r="F71" s="22">
        <v>2077761</v>
      </c>
      <c r="G71" s="22">
        <v>2437563</v>
      </c>
    </row>
    <row r="72" spans="1:7" ht="14.25" thickTop="1">
      <c r="A72" s="8"/>
      <c r="B72" s="24"/>
      <c r="C72" s="24"/>
      <c r="D72" s="24"/>
      <c r="E72" s="24"/>
      <c r="F72" s="24"/>
      <c r="G72" s="24"/>
    </row>
    <row r="74" ht="13.5">
      <c r="A74" s="20" t="s">
        <v>151</v>
      </c>
    </row>
    <row r="75" ht="13.5">
      <c r="A75" s="20" t="s">
        <v>152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2014-02-10T17:57:33Z</dcterms:created>
  <dcterms:modified xsi:type="dcterms:W3CDTF">2014-02-10T17:58:15Z</dcterms:modified>
  <cp:category/>
  <cp:version/>
  <cp:contentType/>
  <cp:contentStatus/>
</cp:coreProperties>
</file>