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<sst xmlns="http://schemas.openxmlformats.org/spreadsheetml/2006/main" count="718" uniqueCount="291">
  <si>
    <t>特別利益</t>
  </si>
  <si>
    <t>投資有価証券評価損</t>
  </si>
  <si>
    <t>関係会社出資金譲渡損</t>
  </si>
  <si>
    <t>退職給付費用</t>
  </si>
  <si>
    <t>持分変動損失</t>
  </si>
  <si>
    <t>少数株主損益調整前四半期純利益</t>
  </si>
  <si>
    <t>賃貸事業等売上高</t>
  </si>
  <si>
    <t>連結・損益計算書</t>
  </si>
  <si>
    <t>買掛金</t>
  </si>
  <si>
    <t>賞与引当金</t>
  </si>
  <si>
    <t>負ののれん</t>
  </si>
  <si>
    <t>負債</t>
  </si>
  <si>
    <t>資本剰余金</t>
  </si>
  <si>
    <t>自己株式</t>
  </si>
  <si>
    <t>株主資本</t>
  </si>
  <si>
    <t>為替換算調整勘定</t>
  </si>
  <si>
    <t>少数株主持分</t>
  </si>
  <si>
    <t>連結・貸借対照表</t>
  </si>
  <si>
    <t>累積四半期</t>
  </si>
  <si>
    <t>2013/07/01</t>
  </si>
  <si>
    <t>のれん償却額</t>
  </si>
  <si>
    <t>負ののれん償却額</t>
  </si>
  <si>
    <t>貸倒引当金の増減額（△は減少）</t>
  </si>
  <si>
    <t>賞与引当金の増減額（△は減少）</t>
  </si>
  <si>
    <t>役員退職慰労引当金の増減額（△は減少）</t>
  </si>
  <si>
    <t>役員賞与引当金の増減額（△は減少）</t>
  </si>
  <si>
    <t>受取利息及び受取配当金</t>
  </si>
  <si>
    <t>為替差損益（△は益）</t>
  </si>
  <si>
    <t>持分法による投資損益（△は益）</t>
  </si>
  <si>
    <t>関係会社出資金譲渡損益（△は益）</t>
  </si>
  <si>
    <t>固定資産売却損益（△は益）</t>
  </si>
  <si>
    <t>売上債権の増減額（△は増加）</t>
  </si>
  <si>
    <t>たな卸資産の増減額（△は増加）</t>
  </si>
  <si>
    <t>前渡金の増減額（△は増加）</t>
  </si>
  <si>
    <t>その他の資産の増減額（△は増加）</t>
  </si>
  <si>
    <t>仕入債務の増減額（△は減少）</t>
  </si>
  <si>
    <t>未払金の増減額（△は減少）</t>
  </si>
  <si>
    <t>未払消費税等の増減額（△は減少）</t>
  </si>
  <si>
    <t>前受金の増減額（△は減少）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</si>
  <si>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</si>
  <si>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</si>
  <si>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</si>
  <si>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</si>
  <si>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</si>
  <si>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</si>
  <si>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</si>
  <si>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</si>
  <si>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</si>
  <si>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</si>
  <si>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</si>
  <si>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</si>
  <si>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連結の範囲の変更を伴う子会社株式の取得による収入</t>
  </si>
  <si>
    <t>連結の範囲の変更を伴う関係会社出資金の譲渡による支出</t>
  </si>
  <si>
    <t>関係会社株式の取得による支出</t>
  </si>
  <si>
    <t>貸付けによる支出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</si>
  <si>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</si>
  <si>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</si>
  <si>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</si>
  <si>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</si>
  <si>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</si>
  <si>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</si>
  <si>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</si>
  <si>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株式の発行による収入</t>
  </si>
  <si>
    <t>自己株式の取得による支出</t>
  </si>
  <si>
    <t>少数株主からの払込みによる収入</t>
  </si>
  <si>
    <t>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</si>
  <si>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</si>
  <si>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</si>
  <si>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</si>
  <si>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</si>
  <si>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</si>
  <si>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</si>
  <si>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負ののれん償却額</t>
  </si>
  <si>
    <t>持分法による投資利益</t>
  </si>
  <si>
    <t>為替差益</t>
  </si>
  <si>
    <t>その他</t>
  </si>
  <si>
    <t>持分法による投資損失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</si>
  <si>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</si>
  <si>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</si>
  <si>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</si>
  <si>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</si>
  <si>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</si>
  <si>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</si>
  <si>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</si>
  <si>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2013/09/27</t>
  </si>
  <si>
    <t>通期</t>
  </si>
  <si>
    <t>2013/06/30</t>
  </si>
  <si>
    <t>2012/06/30</t>
  </si>
  <si>
    <t>2012/09/28</t>
  </si>
  <si>
    <t>2011/06/30</t>
  </si>
  <si>
    <t>2011/09/29</t>
  </si>
  <si>
    <t>2010/06/30</t>
  </si>
  <si>
    <t>2010/09/30</t>
  </si>
  <si>
    <t>2009/06/30</t>
  </si>
  <si>
    <t>2009/09/29</t>
  </si>
  <si>
    <t>2008/06/30</t>
  </si>
  <si>
    <t>現金及び預金</t>
  </si>
  <si>
    <t>千円</t>
  </si>
  <si>
    <t>受取手形</t>
  </si>
  <si>
    <t>売掛金</t>
  </si>
  <si>
    <t>商品</t>
  </si>
  <si>
    <t>未成業務支出金</t>
  </si>
  <si>
    <t>商品及び製品</t>
  </si>
  <si>
    <t>原材料及び貯蔵品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</si>
  <si>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</si>
  <si>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</si>
  <si>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</si>
  <si>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</si>
  <si>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</si>
  <si>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</si>
  <si>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</si>
  <si>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</si>
  <si>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</si>
  <si>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</si>
  <si>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</si>
  <si>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</si>
  <si>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</si>
  <si>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</si>
  <si>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</si>
  <si>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</si>
  <si>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</si>
  <si>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</si>
  <si>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</si>
  <si>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</si>
  <si>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</si>
  <si>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</si>
  <si>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</t>
  </si>
  <si>
    <t>その他（純額）</t>
  </si>
  <si>
    <t>有形固定資産</t>
  </si>
  <si>
    <t>有形固定資産</t>
  </si>
  <si>
    <t>のれん</t>
  </si>
  <si>
    <t>ソフトウエア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</si>
  <si>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</si>
  <si>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</si>
  <si>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</si>
  <si>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</si>
  <si>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</si>
  <si>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</si>
  <si>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</si>
  <si>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破産更生債権等</t>
  </si>
  <si>
    <t>長期前払費用</t>
  </si>
  <si>
    <t>敷金及び保証金</t>
  </si>
  <si>
    <t>保険積立金</t>
  </si>
  <si>
    <t>繰延税金資産</t>
  </si>
  <si>
    <t>貸倒引当金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</si>
  <si>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</si>
  <si>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</si>
  <si>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</si>
  <si>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</si>
  <si>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</si>
  <si>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</si>
  <si>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</si>
  <si>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</si>
  <si>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</si>
  <si>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</si>
  <si>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</si>
  <si>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</si>
  <si>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</si>
  <si>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前受金</t>
  </si>
  <si>
    <t>預り金</t>
  </si>
  <si>
    <t>未払役員賞与</t>
  </si>
  <si>
    <t>資産除去債務</t>
  </si>
  <si>
    <t>資産除去債務</t>
  </si>
  <si>
    <t>流動負債</t>
  </si>
  <si>
    <t>長期借入金</t>
  </si>
  <si>
    <t>役員退職慰労引当金</t>
  </si>
  <si>
    <t>長期未払金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</si>
  <si>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</si>
  <si>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</si>
  <si>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</si>
  <si>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</si>
  <si>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</si>
  <si>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</si>
  <si>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</si>
  <si>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</si>
  <si>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</si>
  <si>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</si>
  <si>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</si>
  <si>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</si>
  <si>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</si>
  <si>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</si>
  <si>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</si>
  <si>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</si>
  <si>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</si>
  <si>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</si>
  <si>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株式会社サニーサイドアップ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</si>
  <si>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</si>
  <si>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</si>
  <si>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</si>
  <si>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</si>
  <si>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</si>
  <si>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</si>
  <si>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</si>
  <si>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</si>
  <si>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</si>
  <si>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役務収益</t>
  </si>
  <si>
    <t>商品売上高</t>
  </si>
  <si>
    <t>売上高</t>
  </si>
  <si>
    <t>売上高</t>
  </si>
  <si>
    <t>商品期首たな卸高</t>
  </si>
  <si>
    <t>当期商品仕入高</t>
  </si>
  <si>
    <t>売上原価</t>
  </si>
  <si>
    <t>合計</t>
  </si>
  <si>
    <t>商品期末たな卸高</t>
  </si>
  <si>
    <t>商品評価損</t>
  </si>
  <si>
    <t>商品他勘定振替高</t>
  </si>
  <si>
    <t>商品売上原価合計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</si>
  <si>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</si>
  <si>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</si>
  <si>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</si>
  <si>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</si>
  <si>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</si>
  <si>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</si>
  <si>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受取家賃</t>
  </si>
  <si>
    <t>設備賃貸料</t>
  </si>
  <si>
    <t>生命保険解約返戻金</t>
  </si>
  <si>
    <t>助成金収入</t>
  </si>
  <si>
    <t>法人税等還付加算金</t>
  </si>
  <si>
    <t>受取出向料</t>
  </si>
  <si>
    <t>その他</t>
  </si>
  <si>
    <t>営業外収益</t>
  </si>
  <si>
    <t>支払利息</t>
  </si>
  <si>
    <t>為替差損</t>
  </si>
  <si>
    <t>減価償却費</t>
  </si>
  <si>
    <t>賃貸費用</t>
  </si>
  <si>
    <t>賃貸費用</t>
  </si>
  <si>
    <t>売上債権売却損</t>
  </si>
  <si>
    <t>株式公開費用</t>
  </si>
  <si>
    <t>その他</t>
  </si>
  <si>
    <t>営業外費用</t>
  </si>
  <si>
    <t>経常利益</t>
  </si>
  <si>
    <t>固定資産売却益</t>
  </si>
  <si>
    <t>貸倒引当金戻入額</t>
  </si>
  <si>
    <t>特別利益</t>
  </si>
  <si>
    <t>固定資産除却損</t>
  </si>
  <si>
    <t>固定資産売却損</t>
  </si>
  <si>
    <t>投資有価証券償還損</t>
  </si>
  <si>
    <t>減損損失</t>
  </si>
  <si>
    <t>本社移転費用</t>
  </si>
  <si>
    <t>事業構造改善費用</t>
  </si>
  <si>
    <t>賃貸借契約解約損</t>
  </si>
  <si>
    <t>特別損失</t>
  </si>
  <si>
    <t>特別損失</t>
  </si>
  <si>
    <t>税引前四半期純利益</t>
  </si>
  <si>
    <t>法人税、住民税及び事業税</t>
  </si>
  <si>
    <t>法人税等の更正、決定等による納付税額又は還付税額</t>
  </si>
  <si>
    <t>法人税等調整額</t>
  </si>
  <si>
    <t>法人税等合計</t>
  </si>
  <si>
    <t>四半期純利益</t>
  </si>
  <si>
    <t>個別・損益計算書</t>
  </si>
  <si>
    <t>2014/05/14</t>
  </si>
  <si>
    <t>四半期</t>
  </si>
  <si>
    <t>2014/03/31</t>
  </si>
  <si>
    <t>2014/05/08</t>
  </si>
  <si>
    <t>2013/12/31</t>
  </si>
  <si>
    <t>2013/09/30</t>
  </si>
  <si>
    <t>2013/05/14</t>
  </si>
  <si>
    <t>2013/03/31</t>
  </si>
  <si>
    <t>2013/02/13</t>
  </si>
  <si>
    <t>2012/12/31</t>
  </si>
  <si>
    <t>2012/11/13</t>
  </si>
  <si>
    <t>2012/09/30</t>
  </si>
  <si>
    <t>2012/05/14</t>
  </si>
  <si>
    <t>2012/03/31</t>
  </si>
  <si>
    <t>2012/02/13</t>
  </si>
  <si>
    <t>2011/12/31</t>
  </si>
  <si>
    <t>2011/11/11</t>
  </si>
  <si>
    <t>2011/09/30</t>
  </si>
  <si>
    <t>2011/09/22</t>
  </si>
  <si>
    <t>2011/03/31</t>
  </si>
  <si>
    <t>2011/02/14</t>
  </si>
  <si>
    <t>2010/12/31</t>
  </si>
  <si>
    <t>2010/11/12</t>
  </si>
  <si>
    <t>2010/05/14</t>
  </si>
  <si>
    <t>2010/03/31</t>
  </si>
  <si>
    <t>2010/02/12</t>
  </si>
  <si>
    <t>2009/12/31</t>
  </si>
  <si>
    <t>2009/11/13</t>
  </si>
  <si>
    <t>2009/09/30</t>
  </si>
  <si>
    <t>2009/05/14</t>
  </si>
  <si>
    <t>2009/03/31</t>
  </si>
  <si>
    <t>2009/02/12</t>
  </si>
  <si>
    <t>2008/12/31</t>
  </si>
  <si>
    <t>2008/11/13</t>
  </si>
  <si>
    <t>2008/09/30</t>
  </si>
  <si>
    <t>受取手形及び営業未収入金</t>
  </si>
  <si>
    <t>商品</t>
  </si>
  <si>
    <t>原材料</t>
  </si>
  <si>
    <t>未成業務支出金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</si>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</sst>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183</v>
      </c>
      <c r="B2" s="14">
        <v>2180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77</v>
      </c>
      <c r="B4" s="15" t="str">
        <f>HYPERLINK("http://www.kabupro.jp/mark/20140514/S1001SA0.htm","四半期報告書")</f>
        <v>四半期報告書</v>
      </c>
      <c r="C4" s="15" t="str">
        <f>HYPERLINK("http://www.kabupro.jp/mark/20140508/S1001QM1.htm","訂正四半期報告書")</f>
        <v>訂正四半期報告書</v>
      </c>
      <c r="D4" s="15" t="str">
        <f>HYPERLINK("http://www.kabupro.jp/mark/20140508/S1001QLV.htm","訂正四半期報告書")</f>
        <v>訂正四半期報告書</v>
      </c>
      <c r="E4" s="15" t="str">
        <f>HYPERLINK("http://www.kabupro.jp/mark/20130927/S100034V.htm","有価証券報告書")</f>
        <v>有価証券報告書</v>
      </c>
      <c r="F4" s="15" t="str">
        <f>HYPERLINK("http://www.kabupro.jp/mark/20140514/S1001SA0.htm","四半期報告書")</f>
        <v>四半期報告書</v>
      </c>
      <c r="G4" s="15" t="str">
        <f>HYPERLINK("http://www.kabupro.jp/mark/20140508/S1001QM1.htm","訂正四半期報告書")</f>
        <v>訂正四半期報告書</v>
      </c>
      <c r="H4" s="15" t="str">
        <f>HYPERLINK("http://www.kabupro.jp/mark/20140508/S1001QLV.htm","訂正四半期報告書")</f>
        <v>訂正四半期報告書</v>
      </c>
      <c r="I4" s="15" t="str">
        <f>HYPERLINK("http://www.kabupro.jp/mark/20130927/S100034V.htm","有価証券報告書")</f>
        <v>有価証券報告書</v>
      </c>
      <c r="J4" s="15" t="str">
        <f>HYPERLINK("http://www.kabupro.jp/mark/20130514/S000DDBB.htm","四半期報告書")</f>
        <v>四半期報告書</v>
      </c>
      <c r="K4" s="15" t="str">
        <f>HYPERLINK("http://www.kabupro.jp/mark/20130213/S000CU7C.htm","四半期報告書")</f>
        <v>四半期報告書</v>
      </c>
      <c r="L4" s="15" t="str">
        <f>HYPERLINK("http://www.kabupro.jp/mark/20121113/S000C727.htm","四半期報告書")</f>
        <v>四半期報告書</v>
      </c>
      <c r="M4" s="15" t="str">
        <f>HYPERLINK("http://www.kabupro.jp/mark/20120928/S000BZC6.htm","有価証券報告書")</f>
        <v>有価証券報告書</v>
      </c>
      <c r="N4" s="15" t="str">
        <f>HYPERLINK("http://www.kabupro.jp/mark/20120514/S000ATF4.htm","四半期報告書")</f>
        <v>四半期報告書</v>
      </c>
      <c r="O4" s="15" t="str">
        <f>HYPERLINK("http://www.kabupro.jp/mark/20120213/S000ABFG.htm","四半期報告書")</f>
        <v>四半期報告書</v>
      </c>
      <c r="P4" s="15" t="str">
        <f>HYPERLINK("http://www.kabupro.jp/mark/20111111/S0009OGE.htm","四半期報告書")</f>
        <v>四半期報告書</v>
      </c>
      <c r="Q4" s="15" t="str">
        <f>HYPERLINK("http://www.kabupro.jp/mark/20110929/S0009EOY.htm","有価証券報告書")</f>
        <v>有価証券報告書</v>
      </c>
      <c r="R4" s="15" t="str">
        <f>HYPERLINK("http://www.kabupro.jp/mark/20110922/S0009E2N.htm","訂正四半期報告書")</f>
        <v>訂正四半期報告書</v>
      </c>
      <c r="S4" s="15" t="str">
        <f>HYPERLINK("http://www.kabupro.jp/mark/20110214/S0007T1N.htm","四半期報告書")</f>
        <v>四半期報告書</v>
      </c>
      <c r="T4" s="15" t="str">
        <f>HYPERLINK("http://www.kabupro.jp/mark/20101112/S00074RF.htm","四半期報告書")</f>
        <v>四半期報告書</v>
      </c>
      <c r="U4" s="15" t="str">
        <f>HYPERLINK("http://www.kabupro.jp/mark/20100930/S0006VF1.htm","有価証券報告書")</f>
        <v>有価証券報告書</v>
      </c>
      <c r="V4" s="15" t="str">
        <f>HYPERLINK("http://www.kabupro.jp/mark/20100514/S0005OX6.htm","四半期報告書")</f>
        <v>四半期報告書</v>
      </c>
      <c r="W4" s="15" t="str">
        <f>HYPERLINK("http://www.kabupro.jp/mark/20100212/S00056HL.htm","四半期報告書")</f>
        <v>四半期報告書</v>
      </c>
      <c r="X4" s="15" t="str">
        <f>HYPERLINK("http://www.kabupro.jp/mark/20091113/S0004JHP.htm","四半期報告書")</f>
        <v>四半期報告書</v>
      </c>
      <c r="Y4" s="15" t="str">
        <f>HYPERLINK("http://www.kabupro.jp/mark/20090929/S00048SI.htm","有価証券報告書")</f>
        <v>有価証券報告書</v>
      </c>
    </row>
    <row r="5" spans="1:25" ht="14.25" thickBot="1">
      <c r="A5" s="11" t="s">
        <v>78</v>
      </c>
      <c r="B5" s="1" t="s">
        <v>250</v>
      </c>
      <c r="C5" s="1" t="s">
        <v>253</v>
      </c>
      <c r="D5" s="1" t="s">
        <v>253</v>
      </c>
      <c r="E5" s="1" t="s">
        <v>84</v>
      </c>
      <c r="F5" s="1" t="s">
        <v>250</v>
      </c>
      <c r="G5" s="1" t="s">
        <v>253</v>
      </c>
      <c r="H5" s="1" t="s">
        <v>253</v>
      </c>
      <c r="I5" s="1" t="s">
        <v>84</v>
      </c>
      <c r="J5" s="1" t="s">
        <v>256</v>
      </c>
      <c r="K5" s="1" t="s">
        <v>258</v>
      </c>
      <c r="L5" s="1" t="s">
        <v>260</v>
      </c>
      <c r="M5" s="1" t="s">
        <v>88</v>
      </c>
      <c r="N5" s="1" t="s">
        <v>262</v>
      </c>
      <c r="O5" s="1" t="s">
        <v>264</v>
      </c>
      <c r="P5" s="1" t="s">
        <v>266</v>
      </c>
      <c r="Q5" s="1" t="s">
        <v>90</v>
      </c>
      <c r="R5" s="1" t="s">
        <v>268</v>
      </c>
      <c r="S5" s="1" t="s">
        <v>270</v>
      </c>
      <c r="T5" s="1" t="s">
        <v>272</v>
      </c>
      <c r="U5" s="1" t="s">
        <v>92</v>
      </c>
      <c r="V5" s="1" t="s">
        <v>273</v>
      </c>
      <c r="W5" s="1" t="s">
        <v>275</v>
      </c>
      <c r="X5" s="1" t="s">
        <v>277</v>
      </c>
      <c r="Y5" s="1" t="s">
        <v>94</v>
      </c>
    </row>
    <row r="6" spans="1:25" ht="15" thickBot="1" thickTop="1">
      <c r="A6" s="10" t="s">
        <v>79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80</v>
      </c>
      <c r="B7" s="14" t="s">
        <v>18</v>
      </c>
      <c r="C7" s="14" t="s">
        <v>18</v>
      </c>
      <c r="D7" s="14" t="s">
        <v>18</v>
      </c>
      <c r="E7" s="16" t="s">
        <v>85</v>
      </c>
      <c r="F7" s="14" t="s">
        <v>18</v>
      </c>
      <c r="G7" s="14" t="s">
        <v>18</v>
      </c>
      <c r="H7" s="14" t="s">
        <v>18</v>
      </c>
      <c r="I7" s="16" t="s">
        <v>85</v>
      </c>
      <c r="J7" s="14" t="s">
        <v>18</v>
      </c>
      <c r="K7" s="14" t="s">
        <v>18</v>
      </c>
      <c r="L7" s="14" t="s">
        <v>18</v>
      </c>
      <c r="M7" s="16" t="s">
        <v>85</v>
      </c>
      <c r="N7" s="14" t="s">
        <v>18</v>
      </c>
      <c r="O7" s="14" t="s">
        <v>18</v>
      </c>
      <c r="P7" s="14" t="s">
        <v>18</v>
      </c>
      <c r="Q7" s="16" t="s">
        <v>85</v>
      </c>
      <c r="R7" s="14" t="s">
        <v>18</v>
      </c>
      <c r="S7" s="14" t="s">
        <v>18</v>
      </c>
      <c r="T7" s="14" t="s">
        <v>18</v>
      </c>
      <c r="U7" s="16" t="s">
        <v>85</v>
      </c>
      <c r="V7" s="14" t="s">
        <v>18</v>
      </c>
      <c r="W7" s="14" t="s">
        <v>18</v>
      </c>
      <c r="X7" s="14" t="s">
        <v>18</v>
      </c>
      <c r="Y7" s="16" t="s">
        <v>85</v>
      </c>
    </row>
    <row r="8" spans="1:25" ht="13.5">
      <c r="A8" s="13" t="s">
        <v>81</v>
      </c>
      <c r="B8" s="1" t="s">
        <v>19</v>
      </c>
      <c r="C8" s="1" t="s">
        <v>19</v>
      </c>
      <c r="D8" s="1" t="s">
        <v>19</v>
      </c>
      <c r="E8" s="17" t="s">
        <v>189</v>
      </c>
      <c r="F8" s="1" t="s">
        <v>189</v>
      </c>
      <c r="G8" s="1" t="s">
        <v>189</v>
      </c>
      <c r="H8" s="1" t="s">
        <v>189</v>
      </c>
      <c r="I8" s="17" t="s">
        <v>190</v>
      </c>
      <c r="J8" s="1" t="s">
        <v>190</v>
      </c>
      <c r="K8" s="1" t="s">
        <v>190</v>
      </c>
      <c r="L8" s="1" t="s">
        <v>190</v>
      </c>
      <c r="M8" s="17" t="s">
        <v>191</v>
      </c>
      <c r="N8" s="1" t="s">
        <v>191</v>
      </c>
      <c r="O8" s="1" t="s">
        <v>191</v>
      </c>
      <c r="P8" s="1" t="s">
        <v>191</v>
      </c>
      <c r="Q8" s="17" t="s">
        <v>192</v>
      </c>
      <c r="R8" s="1" t="s">
        <v>192</v>
      </c>
      <c r="S8" s="1" t="s">
        <v>192</v>
      </c>
      <c r="T8" s="1" t="s">
        <v>192</v>
      </c>
      <c r="U8" s="17" t="s">
        <v>193</v>
      </c>
      <c r="V8" s="1" t="s">
        <v>193</v>
      </c>
      <c r="W8" s="1" t="s">
        <v>193</v>
      </c>
      <c r="X8" s="1" t="s">
        <v>193</v>
      </c>
      <c r="Y8" s="17" t="s">
        <v>194</v>
      </c>
    </row>
    <row r="9" spans="1:25" ht="13.5">
      <c r="A9" s="13" t="s">
        <v>82</v>
      </c>
      <c r="B9" s="1" t="s">
        <v>252</v>
      </c>
      <c r="C9" s="1" t="s">
        <v>254</v>
      </c>
      <c r="D9" s="1" t="s">
        <v>255</v>
      </c>
      <c r="E9" s="17" t="s">
        <v>86</v>
      </c>
      <c r="F9" s="1" t="s">
        <v>257</v>
      </c>
      <c r="G9" s="1" t="s">
        <v>259</v>
      </c>
      <c r="H9" s="1" t="s">
        <v>261</v>
      </c>
      <c r="I9" s="17" t="s">
        <v>87</v>
      </c>
      <c r="J9" s="1" t="s">
        <v>263</v>
      </c>
      <c r="K9" s="1" t="s">
        <v>265</v>
      </c>
      <c r="L9" s="1" t="s">
        <v>267</v>
      </c>
      <c r="M9" s="17" t="s">
        <v>89</v>
      </c>
      <c r="N9" s="1" t="s">
        <v>269</v>
      </c>
      <c r="O9" s="1" t="s">
        <v>271</v>
      </c>
      <c r="P9" s="1" t="s">
        <v>92</v>
      </c>
      <c r="Q9" s="17" t="s">
        <v>91</v>
      </c>
      <c r="R9" s="1" t="s">
        <v>274</v>
      </c>
      <c r="S9" s="1" t="s">
        <v>276</v>
      </c>
      <c r="T9" s="1" t="s">
        <v>278</v>
      </c>
      <c r="U9" s="17" t="s">
        <v>93</v>
      </c>
      <c r="V9" s="1" t="s">
        <v>280</v>
      </c>
      <c r="W9" s="1" t="s">
        <v>282</v>
      </c>
      <c r="X9" s="1" t="s">
        <v>284</v>
      </c>
      <c r="Y9" s="17" t="s">
        <v>95</v>
      </c>
    </row>
    <row r="10" spans="1:25" ht="14.25" thickBot="1">
      <c r="A10" s="13" t="s">
        <v>83</v>
      </c>
      <c r="B10" s="1" t="s">
        <v>97</v>
      </c>
      <c r="C10" s="1" t="s">
        <v>97</v>
      </c>
      <c r="D10" s="1" t="s">
        <v>97</v>
      </c>
      <c r="E10" s="17" t="s">
        <v>97</v>
      </c>
      <c r="F10" s="1" t="s">
        <v>97</v>
      </c>
      <c r="G10" s="1" t="s">
        <v>97</v>
      </c>
      <c r="H10" s="1" t="s">
        <v>97</v>
      </c>
      <c r="I10" s="17" t="s">
        <v>97</v>
      </c>
      <c r="J10" s="1" t="s">
        <v>97</v>
      </c>
      <c r="K10" s="1" t="s">
        <v>97</v>
      </c>
      <c r="L10" s="1" t="s">
        <v>97</v>
      </c>
      <c r="M10" s="17" t="s">
        <v>97</v>
      </c>
      <c r="N10" s="1" t="s">
        <v>97</v>
      </c>
      <c r="O10" s="1" t="s">
        <v>97</v>
      </c>
      <c r="P10" s="1" t="s">
        <v>97</v>
      </c>
      <c r="Q10" s="17" t="s">
        <v>97</v>
      </c>
      <c r="R10" s="1" t="s">
        <v>97</v>
      </c>
      <c r="S10" s="1" t="s">
        <v>97</v>
      </c>
      <c r="T10" s="1" t="s">
        <v>97</v>
      </c>
      <c r="U10" s="17" t="s">
        <v>97</v>
      </c>
      <c r="V10" s="1" t="s">
        <v>97</v>
      </c>
      <c r="W10" s="1" t="s">
        <v>97</v>
      </c>
      <c r="X10" s="1" t="s">
        <v>97</v>
      </c>
      <c r="Y10" s="17" t="s">
        <v>97</v>
      </c>
    </row>
    <row r="11" spans="1:25" ht="14.25" thickTop="1">
      <c r="A11" s="30" t="s">
        <v>197</v>
      </c>
      <c r="B11" s="27">
        <v>9667407</v>
      </c>
      <c r="C11" s="27">
        <v>6642596</v>
      </c>
      <c r="D11" s="27">
        <v>3846652</v>
      </c>
      <c r="E11" s="21">
        <v>13018647</v>
      </c>
      <c r="F11" s="27">
        <v>10259140</v>
      </c>
      <c r="G11" s="27">
        <v>7257900</v>
      </c>
      <c r="H11" s="27">
        <v>3347290</v>
      </c>
      <c r="I11" s="21">
        <v>10374663</v>
      </c>
      <c r="J11" s="27">
        <v>7601904</v>
      </c>
      <c r="K11" s="27">
        <v>4719074</v>
      </c>
      <c r="L11" s="27">
        <v>2389610</v>
      </c>
      <c r="M11" s="21">
        <v>7744702</v>
      </c>
      <c r="N11" s="27">
        <v>5646568</v>
      </c>
      <c r="O11" s="27">
        <v>4396279</v>
      </c>
      <c r="P11" s="27">
        <v>1820224</v>
      </c>
      <c r="Q11" s="21">
        <v>6031062</v>
      </c>
      <c r="R11" s="27">
        <v>4097864</v>
      </c>
      <c r="S11" s="27">
        <v>2997154</v>
      </c>
      <c r="T11" s="27">
        <v>1514770</v>
      </c>
      <c r="U11" s="21">
        <v>5889564</v>
      </c>
      <c r="V11" s="27">
        <v>4299912</v>
      </c>
      <c r="W11" s="27">
        <v>3017683</v>
      </c>
      <c r="X11" s="27">
        <v>1477559</v>
      </c>
      <c r="Y11" s="21">
        <v>6791804</v>
      </c>
    </row>
    <row r="12" spans="1:25" ht="13.5">
      <c r="A12" s="7" t="s">
        <v>201</v>
      </c>
      <c r="B12" s="28">
        <v>8440374</v>
      </c>
      <c r="C12" s="28">
        <v>5906298</v>
      </c>
      <c r="D12" s="28">
        <v>3463234</v>
      </c>
      <c r="E12" s="22">
        <v>11311235</v>
      </c>
      <c r="F12" s="28">
        <v>8814075</v>
      </c>
      <c r="G12" s="28">
        <v>6163457</v>
      </c>
      <c r="H12" s="28">
        <v>2793505</v>
      </c>
      <c r="I12" s="22">
        <v>8813524</v>
      </c>
      <c r="J12" s="28">
        <v>6429082</v>
      </c>
      <c r="K12" s="28">
        <v>3957929</v>
      </c>
      <c r="L12" s="28">
        <v>2036708</v>
      </c>
      <c r="M12" s="22">
        <v>6453161</v>
      </c>
      <c r="N12" s="28">
        <v>4612047</v>
      </c>
      <c r="O12" s="28">
        <v>3616246</v>
      </c>
      <c r="P12" s="28">
        <v>1513428</v>
      </c>
      <c r="Q12" s="22">
        <v>4981992</v>
      </c>
      <c r="R12" s="28">
        <v>3328250</v>
      </c>
      <c r="S12" s="28">
        <v>2413128</v>
      </c>
      <c r="T12" s="28">
        <v>1258591</v>
      </c>
      <c r="U12" s="22">
        <v>4758479</v>
      </c>
      <c r="V12" s="28">
        <v>3427157</v>
      </c>
      <c r="W12" s="28">
        <v>2380318</v>
      </c>
      <c r="X12" s="28">
        <v>1171747</v>
      </c>
      <c r="Y12" s="22">
        <v>5462592</v>
      </c>
    </row>
    <row r="13" spans="1:25" ht="13.5">
      <c r="A13" s="7" t="s">
        <v>207</v>
      </c>
      <c r="B13" s="28">
        <v>1227033</v>
      </c>
      <c r="C13" s="28">
        <v>736298</v>
      </c>
      <c r="D13" s="28">
        <v>383417</v>
      </c>
      <c r="E13" s="22">
        <v>1707411</v>
      </c>
      <c r="F13" s="28">
        <v>1445064</v>
      </c>
      <c r="G13" s="28">
        <v>1094443</v>
      </c>
      <c r="H13" s="28">
        <v>553785</v>
      </c>
      <c r="I13" s="22">
        <v>1561139</v>
      </c>
      <c r="J13" s="28">
        <v>1172821</v>
      </c>
      <c r="K13" s="28">
        <v>761145</v>
      </c>
      <c r="L13" s="28">
        <v>352901</v>
      </c>
      <c r="M13" s="22">
        <v>1291541</v>
      </c>
      <c r="N13" s="28">
        <v>1034521</v>
      </c>
      <c r="O13" s="28">
        <v>780033</v>
      </c>
      <c r="P13" s="28">
        <v>306796</v>
      </c>
      <c r="Q13" s="22">
        <v>1049069</v>
      </c>
      <c r="R13" s="28">
        <v>769613</v>
      </c>
      <c r="S13" s="28">
        <v>584026</v>
      </c>
      <c r="T13" s="28">
        <v>256179</v>
      </c>
      <c r="U13" s="22">
        <v>1131084</v>
      </c>
      <c r="V13" s="28">
        <v>872755</v>
      </c>
      <c r="W13" s="28">
        <v>637365</v>
      </c>
      <c r="X13" s="28">
        <v>305811</v>
      </c>
      <c r="Y13" s="22">
        <v>1329212</v>
      </c>
    </row>
    <row r="14" spans="1:25" ht="13.5">
      <c r="A14" s="7" t="s">
        <v>208</v>
      </c>
      <c r="B14" s="28">
        <v>1061988</v>
      </c>
      <c r="C14" s="28">
        <v>683486</v>
      </c>
      <c r="D14" s="28">
        <v>350932</v>
      </c>
      <c r="E14" s="22">
        <v>1269087</v>
      </c>
      <c r="F14" s="28">
        <v>862256</v>
      </c>
      <c r="G14" s="28">
        <v>554840</v>
      </c>
      <c r="H14" s="28">
        <v>266609</v>
      </c>
      <c r="I14" s="22">
        <v>1241426</v>
      </c>
      <c r="J14" s="28">
        <v>822256</v>
      </c>
      <c r="K14" s="28">
        <v>547428</v>
      </c>
      <c r="L14" s="28">
        <v>276495</v>
      </c>
      <c r="M14" s="22">
        <v>1110486</v>
      </c>
      <c r="N14" s="28">
        <v>800077</v>
      </c>
      <c r="O14" s="28">
        <v>515851</v>
      </c>
      <c r="P14" s="28">
        <v>253271</v>
      </c>
      <c r="Q14" s="22">
        <v>1259120</v>
      </c>
      <c r="R14" s="28">
        <v>960761</v>
      </c>
      <c r="S14" s="28">
        <v>618175</v>
      </c>
      <c r="T14" s="28">
        <v>302479</v>
      </c>
      <c r="U14" s="22">
        <v>1057006</v>
      </c>
      <c r="V14" s="28">
        <v>791803</v>
      </c>
      <c r="W14" s="28">
        <v>542295</v>
      </c>
      <c r="X14" s="28">
        <v>279798</v>
      </c>
      <c r="Y14" s="22">
        <v>965490</v>
      </c>
    </row>
    <row r="15" spans="1:25" ht="14.25" thickBot="1">
      <c r="A15" s="25" t="s">
        <v>209</v>
      </c>
      <c r="B15" s="29">
        <v>165044</v>
      </c>
      <c r="C15" s="29">
        <v>52811</v>
      </c>
      <c r="D15" s="29">
        <v>32485</v>
      </c>
      <c r="E15" s="23">
        <v>438324</v>
      </c>
      <c r="F15" s="29">
        <v>582807</v>
      </c>
      <c r="G15" s="29">
        <v>539602</v>
      </c>
      <c r="H15" s="29">
        <v>287175</v>
      </c>
      <c r="I15" s="23">
        <v>319712</v>
      </c>
      <c r="J15" s="29">
        <v>350565</v>
      </c>
      <c r="K15" s="29">
        <v>213716</v>
      </c>
      <c r="L15" s="29">
        <v>76406</v>
      </c>
      <c r="M15" s="23">
        <v>181055</v>
      </c>
      <c r="N15" s="29">
        <v>234443</v>
      </c>
      <c r="O15" s="29">
        <v>264181</v>
      </c>
      <c r="P15" s="29">
        <v>53524</v>
      </c>
      <c r="Q15" s="23">
        <v>-210050</v>
      </c>
      <c r="R15" s="29">
        <v>-191148</v>
      </c>
      <c r="S15" s="29">
        <v>-34149</v>
      </c>
      <c r="T15" s="29">
        <v>-46300</v>
      </c>
      <c r="U15" s="23">
        <v>74077</v>
      </c>
      <c r="V15" s="29">
        <v>80951</v>
      </c>
      <c r="W15" s="29">
        <v>95069</v>
      </c>
      <c r="X15" s="29">
        <v>26012</v>
      </c>
      <c r="Y15" s="23">
        <v>363721</v>
      </c>
    </row>
    <row r="16" spans="1:25" ht="14.25" thickTop="1">
      <c r="A16" s="6" t="s">
        <v>210</v>
      </c>
      <c r="B16" s="28">
        <v>292</v>
      </c>
      <c r="C16" s="28">
        <v>249</v>
      </c>
      <c r="D16" s="28">
        <v>53</v>
      </c>
      <c r="E16" s="22">
        <v>129</v>
      </c>
      <c r="F16" s="28">
        <v>115</v>
      </c>
      <c r="G16" s="28">
        <v>58</v>
      </c>
      <c r="H16" s="28">
        <v>45</v>
      </c>
      <c r="I16" s="22">
        <v>132</v>
      </c>
      <c r="J16" s="28">
        <v>112</v>
      </c>
      <c r="K16" s="28">
        <v>55</v>
      </c>
      <c r="L16" s="28">
        <v>48</v>
      </c>
      <c r="M16" s="22">
        <v>413</v>
      </c>
      <c r="N16" s="28">
        <v>217</v>
      </c>
      <c r="O16" s="28">
        <v>176</v>
      </c>
      <c r="P16" s="28">
        <v>46</v>
      </c>
      <c r="Q16" s="22">
        <v>104</v>
      </c>
      <c r="R16" s="28">
        <v>104</v>
      </c>
      <c r="S16" s="28">
        <v>43</v>
      </c>
      <c r="T16" s="28">
        <v>43</v>
      </c>
      <c r="U16" s="22">
        <v>649</v>
      </c>
      <c r="V16" s="28">
        <v>649</v>
      </c>
      <c r="W16" s="28">
        <v>318</v>
      </c>
      <c r="X16" s="28">
        <v>318</v>
      </c>
      <c r="Y16" s="22">
        <v>750</v>
      </c>
    </row>
    <row r="17" spans="1:25" ht="13.5">
      <c r="A17" s="6" t="s">
        <v>211</v>
      </c>
      <c r="B17" s="28">
        <v>265</v>
      </c>
      <c r="C17" s="28">
        <v>265</v>
      </c>
      <c r="D17" s="28"/>
      <c r="E17" s="22">
        <v>159</v>
      </c>
      <c r="F17" s="28">
        <v>129</v>
      </c>
      <c r="G17" s="28">
        <v>129</v>
      </c>
      <c r="H17" s="28"/>
      <c r="I17" s="22">
        <v>62</v>
      </c>
      <c r="J17" s="28">
        <v>32</v>
      </c>
      <c r="K17" s="28">
        <v>32</v>
      </c>
      <c r="L17" s="28"/>
      <c r="M17" s="22">
        <v>93</v>
      </c>
      <c r="N17" s="28">
        <v>93</v>
      </c>
      <c r="O17" s="28">
        <v>63</v>
      </c>
      <c r="P17" s="28"/>
      <c r="Q17" s="22"/>
      <c r="R17" s="28">
        <v>31</v>
      </c>
      <c r="S17" s="28">
        <v>31</v>
      </c>
      <c r="T17" s="28"/>
      <c r="U17" s="22"/>
      <c r="V17" s="28">
        <v>43</v>
      </c>
      <c r="W17" s="28">
        <v>43</v>
      </c>
      <c r="X17" s="28"/>
      <c r="Y17" s="22"/>
    </row>
    <row r="18" spans="1:25" ht="13.5">
      <c r="A18" s="6" t="s">
        <v>72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>
        <v>6937</v>
      </c>
      <c r="N18" s="28"/>
      <c r="O18" s="28"/>
      <c r="P18" s="28"/>
      <c r="Q18" s="22">
        <v>6937</v>
      </c>
      <c r="R18" s="28">
        <v>5203</v>
      </c>
      <c r="S18" s="28">
        <v>3468</v>
      </c>
      <c r="T18" s="28">
        <v>1734</v>
      </c>
      <c r="U18" s="22">
        <v>6937</v>
      </c>
      <c r="V18" s="28">
        <v>5203</v>
      </c>
      <c r="W18" s="28">
        <v>3468</v>
      </c>
      <c r="X18" s="28">
        <v>1734</v>
      </c>
      <c r="Y18" s="22">
        <v>6937</v>
      </c>
    </row>
    <row r="19" spans="1:25" ht="13.5">
      <c r="A19" s="6" t="s">
        <v>73</v>
      </c>
      <c r="B19" s="28"/>
      <c r="C19" s="28"/>
      <c r="D19" s="28"/>
      <c r="E19" s="22"/>
      <c r="F19" s="28">
        <v>116</v>
      </c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74</v>
      </c>
      <c r="B20" s="28">
        <v>24735</v>
      </c>
      <c r="C20" s="28">
        <v>39248</v>
      </c>
      <c r="D20" s="28"/>
      <c r="E20" s="22">
        <v>111643</v>
      </c>
      <c r="F20" s="28">
        <v>58715</v>
      </c>
      <c r="G20" s="28">
        <v>32082</v>
      </c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>
        <v>1082</v>
      </c>
      <c r="U20" s="22">
        <v>3223</v>
      </c>
      <c r="V20" s="28">
        <v>2591</v>
      </c>
      <c r="W20" s="28"/>
      <c r="X20" s="28"/>
      <c r="Y20" s="22">
        <v>8130</v>
      </c>
    </row>
    <row r="21" spans="1:25" ht="13.5">
      <c r="A21" s="6" t="s">
        <v>213</v>
      </c>
      <c r="B21" s="28">
        <v>28963</v>
      </c>
      <c r="C21" s="28">
        <v>19308</v>
      </c>
      <c r="D21" s="28">
        <v>9654</v>
      </c>
      <c r="E21" s="22">
        <v>37829</v>
      </c>
      <c r="F21" s="28">
        <v>28191</v>
      </c>
      <c r="G21" s="28">
        <v>19418</v>
      </c>
      <c r="H21" s="28">
        <v>9455</v>
      </c>
      <c r="I21" s="22">
        <v>55311</v>
      </c>
      <c r="J21" s="28">
        <v>43450</v>
      </c>
      <c r="K21" s="28">
        <v>29023</v>
      </c>
      <c r="L21" s="28">
        <v>14546</v>
      </c>
      <c r="M21" s="22">
        <v>45231</v>
      </c>
      <c r="N21" s="28">
        <v>31769</v>
      </c>
      <c r="O21" s="28">
        <v>18762</v>
      </c>
      <c r="P21" s="28">
        <v>8254</v>
      </c>
      <c r="Q21" s="22">
        <v>18670</v>
      </c>
      <c r="R21" s="28">
        <v>11141</v>
      </c>
      <c r="S21" s="28">
        <v>4744</v>
      </c>
      <c r="T21" s="28">
        <v>1347</v>
      </c>
      <c r="U21" s="22"/>
      <c r="V21" s="28"/>
      <c r="W21" s="28"/>
      <c r="X21" s="28"/>
      <c r="Y21" s="22"/>
    </row>
    <row r="22" spans="1:25" ht="13.5">
      <c r="A22" s="6" t="s">
        <v>215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>
        <v>12443</v>
      </c>
      <c r="R22" s="28"/>
      <c r="S22" s="28"/>
      <c r="T22" s="28"/>
      <c r="U22" s="22">
        <v>17442</v>
      </c>
      <c r="V22" s="28"/>
      <c r="W22" s="28"/>
      <c r="X22" s="28"/>
      <c r="Y22" s="22">
        <v>9443</v>
      </c>
    </row>
    <row r="23" spans="1:25" ht="13.5">
      <c r="A23" s="6" t="s">
        <v>75</v>
      </c>
      <c r="B23" s="28">
        <v>6271</v>
      </c>
      <c r="C23" s="28">
        <v>5733</v>
      </c>
      <c r="D23" s="28">
        <v>1107</v>
      </c>
      <c r="E23" s="22">
        <v>11828</v>
      </c>
      <c r="F23" s="28">
        <v>9953</v>
      </c>
      <c r="G23" s="28">
        <v>8791</v>
      </c>
      <c r="H23" s="28">
        <v>7807</v>
      </c>
      <c r="I23" s="22">
        <v>7012</v>
      </c>
      <c r="J23" s="28">
        <v>6015</v>
      </c>
      <c r="K23" s="28">
        <v>1475</v>
      </c>
      <c r="L23" s="28">
        <v>168</v>
      </c>
      <c r="M23" s="22">
        <v>13378</v>
      </c>
      <c r="N23" s="28">
        <v>12223</v>
      </c>
      <c r="O23" s="28">
        <v>9588</v>
      </c>
      <c r="P23" s="28">
        <v>6978</v>
      </c>
      <c r="Q23" s="22">
        <v>6357</v>
      </c>
      <c r="R23" s="28">
        <v>3962</v>
      </c>
      <c r="S23" s="28">
        <v>3494</v>
      </c>
      <c r="T23" s="28">
        <v>468</v>
      </c>
      <c r="U23" s="22">
        <v>2541</v>
      </c>
      <c r="V23" s="28">
        <v>1804</v>
      </c>
      <c r="W23" s="28">
        <v>1632</v>
      </c>
      <c r="X23" s="28">
        <v>618</v>
      </c>
      <c r="Y23" s="22">
        <v>7528</v>
      </c>
    </row>
    <row r="24" spans="1:25" ht="13.5">
      <c r="A24" s="6" t="s">
        <v>220</v>
      </c>
      <c r="B24" s="28">
        <v>60528</v>
      </c>
      <c r="C24" s="28">
        <v>64806</v>
      </c>
      <c r="D24" s="28">
        <v>10816</v>
      </c>
      <c r="E24" s="22">
        <v>161590</v>
      </c>
      <c r="F24" s="28">
        <v>97222</v>
      </c>
      <c r="G24" s="28">
        <v>60480</v>
      </c>
      <c r="H24" s="28">
        <v>17308</v>
      </c>
      <c r="I24" s="22">
        <v>62518</v>
      </c>
      <c r="J24" s="28">
        <v>49610</v>
      </c>
      <c r="K24" s="28">
        <v>30587</v>
      </c>
      <c r="L24" s="28">
        <v>14764</v>
      </c>
      <c r="M24" s="22">
        <v>66054</v>
      </c>
      <c r="N24" s="28">
        <v>44303</v>
      </c>
      <c r="O24" s="28">
        <v>28590</v>
      </c>
      <c r="P24" s="28">
        <v>15279</v>
      </c>
      <c r="Q24" s="22">
        <v>44513</v>
      </c>
      <c r="R24" s="28">
        <v>20443</v>
      </c>
      <c r="S24" s="28">
        <v>11781</v>
      </c>
      <c r="T24" s="28">
        <v>4675</v>
      </c>
      <c r="U24" s="22">
        <v>30795</v>
      </c>
      <c r="V24" s="28">
        <v>10292</v>
      </c>
      <c r="W24" s="28">
        <v>5463</v>
      </c>
      <c r="X24" s="28">
        <v>2671</v>
      </c>
      <c r="Y24" s="22">
        <v>40791</v>
      </c>
    </row>
    <row r="25" spans="1:25" ht="13.5">
      <c r="A25" s="6" t="s">
        <v>221</v>
      </c>
      <c r="B25" s="28">
        <v>10221</v>
      </c>
      <c r="C25" s="28">
        <v>7254</v>
      </c>
      <c r="D25" s="28">
        <v>3140</v>
      </c>
      <c r="E25" s="22">
        <v>14521</v>
      </c>
      <c r="F25" s="28">
        <v>11813</v>
      </c>
      <c r="G25" s="28">
        <v>8514</v>
      </c>
      <c r="H25" s="28">
        <v>4141</v>
      </c>
      <c r="I25" s="22">
        <v>14699</v>
      </c>
      <c r="J25" s="28">
        <v>11324</v>
      </c>
      <c r="K25" s="28">
        <v>7730</v>
      </c>
      <c r="L25" s="28">
        <v>3811</v>
      </c>
      <c r="M25" s="22">
        <v>14350</v>
      </c>
      <c r="N25" s="28">
        <v>11052</v>
      </c>
      <c r="O25" s="28">
        <v>7669</v>
      </c>
      <c r="P25" s="28">
        <v>3577</v>
      </c>
      <c r="Q25" s="22">
        <v>10794</v>
      </c>
      <c r="R25" s="28">
        <v>8147</v>
      </c>
      <c r="S25" s="28">
        <v>5516</v>
      </c>
      <c r="T25" s="28">
        <v>2774</v>
      </c>
      <c r="U25" s="22">
        <v>12407</v>
      </c>
      <c r="V25" s="28">
        <v>10260</v>
      </c>
      <c r="W25" s="28">
        <v>8052</v>
      </c>
      <c r="X25" s="28">
        <v>4342</v>
      </c>
      <c r="Y25" s="22">
        <v>20507</v>
      </c>
    </row>
    <row r="26" spans="1:25" ht="13.5">
      <c r="A26" s="6" t="s">
        <v>76</v>
      </c>
      <c r="B26" s="28">
        <v>1675</v>
      </c>
      <c r="C26" s="28">
        <v>1661</v>
      </c>
      <c r="D26" s="28">
        <v>1137</v>
      </c>
      <c r="E26" s="22">
        <v>176</v>
      </c>
      <c r="F26" s="28"/>
      <c r="G26" s="28">
        <v>564</v>
      </c>
      <c r="H26" s="28">
        <v>552</v>
      </c>
      <c r="I26" s="22">
        <v>2</v>
      </c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222</v>
      </c>
      <c r="B27" s="28"/>
      <c r="C27" s="28"/>
      <c r="D27" s="28">
        <v>306</v>
      </c>
      <c r="E27" s="22"/>
      <c r="F27" s="28"/>
      <c r="G27" s="28"/>
      <c r="H27" s="28">
        <v>7879</v>
      </c>
      <c r="I27" s="22"/>
      <c r="J27" s="28"/>
      <c r="K27" s="28">
        <v>5707</v>
      </c>
      <c r="L27" s="28">
        <v>10769</v>
      </c>
      <c r="M27" s="22">
        <v>5485</v>
      </c>
      <c r="N27" s="28"/>
      <c r="O27" s="28">
        <v>3896</v>
      </c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226</v>
      </c>
      <c r="B28" s="28"/>
      <c r="C28" s="28"/>
      <c r="D28" s="28"/>
      <c r="E28" s="22">
        <v>10246</v>
      </c>
      <c r="F28" s="28"/>
      <c r="G28" s="28"/>
      <c r="H28" s="28"/>
      <c r="I28" s="22">
        <v>7516</v>
      </c>
      <c r="J28" s="28">
        <v>5346</v>
      </c>
      <c r="K28" s="28">
        <v>3619</v>
      </c>
      <c r="L28" s="28"/>
      <c r="M28" s="22">
        <v>10609</v>
      </c>
      <c r="N28" s="28">
        <v>9633</v>
      </c>
      <c r="O28" s="28"/>
      <c r="P28" s="28"/>
      <c r="Q28" s="22">
        <v>2780</v>
      </c>
      <c r="R28" s="28"/>
      <c r="S28" s="28"/>
      <c r="T28" s="28"/>
      <c r="U28" s="22">
        <v>6474</v>
      </c>
      <c r="V28" s="28"/>
      <c r="W28" s="28"/>
      <c r="X28" s="28"/>
      <c r="Y28" s="22">
        <v>6141</v>
      </c>
    </row>
    <row r="29" spans="1:25" ht="13.5">
      <c r="A29" s="6" t="s">
        <v>224</v>
      </c>
      <c r="B29" s="28">
        <v>12809</v>
      </c>
      <c r="C29" s="28">
        <v>8850</v>
      </c>
      <c r="D29" s="28">
        <v>5009</v>
      </c>
      <c r="E29" s="22">
        <v>16493</v>
      </c>
      <c r="F29" s="28">
        <v>13520</v>
      </c>
      <c r="G29" s="28">
        <v>9463</v>
      </c>
      <c r="H29" s="28">
        <v>4341</v>
      </c>
      <c r="I29" s="22">
        <v>12847</v>
      </c>
      <c r="J29" s="28">
        <v>10593</v>
      </c>
      <c r="K29" s="28">
        <v>7131</v>
      </c>
      <c r="L29" s="28">
        <v>3665</v>
      </c>
      <c r="M29" s="22">
        <v>12574</v>
      </c>
      <c r="N29" s="28">
        <v>9430</v>
      </c>
      <c r="O29" s="28">
        <v>6285</v>
      </c>
      <c r="P29" s="28">
        <v>3210</v>
      </c>
      <c r="Q29" s="22">
        <v>11855</v>
      </c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223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>
        <v>5783</v>
      </c>
      <c r="S30" s="28">
        <v>3740</v>
      </c>
      <c r="T30" s="28">
        <v>1774</v>
      </c>
      <c r="U30" s="22"/>
      <c r="V30" s="28"/>
      <c r="W30" s="28"/>
      <c r="X30" s="28"/>
      <c r="Y30" s="22"/>
    </row>
    <row r="31" spans="1:25" ht="13.5">
      <c r="A31" s="6" t="s">
        <v>227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17895</v>
      </c>
      <c r="V31" s="28">
        <v>17895</v>
      </c>
      <c r="W31" s="28">
        <v>17895</v>
      </c>
      <c r="X31" s="28">
        <v>17895</v>
      </c>
      <c r="Y31" s="22"/>
    </row>
    <row r="32" spans="1:25" ht="13.5">
      <c r="A32" s="6" t="s">
        <v>111</v>
      </c>
      <c r="B32" s="28">
        <v>1108</v>
      </c>
      <c r="C32" s="28">
        <v>791</v>
      </c>
      <c r="D32" s="28">
        <v>669</v>
      </c>
      <c r="E32" s="22">
        <v>33</v>
      </c>
      <c r="F32" s="28">
        <v>9578</v>
      </c>
      <c r="G32" s="28">
        <v>7177</v>
      </c>
      <c r="H32" s="28">
        <v>2744</v>
      </c>
      <c r="I32" s="22">
        <v>1192</v>
      </c>
      <c r="J32" s="28">
        <v>531</v>
      </c>
      <c r="K32" s="28">
        <v>396</v>
      </c>
      <c r="L32" s="28">
        <v>2358</v>
      </c>
      <c r="M32" s="22">
        <v>15</v>
      </c>
      <c r="N32" s="28">
        <v>3924</v>
      </c>
      <c r="O32" s="28">
        <v>7351</v>
      </c>
      <c r="P32" s="28">
        <v>3644</v>
      </c>
      <c r="Q32" s="22">
        <v>620</v>
      </c>
      <c r="R32" s="28">
        <v>2772</v>
      </c>
      <c r="S32" s="28">
        <v>1766</v>
      </c>
      <c r="T32" s="28">
        <v>920</v>
      </c>
      <c r="U32" s="22">
        <v>1132</v>
      </c>
      <c r="V32" s="28">
        <v>5944</v>
      </c>
      <c r="W32" s="28">
        <v>4770</v>
      </c>
      <c r="X32" s="28">
        <v>2443</v>
      </c>
      <c r="Y32" s="22">
        <v>12741</v>
      </c>
    </row>
    <row r="33" spans="1:25" ht="13.5">
      <c r="A33" s="6" t="s">
        <v>229</v>
      </c>
      <c r="B33" s="28">
        <v>25814</v>
      </c>
      <c r="C33" s="28">
        <v>18557</v>
      </c>
      <c r="D33" s="28">
        <v>10262</v>
      </c>
      <c r="E33" s="22">
        <v>41470</v>
      </c>
      <c r="F33" s="28">
        <v>34912</v>
      </c>
      <c r="G33" s="28">
        <v>25718</v>
      </c>
      <c r="H33" s="28">
        <v>19658</v>
      </c>
      <c r="I33" s="22">
        <v>36259</v>
      </c>
      <c r="J33" s="28">
        <v>27797</v>
      </c>
      <c r="K33" s="28">
        <v>24585</v>
      </c>
      <c r="L33" s="28">
        <v>20605</v>
      </c>
      <c r="M33" s="22">
        <v>43035</v>
      </c>
      <c r="N33" s="28">
        <v>34039</v>
      </c>
      <c r="O33" s="28">
        <v>25202</v>
      </c>
      <c r="P33" s="28">
        <v>10432</v>
      </c>
      <c r="Q33" s="22">
        <v>26049</v>
      </c>
      <c r="R33" s="28">
        <v>16703</v>
      </c>
      <c r="S33" s="28">
        <v>11023</v>
      </c>
      <c r="T33" s="28">
        <v>5469</v>
      </c>
      <c r="U33" s="22">
        <v>37910</v>
      </c>
      <c r="V33" s="28">
        <v>34100</v>
      </c>
      <c r="W33" s="28">
        <v>30718</v>
      </c>
      <c r="X33" s="28">
        <v>24681</v>
      </c>
      <c r="Y33" s="22">
        <v>103705</v>
      </c>
    </row>
    <row r="34" spans="1:25" ht="14.25" thickBot="1">
      <c r="A34" s="25" t="s">
        <v>230</v>
      </c>
      <c r="B34" s="29">
        <v>199758</v>
      </c>
      <c r="C34" s="29">
        <v>99060</v>
      </c>
      <c r="D34" s="29">
        <v>33039</v>
      </c>
      <c r="E34" s="23">
        <v>558444</v>
      </c>
      <c r="F34" s="29">
        <v>645117</v>
      </c>
      <c r="G34" s="29">
        <v>574364</v>
      </c>
      <c r="H34" s="29">
        <v>284824</v>
      </c>
      <c r="I34" s="23">
        <v>345972</v>
      </c>
      <c r="J34" s="29">
        <v>372379</v>
      </c>
      <c r="K34" s="29">
        <v>219717</v>
      </c>
      <c r="L34" s="29">
        <v>70564</v>
      </c>
      <c r="M34" s="23">
        <v>204074</v>
      </c>
      <c r="N34" s="29">
        <v>244707</v>
      </c>
      <c r="O34" s="29">
        <v>267570</v>
      </c>
      <c r="P34" s="29">
        <v>58372</v>
      </c>
      <c r="Q34" s="23">
        <v>-191586</v>
      </c>
      <c r="R34" s="29">
        <v>-187408</v>
      </c>
      <c r="S34" s="29">
        <v>-33391</v>
      </c>
      <c r="T34" s="29">
        <v>-47094</v>
      </c>
      <c r="U34" s="23">
        <v>66963</v>
      </c>
      <c r="V34" s="29">
        <v>57143</v>
      </c>
      <c r="W34" s="29">
        <v>69815</v>
      </c>
      <c r="X34" s="29">
        <v>4002</v>
      </c>
      <c r="Y34" s="23">
        <v>300807</v>
      </c>
    </row>
    <row r="35" spans="1:25" ht="14.25" thickTop="1">
      <c r="A35" s="6" t="s">
        <v>231</v>
      </c>
      <c r="B35" s="28"/>
      <c r="C35" s="28"/>
      <c r="D35" s="28"/>
      <c r="E35" s="22"/>
      <c r="F35" s="28"/>
      <c r="G35" s="28"/>
      <c r="H35" s="28"/>
      <c r="I35" s="22">
        <v>505</v>
      </c>
      <c r="J35" s="28">
        <v>505</v>
      </c>
      <c r="K35" s="28">
        <v>505</v>
      </c>
      <c r="L35" s="28"/>
      <c r="M35" s="22"/>
      <c r="N35" s="28"/>
      <c r="O35" s="28"/>
      <c r="P35" s="28"/>
      <c r="Q35" s="22">
        <v>339</v>
      </c>
      <c r="R35" s="28">
        <v>339</v>
      </c>
      <c r="S35" s="28"/>
      <c r="T35" s="28"/>
      <c r="U35" s="22"/>
      <c r="V35" s="28"/>
      <c r="W35" s="28"/>
      <c r="X35" s="28"/>
      <c r="Y35" s="22">
        <v>140</v>
      </c>
    </row>
    <row r="36" spans="1:25" ht="13.5">
      <c r="A36" s="6" t="s">
        <v>232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8057</v>
      </c>
      <c r="N36" s="28">
        <v>8354</v>
      </c>
      <c r="O36" s="28">
        <v>6314</v>
      </c>
      <c r="P36" s="28">
        <v>5879</v>
      </c>
      <c r="Q36" s="22"/>
      <c r="R36" s="28"/>
      <c r="S36" s="28"/>
      <c r="T36" s="28">
        <v>1781</v>
      </c>
      <c r="U36" s="22"/>
      <c r="V36" s="28">
        <v>7175</v>
      </c>
      <c r="W36" s="28">
        <v>8681</v>
      </c>
      <c r="X36" s="28">
        <v>7687</v>
      </c>
      <c r="Y36" s="22">
        <v>1609</v>
      </c>
    </row>
    <row r="37" spans="1:25" ht="13.5">
      <c r="A37" s="6" t="s">
        <v>0</v>
      </c>
      <c r="B37" s="28"/>
      <c r="C37" s="28"/>
      <c r="D37" s="28"/>
      <c r="E37" s="22"/>
      <c r="F37" s="28"/>
      <c r="G37" s="28"/>
      <c r="H37" s="28"/>
      <c r="I37" s="22">
        <v>505</v>
      </c>
      <c r="J37" s="28">
        <v>505</v>
      </c>
      <c r="K37" s="28">
        <v>505</v>
      </c>
      <c r="L37" s="28"/>
      <c r="M37" s="22">
        <v>8057</v>
      </c>
      <c r="N37" s="28">
        <v>8354</v>
      </c>
      <c r="O37" s="28">
        <v>6314</v>
      </c>
      <c r="P37" s="28">
        <v>5879</v>
      </c>
      <c r="Q37" s="22">
        <v>339</v>
      </c>
      <c r="R37" s="28">
        <v>339</v>
      </c>
      <c r="S37" s="28"/>
      <c r="T37" s="28">
        <v>1781</v>
      </c>
      <c r="U37" s="22"/>
      <c r="V37" s="28">
        <v>7175</v>
      </c>
      <c r="W37" s="28">
        <v>8681</v>
      </c>
      <c r="X37" s="28">
        <v>7687</v>
      </c>
      <c r="Y37" s="22">
        <v>1749</v>
      </c>
    </row>
    <row r="38" spans="1:25" ht="13.5">
      <c r="A38" s="6" t="s">
        <v>234</v>
      </c>
      <c r="B38" s="28"/>
      <c r="C38" s="28"/>
      <c r="D38" s="28"/>
      <c r="E38" s="22">
        <v>77</v>
      </c>
      <c r="F38" s="28">
        <v>54</v>
      </c>
      <c r="G38" s="28"/>
      <c r="H38" s="28"/>
      <c r="I38" s="22">
        <v>76</v>
      </c>
      <c r="J38" s="28">
        <v>44</v>
      </c>
      <c r="K38" s="28">
        <v>44</v>
      </c>
      <c r="L38" s="28"/>
      <c r="M38" s="22">
        <v>250</v>
      </c>
      <c r="N38" s="28">
        <v>12</v>
      </c>
      <c r="O38" s="28">
        <v>12</v>
      </c>
      <c r="P38" s="28"/>
      <c r="Q38" s="22">
        <v>205</v>
      </c>
      <c r="R38" s="28"/>
      <c r="S38" s="28"/>
      <c r="T38" s="28"/>
      <c r="U38" s="22">
        <v>346</v>
      </c>
      <c r="V38" s="28">
        <v>346</v>
      </c>
      <c r="W38" s="28"/>
      <c r="X38" s="28"/>
      <c r="Y38" s="22">
        <v>869</v>
      </c>
    </row>
    <row r="39" spans="1:25" ht="13.5">
      <c r="A39" s="6" t="s">
        <v>235</v>
      </c>
      <c r="B39" s="28"/>
      <c r="C39" s="28"/>
      <c r="D39" s="28"/>
      <c r="E39" s="22">
        <v>27</v>
      </c>
      <c r="F39" s="28">
        <v>14</v>
      </c>
      <c r="G39" s="28"/>
      <c r="H39" s="28"/>
      <c r="I39" s="22">
        <v>642</v>
      </c>
      <c r="J39" s="28">
        <v>527</v>
      </c>
      <c r="K39" s="28"/>
      <c r="L39" s="28"/>
      <c r="M39" s="22">
        <v>76</v>
      </c>
      <c r="N39" s="28">
        <v>76</v>
      </c>
      <c r="O39" s="28">
        <v>76</v>
      </c>
      <c r="P39" s="28"/>
      <c r="Q39" s="22">
        <v>401</v>
      </c>
      <c r="R39" s="28">
        <v>401</v>
      </c>
      <c r="S39" s="28"/>
      <c r="T39" s="28"/>
      <c r="U39" s="22">
        <v>16080</v>
      </c>
      <c r="V39" s="28">
        <v>16080</v>
      </c>
      <c r="W39" s="28">
        <v>16080</v>
      </c>
      <c r="X39" s="28"/>
      <c r="Y39" s="22">
        <v>89</v>
      </c>
    </row>
    <row r="40" spans="1:25" ht="13.5">
      <c r="A40" s="6" t="s">
        <v>237</v>
      </c>
      <c r="B40" s="28">
        <v>10593</v>
      </c>
      <c r="C40" s="28">
        <v>10593</v>
      </c>
      <c r="D40" s="28">
        <v>10593</v>
      </c>
      <c r="E40" s="22">
        <v>32373</v>
      </c>
      <c r="F40" s="28">
        <v>32009</v>
      </c>
      <c r="G40" s="28">
        <v>32009</v>
      </c>
      <c r="H40" s="28"/>
      <c r="I40" s="22"/>
      <c r="J40" s="28"/>
      <c r="K40" s="28"/>
      <c r="L40" s="28"/>
      <c r="M40" s="22">
        <v>35218</v>
      </c>
      <c r="N40" s="28"/>
      <c r="O40" s="28"/>
      <c r="P40" s="28"/>
      <c r="Q40" s="22"/>
      <c r="R40" s="28">
        <v>205</v>
      </c>
      <c r="S40" s="28">
        <v>205</v>
      </c>
      <c r="T40" s="28"/>
      <c r="U40" s="22">
        <v>12283</v>
      </c>
      <c r="V40" s="28"/>
      <c r="W40" s="28"/>
      <c r="X40" s="28"/>
      <c r="Y40" s="22"/>
    </row>
    <row r="41" spans="1:25" ht="13.5">
      <c r="A41" s="6" t="s">
        <v>1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167</v>
      </c>
      <c r="V41" s="28">
        <v>167</v>
      </c>
      <c r="W41" s="28">
        <v>167</v>
      </c>
      <c r="X41" s="28">
        <v>140</v>
      </c>
      <c r="Y41" s="22"/>
    </row>
    <row r="42" spans="1:25" ht="13.5">
      <c r="A42" s="6" t="s">
        <v>238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>
        <v>34604</v>
      </c>
      <c r="R42" s="28">
        <v>34604</v>
      </c>
      <c r="S42" s="28">
        <v>34604</v>
      </c>
      <c r="T42" s="28">
        <v>34604</v>
      </c>
      <c r="U42" s="22"/>
      <c r="V42" s="28"/>
      <c r="W42" s="28"/>
      <c r="X42" s="28"/>
      <c r="Y42" s="22"/>
    </row>
    <row r="43" spans="1:25" ht="13.5">
      <c r="A43" s="6" t="s">
        <v>2</v>
      </c>
      <c r="B43" s="28">
        <v>31846</v>
      </c>
      <c r="C43" s="28">
        <v>31846</v>
      </c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3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>
        <v>9992</v>
      </c>
      <c r="R44" s="28">
        <v>9992</v>
      </c>
      <c r="S44" s="28">
        <v>9992</v>
      </c>
      <c r="T44" s="28">
        <v>9992</v>
      </c>
      <c r="U44" s="22"/>
      <c r="V44" s="28"/>
      <c r="W44" s="28"/>
      <c r="X44" s="28"/>
      <c r="Y44" s="22"/>
    </row>
    <row r="45" spans="1:25" ht="13.5">
      <c r="A45" s="6" t="s">
        <v>4</v>
      </c>
      <c r="B45" s="28">
        <v>2797</v>
      </c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241</v>
      </c>
      <c r="B46" s="28">
        <v>45237</v>
      </c>
      <c r="C46" s="28">
        <v>42440</v>
      </c>
      <c r="D46" s="28">
        <v>10593</v>
      </c>
      <c r="E46" s="22">
        <v>32478</v>
      </c>
      <c r="F46" s="28">
        <v>32078</v>
      </c>
      <c r="G46" s="28">
        <v>32009</v>
      </c>
      <c r="H46" s="28"/>
      <c r="I46" s="22">
        <v>718</v>
      </c>
      <c r="J46" s="28">
        <v>571</v>
      </c>
      <c r="K46" s="28">
        <v>44</v>
      </c>
      <c r="L46" s="28"/>
      <c r="M46" s="22">
        <v>64919</v>
      </c>
      <c r="N46" s="28">
        <v>1546</v>
      </c>
      <c r="O46" s="28">
        <v>1546</v>
      </c>
      <c r="P46" s="28">
        <v>1456</v>
      </c>
      <c r="Q46" s="22">
        <v>231355</v>
      </c>
      <c r="R46" s="28">
        <v>45203</v>
      </c>
      <c r="S46" s="28">
        <v>44802</v>
      </c>
      <c r="T46" s="28">
        <v>44596</v>
      </c>
      <c r="U46" s="22">
        <v>30464</v>
      </c>
      <c r="V46" s="28">
        <v>16595</v>
      </c>
      <c r="W46" s="28">
        <v>16248</v>
      </c>
      <c r="X46" s="28">
        <v>140</v>
      </c>
      <c r="Y46" s="22">
        <v>959</v>
      </c>
    </row>
    <row r="47" spans="1:25" ht="13.5">
      <c r="A47" s="7" t="s">
        <v>243</v>
      </c>
      <c r="B47" s="28">
        <v>154520</v>
      </c>
      <c r="C47" s="28">
        <v>56620</v>
      </c>
      <c r="D47" s="28">
        <v>22445</v>
      </c>
      <c r="E47" s="22">
        <v>525965</v>
      </c>
      <c r="F47" s="28">
        <v>613038</v>
      </c>
      <c r="G47" s="28">
        <v>542355</v>
      </c>
      <c r="H47" s="28">
        <v>284824</v>
      </c>
      <c r="I47" s="22">
        <v>345759</v>
      </c>
      <c r="J47" s="28">
        <v>372313</v>
      </c>
      <c r="K47" s="28">
        <v>220179</v>
      </c>
      <c r="L47" s="28">
        <v>70564</v>
      </c>
      <c r="M47" s="22">
        <v>147212</v>
      </c>
      <c r="N47" s="28">
        <v>251515</v>
      </c>
      <c r="O47" s="28">
        <v>272338</v>
      </c>
      <c r="P47" s="28">
        <v>62795</v>
      </c>
      <c r="Q47" s="22">
        <v>-422602</v>
      </c>
      <c r="R47" s="28">
        <v>-232271</v>
      </c>
      <c r="S47" s="28">
        <v>-78193</v>
      </c>
      <c r="T47" s="28">
        <v>-89909</v>
      </c>
      <c r="U47" s="22">
        <v>36498</v>
      </c>
      <c r="V47" s="28">
        <v>47724</v>
      </c>
      <c r="W47" s="28">
        <v>62248</v>
      </c>
      <c r="X47" s="28">
        <v>11548</v>
      </c>
      <c r="Y47" s="22">
        <v>301597</v>
      </c>
    </row>
    <row r="48" spans="1:25" ht="13.5">
      <c r="A48" s="7" t="s">
        <v>244</v>
      </c>
      <c r="B48" s="28"/>
      <c r="C48" s="28"/>
      <c r="D48" s="28"/>
      <c r="E48" s="22">
        <v>155149</v>
      </c>
      <c r="F48" s="28"/>
      <c r="G48" s="28"/>
      <c r="H48" s="28"/>
      <c r="I48" s="22">
        <v>85585</v>
      </c>
      <c r="J48" s="28"/>
      <c r="K48" s="28"/>
      <c r="L48" s="28"/>
      <c r="M48" s="22">
        <v>79842</v>
      </c>
      <c r="N48" s="28"/>
      <c r="O48" s="28"/>
      <c r="P48" s="28"/>
      <c r="Q48" s="22">
        <v>810</v>
      </c>
      <c r="R48" s="28"/>
      <c r="S48" s="28"/>
      <c r="T48" s="28"/>
      <c r="U48" s="22">
        <v>15305</v>
      </c>
      <c r="V48" s="28"/>
      <c r="W48" s="28"/>
      <c r="X48" s="28"/>
      <c r="Y48" s="22">
        <v>161962</v>
      </c>
    </row>
    <row r="49" spans="1:25" ht="13.5">
      <c r="A49" s="7" t="s">
        <v>246</v>
      </c>
      <c r="B49" s="28"/>
      <c r="C49" s="28"/>
      <c r="D49" s="28"/>
      <c r="E49" s="22">
        <v>7898</v>
      </c>
      <c r="F49" s="28"/>
      <c r="G49" s="28"/>
      <c r="H49" s="28"/>
      <c r="I49" s="22">
        <v>26268</v>
      </c>
      <c r="J49" s="28"/>
      <c r="K49" s="28"/>
      <c r="L49" s="28"/>
      <c r="M49" s="22">
        <v>-8545</v>
      </c>
      <c r="N49" s="28"/>
      <c r="O49" s="28"/>
      <c r="P49" s="28"/>
      <c r="Q49" s="22">
        <v>-249</v>
      </c>
      <c r="R49" s="28"/>
      <c r="S49" s="28"/>
      <c r="T49" s="28"/>
      <c r="U49" s="22">
        <v>8701</v>
      </c>
      <c r="V49" s="28"/>
      <c r="W49" s="28"/>
      <c r="X49" s="28"/>
      <c r="Y49" s="22">
        <v>-10380</v>
      </c>
    </row>
    <row r="50" spans="1:25" ht="13.5">
      <c r="A50" s="7" t="s">
        <v>247</v>
      </c>
      <c r="B50" s="28">
        <v>177982</v>
      </c>
      <c r="C50" s="28">
        <v>117427</v>
      </c>
      <c r="D50" s="28">
        <v>77102</v>
      </c>
      <c r="E50" s="22">
        <v>163048</v>
      </c>
      <c r="F50" s="28">
        <v>167452</v>
      </c>
      <c r="G50" s="28">
        <v>151666</v>
      </c>
      <c r="H50" s="28">
        <v>78165</v>
      </c>
      <c r="I50" s="22">
        <v>111854</v>
      </c>
      <c r="J50" s="28">
        <v>92902</v>
      </c>
      <c r="K50" s="28">
        <v>37363</v>
      </c>
      <c r="L50" s="28">
        <v>12521</v>
      </c>
      <c r="M50" s="22">
        <v>71297</v>
      </c>
      <c r="N50" s="28">
        <v>118689</v>
      </c>
      <c r="O50" s="28">
        <v>135120</v>
      </c>
      <c r="P50" s="28">
        <v>47674</v>
      </c>
      <c r="Q50" s="22">
        <v>560</v>
      </c>
      <c r="R50" s="28">
        <v>589</v>
      </c>
      <c r="S50" s="28">
        <v>1211</v>
      </c>
      <c r="T50" s="28">
        <v>988</v>
      </c>
      <c r="U50" s="22">
        <v>36012</v>
      </c>
      <c r="V50" s="28">
        <v>23525</v>
      </c>
      <c r="W50" s="28">
        <v>32016</v>
      </c>
      <c r="X50" s="28">
        <v>6225</v>
      </c>
      <c r="Y50" s="22">
        <v>151581</v>
      </c>
    </row>
    <row r="51" spans="1:25" ht="13.5">
      <c r="A51" s="7" t="s">
        <v>5</v>
      </c>
      <c r="B51" s="28">
        <v>-23461</v>
      </c>
      <c r="C51" s="28">
        <v>-60807</v>
      </c>
      <c r="D51" s="28">
        <v>-54656</v>
      </c>
      <c r="E51" s="22">
        <v>362916</v>
      </c>
      <c r="F51" s="28">
        <v>445586</v>
      </c>
      <c r="G51" s="28">
        <v>390688</v>
      </c>
      <c r="H51" s="28">
        <v>206659</v>
      </c>
      <c r="I51" s="22">
        <v>233905</v>
      </c>
      <c r="J51" s="28">
        <v>279410</v>
      </c>
      <c r="K51" s="28">
        <v>182815</v>
      </c>
      <c r="L51" s="28">
        <v>58042</v>
      </c>
      <c r="M51" s="22">
        <v>75914</v>
      </c>
      <c r="N51" s="28">
        <v>132826</v>
      </c>
      <c r="O51" s="28">
        <v>137217</v>
      </c>
      <c r="P51" s="28">
        <v>15121</v>
      </c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7" t="s">
        <v>6</v>
      </c>
      <c r="B52" s="28">
        <v>-95703</v>
      </c>
      <c r="C52" s="28">
        <v>-69744</v>
      </c>
      <c r="D52" s="28">
        <v>-59760</v>
      </c>
      <c r="E52" s="22">
        <v>9197</v>
      </c>
      <c r="F52" s="28">
        <v>21870</v>
      </c>
      <c r="G52" s="28">
        <v>20443</v>
      </c>
      <c r="H52" s="28">
        <v>19134</v>
      </c>
      <c r="I52" s="22">
        <v>17922</v>
      </c>
      <c r="J52" s="28">
        <v>15643</v>
      </c>
      <c r="K52" s="28">
        <v>2219</v>
      </c>
      <c r="L52" s="28">
        <v>-5235</v>
      </c>
      <c r="M52" s="22">
        <v>6830</v>
      </c>
      <c r="N52" s="28">
        <v>-864</v>
      </c>
      <c r="O52" s="28">
        <v>1873</v>
      </c>
      <c r="P52" s="28">
        <v>775</v>
      </c>
      <c r="Q52" s="22">
        <v>-4923</v>
      </c>
      <c r="R52" s="28">
        <v>-15518</v>
      </c>
      <c r="S52" s="28">
        <v>552</v>
      </c>
      <c r="T52" s="28">
        <v>454</v>
      </c>
      <c r="U52" s="22">
        <v>354</v>
      </c>
      <c r="V52" s="28">
        <v>-133</v>
      </c>
      <c r="W52" s="28">
        <v>250</v>
      </c>
      <c r="X52" s="28"/>
      <c r="Y52" s="22"/>
    </row>
    <row r="53" spans="1:25" ht="14.25" thickBot="1">
      <c r="A53" s="7" t="s">
        <v>248</v>
      </c>
      <c r="B53" s="28">
        <v>72241</v>
      </c>
      <c r="C53" s="28">
        <v>8937</v>
      </c>
      <c r="D53" s="28">
        <v>5103</v>
      </c>
      <c r="E53" s="22">
        <v>353719</v>
      </c>
      <c r="F53" s="28">
        <v>423715</v>
      </c>
      <c r="G53" s="28">
        <v>370245</v>
      </c>
      <c r="H53" s="28">
        <v>187525</v>
      </c>
      <c r="I53" s="22">
        <v>215982</v>
      </c>
      <c r="J53" s="28">
        <v>263766</v>
      </c>
      <c r="K53" s="28">
        <v>180595</v>
      </c>
      <c r="L53" s="28">
        <v>63277</v>
      </c>
      <c r="M53" s="22">
        <v>69084</v>
      </c>
      <c r="N53" s="28">
        <v>133690</v>
      </c>
      <c r="O53" s="28">
        <v>135344</v>
      </c>
      <c r="P53" s="28">
        <v>14345</v>
      </c>
      <c r="Q53" s="22">
        <v>-418239</v>
      </c>
      <c r="R53" s="28">
        <v>-217342</v>
      </c>
      <c r="S53" s="28">
        <v>-79957</v>
      </c>
      <c r="T53" s="28">
        <v>-91352</v>
      </c>
      <c r="U53" s="22">
        <v>130</v>
      </c>
      <c r="V53" s="28">
        <v>24332</v>
      </c>
      <c r="W53" s="28">
        <v>29980</v>
      </c>
      <c r="X53" s="28">
        <v>5322</v>
      </c>
      <c r="Y53" s="22">
        <v>150015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187</v>
      </c>
    </row>
    <row r="57" ht="13.5">
      <c r="A57" s="20" t="s">
        <v>188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183</v>
      </c>
      <c r="B2" s="14">
        <v>2180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77</v>
      </c>
      <c r="B4" s="15" t="str">
        <f>HYPERLINK("http://www.kabupro.jp/mark/20140508/S1001QM1.htm","訂正四半期報告書")</f>
        <v>訂正四半期報告書</v>
      </c>
      <c r="C4" s="15" t="str">
        <f>HYPERLINK("http://www.kabupro.jp/mark/20130927/S100034V.htm","有価証券報告書")</f>
        <v>有価証券報告書</v>
      </c>
      <c r="D4" s="15" t="str">
        <f>HYPERLINK("http://www.kabupro.jp/mark/20140508/S1001QM1.htm","訂正四半期報告書")</f>
        <v>訂正四半期報告書</v>
      </c>
      <c r="E4" s="15" t="str">
        <f>HYPERLINK("http://www.kabupro.jp/mark/20130927/S100034V.htm","有価証券報告書")</f>
        <v>有価証券報告書</v>
      </c>
      <c r="F4" s="15" t="str">
        <f>HYPERLINK("http://www.kabupro.jp/mark/20130213/S000CU7C.htm","四半期報告書")</f>
        <v>四半期報告書</v>
      </c>
      <c r="G4" s="15" t="str">
        <f>HYPERLINK("http://www.kabupro.jp/mark/20120928/S000BZC6.htm","有価証券報告書")</f>
        <v>有価証券報告書</v>
      </c>
      <c r="H4" s="15" t="str">
        <f>HYPERLINK("http://www.kabupro.jp/mark/20110922/S0009E2N.htm","訂正四半期報告書")</f>
        <v>訂正四半期報告書</v>
      </c>
      <c r="I4" s="15" t="str">
        <f>HYPERLINK("http://www.kabupro.jp/mark/20120213/S000ABFG.htm","四半期報告書")</f>
        <v>四半期報告書</v>
      </c>
      <c r="J4" s="15" t="str">
        <f>HYPERLINK("http://www.kabupro.jp/mark/20101112/S00074RF.htm","四半期報告書")</f>
        <v>四半期報告書</v>
      </c>
      <c r="K4" s="15" t="str">
        <f>HYPERLINK("http://www.kabupro.jp/mark/20110929/S0009EOY.htm","有価証券報告書")</f>
        <v>有価証券報告書</v>
      </c>
      <c r="L4" s="15" t="str">
        <f>HYPERLINK("http://www.kabupro.jp/mark/20110922/S0009E2N.htm","訂正四半期報告書")</f>
        <v>訂正四半期報告書</v>
      </c>
      <c r="M4" s="15" t="str">
        <f>HYPERLINK("http://www.kabupro.jp/mark/20110214/S0007T1N.htm","四半期報告書")</f>
        <v>四半期報告書</v>
      </c>
      <c r="N4" s="15" t="str">
        <f>HYPERLINK("http://www.kabupro.jp/mark/20101112/S00074RF.htm","四半期報告書")</f>
        <v>四半期報告書</v>
      </c>
      <c r="O4" s="15" t="str">
        <f>HYPERLINK("http://www.kabupro.jp/mark/20100930/S0006VF1.htm","有価証券報告書")</f>
        <v>有価証券報告書</v>
      </c>
      <c r="P4" s="15" t="str">
        <f>HYPERLINK("http://www.kabupro.jp/mark/20100514/S0005OX6.htm","四半期報告書")</f>
        <v>四半期報告書</v>
      </c>
      <c r="Q4" s="15" t="str">
        <f>HYPERLINK("http://www.kabupro.jp/mark/20100212/S00056HL.htm","四半期報告書")</f>
        <v>四半期報告書</v>
      </c>
      <c r="R4" s="15" t="str">
        <f>HYPERLINK("http://www.kabupro.jp/mark/20091113/S0004JHP.htm","四半期報告書")</f>
        <v>四半期報告書</v>
      </c>
      <c r="S4" s="15" t="str">
        <f>HYPERLINK("http://www.kabupro.jp/mark/20090929/S00048SI.htm","有価証券報告書")</f>
        <v>有価証券報告書</v>
      </c>
    </row>
    <row r="5" spans="1:19" ht="14.25" thickBot="1">
      <c r="A5" s="11" t="s">
        <v>78</v>
      </c>
      <c r="B5" s="1" t="s">
        <v>253</v>
      </c>
      <c r="C5" s="1" t="s">
        <v>84</v>
      </c>
      <c r="D5" s="1" t="s">
        <v>253</v>
      </c>
      <c r="E5" s="1" t="s">
        <v>84</v>
      </c>
      <c r="F5" s="1" t="s">
        <v>258</v>
      </c>
      <c r="G5" s="1" t="s">
        <v>88</v>
      </c>
      <c r="H5" s="1" t="s">
        <v>268</v>
      </c>
      <c r="I5" s="1" t="s">
        <v>264</v>
      </c>
      <c r="J5" s="1" t="s">
        <v>272</v>
      </c>
      <c r="K5" s="1" t="s">
        <v>90</v>
      </c>
      <c r="L5" s="1" t="s">
        <v>268</v>
      </c>
      <c r="M5" s="1" t="s">
        <v>270</v>
      </c>
      <c r="N5" s="1" t="s">
        <v>272</v>
      </c>
      <c r="O5" s="1" t="s">
        <v>92</v>
      </c>
      <c r="P5" s="1" t="s">
        <v>273</v>
      </c>
      <c r="Q5" s="1" t="s">
        <v>275</v>
      </c>
      <c r="R5" s="1" t="s">
        <v>277</v>
      </c>
      <c r="S5" s="1" t="s">
        <v>94</v>
      </c>
    </row>
    <row r="6" spans="1:19" ht="15" thickBot="1" thickTop="1">
      <c r="A6" s="10" t="s">
        <v>79</v>
      </c>
      <c r="B6" s="18" t="s">
        <v>71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80</v>
      </c>
      <c r="B7" s="14" t="s">
        <v>18</v>
      </c>
      <c r="C7" s="16" t="s">
        <v>85</v>
      </c>
      <c r="D7" s="14" t="s">
        <v>18</v>
      </c>
      <c r="E7" s="16" t="s">
        <v>85</v>
      </c>
      <c r="F7" s="14" t="s">
        <v>18</v>
      </c>
      <c r="G7" s="16" t="s">
        <v>85</v>
      </c>
      <c r="H7" s="14" t="s">
        <v>18</v>
      </c>
      <c r="I7" s="14" t="s">
        <v>18</v>
      </c>
      <c r="J7" s="14" t="s">
        <v>18</v>
      </c>
      <c r="K7" s="16" t="s">
        <v>85</v>
      </c>
      <c r="L7" s="14" t="s">
        <v>18</v>
      </c>
      <c r="M7" s="14" t="s">
        <v>18</v>
      </c>
      <c r="N7" s="14" t="s">
        <v>18</v>
      </c>
      <c r="O7" s="16" t="s">
        <v>85</v>
      </c>
      <c r="P7" s="14" t="s">
        <v>18</v>
      </c>
      <c r="Q7" s="14" t="s">
        <v>18</v>
      </c>
      <c r="R7" s="14" t="s">
        <v>18</v>
      </c>
      <c r="S7" s="16" t="s">
        <v>85</v>
      </c>
    </row>
    <row r="8" spans="1:19" ht="13.5">
      <c r="A8" s="13" t="s">
        <v>81</v>
      </c>
      <c r="B8" s="1" t="s">
        <v>19</v>
      </c>
      <c r="C8" s="17" t="s">
        <v>189</v>
      </c>
      <c r="D8" s="1" t="s">
        <v>189</v>
      </c>
      <c r="E8" s="17" t="s">
        <v>190</v>
      </c>
      <c r="F8" s="1" t="s">
        <v>190</v>
      </c>
      <c r="G8" s="17" t="s">
        <v>191</v>
      </c>
      <c r="H8" s="1" t="s">
        <v>191</v>
      </c>
      <c r="I8" s="1" t="s">
        <v>191</v>
      </c>
      <c r="J8" s="1" t="s">
        <v>191</v>
      </c>
      <c r="K8" s="17" t="s">
        <v>192</v>
      </c>
      <c r="L8" s="1" t="s">
        <v>192</v>
      </c>
      <c r="M8" s="1" t="s">
        <v>192</v>
      </c>
      <c r="N8" s="1" t="s">
        <v>192</v>
      </c>
      <c r="O8" s="17" t="s">
        <v>193</v>
      </c>
      <c r="P8" s="1" t="s">
        <v>193</v>
      </c>
      <c r="Q8" s="1" t="s">
        <v>193</v>
      </c>
      <c r="R8" s="1" t="s">
        <v>193</v>
      </c>
      <c r="S8" s="17" t="s">
        <v>194</v>
      </c>
    </row>
    <row r="9" spans="1:19" ht="13.5">
      <c r="A9" s="13" t="s">
        <v>82</v>
      </c>
      <c r="B9" s="1" t="s">
        <v>254</v>
      </c>
      <c r="C9" s="17" t="s">
        <v>86</v>
      </c>
      <c r="D9" s="1" t="s">
        <v>259</v>
      </c>
      <c r="E9" s="17" t="s">
        <v>87</v>
      </c>
      <c r="F9" s="1" t="s">
        <v>265</v>
      </c>
      <c r="G9" s="17" t="s">
        <v>89</v>
      </c>
      <c r="H9" s="1" t="s">
        <v>269</v>
      </c>
      <c r="I9" s="1" t="s">
        <v>271</v>
      </c>
      <c r="J9" s="1" t="s">
        <v>92</v>
      </c>
      <c r="K9" s="17" t="s">
        <v>91</v>
      </c>
      <c r="L9" s="1" t="s">
        <v>274</v>
      </c>
      <c r="M9" s="1" t="s">
        <v>276</v>
      </c>
      <c r="N9" s="1" t="s">
        <v>278</v>
      </c>
      <c r="O9" s="17" t="s">
        <v>93</v>
      </c>
      <c r="P9" s="1" t="s">
        <v>280</v>
      </c>
      <c r="Q9" s="1" t="s">
        <v>282</v>
      </c>
      <c r="R9" s="1" t="s">
        <v>284</v>
      </c>
      <c r="S9" s="17" t="s">
        <v>95</v>
      </c>
    </row>
    <row r="10" spans="1:19" ht="14.25" thickBot="1">
      <c r="A10" s="13" t="s">
        <v>83</v>
      </c>
      <c r="B10" s="1" t="s">
        <v>97</v>
      </c>
      <c r="C10" s="17" t="s">
        <v>97</v>
      </c>
      <c r="D10" s="1" t="s">
        <v>97</v>
      </c>
      <c r="E10" s="17" t="s">
        <v>97</v>
      </c>
      <c r="F10" s="1" t="s">
        <v>97</v>
      </c>
      <c r="G10" s="17" t="s">
        <v>97</v>
      </c>
      <c r="H10" s="1" t="s">
        <v>97</v>
      </c>
      <c r="I10" s="1" t="s">
        <v>97</v>
      </c>
      <c r="J10" s="1" t="s">
        <v>97</v>
      </c>
      <c r="K10" s="17" t="s">
        <v>97</v>
      </c>
      <c r="L10" s="1" t="s">
        <v>97</v>
      </c>
      <c r="M10" s="1" t="s">
        <v>97</v>
      </c>
      <c r="N10" s="1" t="s">
        <v>97</v>
      </c>
      <c r="O10" s="17" t="s">
        <v>97</v>
      </c>
      <c r="P10" s="1" t="s">
        <v>97</v>
      </c>
      <c r="Q10" s="1" t="s">
        <v>97</v>
      </c>
      <c r="R10" s="1" t="s">
        <v>97</v>
      </c>
      <c r="S10" s="17" t="s">
        <v>97</v>
      </c>
    </row>
    <row r="11" spans="1:19" ht="14.25" thickTop="1">
      <c r="A11" s="26" t="s">
        <v>243</v>
      </c>
      <c r="B11" s="27">
        <v>56620</v>
      </c>
      <c r="C11" s="21">
        <v>525965</v>
      </c>
      <c r="D11" s="27">
        <v>542355</v>
      </c>
      <c r="E11" s="21">
        <v>345759</v>
      </c>
      <c r="F11" s="27">
        <v>220179</v>
      </c>
      <c r="G11" s="21">
        <v>147212</v>
      </c>
      <c r="H11" s="27">
        <v>251515</v>
      </c>
      <c r="I11" s="27">
        <v>272338</v>
      </c>
      <c r="J11" s="27">
        <v>62795</v>
      </c>
      <c r="K11" s="21">
        <v>-422602</v>
      </c>
      <c r="L11" s="27">
        <v>-232271</v>
      </c>
      <c r="M11" s="27">
        <v>-78193</v>
      </c>
      <c r="N11" s="27">
        <v>-89909</v>
      </c>
      <c r="O11" s="21">
        <v>36498</v>
      </c>
      <c r="P11" s="27">
        <v>47724</v>
      </c>
      <c r="Q11" s="27">
        <v>62248</v>
      </c>
      <c r="R11" s="27">
        <v>11548</v>
      </c>
      <c r="S11" s="21">
        <v>301597</v>
      </c>
    </row>
    <row r="12" spans="1:19" ht="13.5">
      <c r="A12" s="6" t="s">
        <v>223</v>
      </c>
      <c r="B12" s="28">
        <v>46966</v>
      </c>
      <c r="C12" s="22">
        <v>105636</v>
      </c>
      <c r="D12" s="28">
        <v>52517</v>
      </c>
      <c r="E12" s="22">
        <v>91037</v>
      </c>
      <c r="F12" s="28">
        <v>40464</v>
      </c>
      <c r="G12" s="22">
        <v>68781</v>
      </c>
      <c r="H12" s="28">
        <v>51827</v>
      </c>
      <c r="I12" s="28">
        <v>34838</v>
      </c>
      <c r="J12" s="28">
        <v>17641</v>
      </c>
      <c r="K12" s="22">
        <v>66633</v>
      </c>
      <c r="L12" s="28">
        <v>46463</v>
      </c>
      <c r="M12" s="28">
        <v>29587</v>
      </c>
      <c r="N12" s="28">
        <v>14578</v>
      </c>
      <c r="O12" s="22">
        <v>33913</v>
      </c>
      <c r="P12" s="28">
        <v>25337</v>
      </c>
      <c r="Q12" s="28">
        <v>16852</v>
      </c>
      <c r="R12" s="28">
        <v>7721</v>
      </c>
      <c r="S12" s="22">
        <v>38553</v>
      </c>
    </row>
    <row r="13" spans="1:19" ht="13.5">
      <c r="A13" s="6" t="s">
        <v>237</v>
      </c>
      <c r="B13" s="28">
        <v>10593</v>
      </c>
      <c r="C13" s="22">
        <v>32373</v>
      </c>
      <c r="D13" s="28">
        <v>32009</v>
      </c>
      <c r="E13" s="22"/>
      <c r="F13" s="28"/>
      <c r="G13" s="22">
        <v>35218</v>
      </c>
      <c r="H13" s="28"/>
      <c r="I13" s="28"/>
      <c r="J13" s="28"/>
      <c r="K13" s="22">
        <v>18774</v>
      </c>
      <c r="L13" s="28">
        <v>205</v>
      </c>
      <c r="M13" s="28">
        <v>205</v>
      </c>
      <c r="N13" s="28"/>
      <c r="O13" s="22">
        <v>12283</v>
      </c>
      <c r="P13" s="28"/>
      <c r="Q13" s="28"/>
      <c r="R13" s="28"/>
      <c r="S13" s="22"/>
    </row>
    <row r="14" spans="1:19" ht="13.5">
      <c r="A14" s="6" t="s">
        <v>20</v>
      </c>
      <c r="B14" s="28">
        <v>1190</v>
      </c>
      <c r="C14" s="22">
        <v>4218</v>
      </c>
      <c r="D14" s="28">
        <v>1922</v>
      </c>
      <c r="E14" s="22">
        <v>3854</v>
      </c>
      <c r="F14" s="28">
        <v>1934</v>
      </c>
      <c r="G14" s="22">
        <v>2009</v>
      </c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21</v>
      </c>
      <c r="B15" s="28"/>
      <c r="C15" s="22"/>
      <c r="D15" s="28"/>
      <c r="E15" s="22"/>
      <c r="F15" s="28"/>
      <c r="G15" s="22">
        <v>-6937</v>
      </c>
      <c r="H15" s="28">
        <v>-5203</v>
      </c>
      <c r="I15" s="28">
        <v>-3468</v>
      </c>
      <c r="J15" s="28">
        <v>-1734</v>
      </c>
      <c r="K15" s="22">
        <v>-6937</v>
      </c>
      <c r="L15" s="28">
        <v>-5203</v>
      </c>
      <c r="M15" s="28">
        <v>-3468</v>
      </c>
      <c r="N15" s="28">
        <v>-1734</v>
      </c>
      <c r="O15" s="22">
        <v>-6937</v>
      </c>
      <c r="P15" s="28">
        <v>-5203</v>
      </c>
      <c r="Q15" s="28">
        <v>-3468</v>
      </c>
      <c r="R15" s="28">
        <v>-1734</v>
      </c>
      <c r="S15" s="22">
        <v>-6937</v>
      </c>
    </row>
    <row r="16" spans="1:19" ht="13.5">
      <c r="A16" s="6" t="s">
        <v>22</v>
      </c>
      <c r="B16" s="28">
        <v>228</v>
      </c>
      <c r="C16" s="22">
        <v>-5735</v>
      </c>
      <c r="D16" s="28">
        <v>-4488</v>
      </c>
      <c r="E16" s="22">
        <v>4626</v>
      </c>
      <c r="F16" s="28">
        <v>-1014</v>
      </c>
      <c r="G16" s="22">
        <v>-8330</v>
      </c>
      <c r="H16" s="28">
        <v>-8627</v>
      </c>
      <c r="I16" s="28">
        <v>-6514</v>
      </c>
      <c r="J16" s="28">
        <v>-5879</v>
      </c>
      <c r="K16" s="22">
        <v>17988</v>
      </c>
      <c r="L16" s="28">
        <v>11079</v>
      </c>
      <c r="M16" s="28">
        <v>12062</v>
      </c>
      <c r="N16" s="28">
        <v>-1781</v>
      </c>
      <c r="O16" s="22">
        <v>6592</v>
      </c>
      <c r="P16" s="28">
        <v>-7004</v>
      </c>
      <c r="Q16" s="28">
        <v>-8509</v>
      </c>
      <c r="R16" s="28">
        <v>-7455</v>
      </c>
      <c r="S16" s="22">
        <v>1409</v>
      </c>
    </row>
    <row r="17" spans="1:19" ht="13.5">
      <c r="A17" s="6" t="s">
        <v>23</v>
      </c>
      <c r="B17" s="28"/>
      <c r="C17" s="22"/>
      <c r="D17" s="28"/>
      <c r="E17" s="22"/>
      <c r="F17" s="28"/>
      <c r="G17" s="22"/>
      <c r="H17" s="28">
        <v>4635</v>
      </c>
      <c r="I17" s="28"/>
      <c r="J17" s="28">
        <v>4955</v>
      </c>
      <c r="K17" s="22"/>
      <c r="L17" s="28">
        <v>5042</v>
      </c>
      <c r="M17" s="28"/>
      <c r="N17" s="28">
        <v>4880</v>
      </c>
      <c r="O17" s="22"/>
      <c r="P17" s="28">
        <v>4728</v>
      </c>
      <c r="Q17" s="28"/>
      <c r="R17" s="28">
        <v>4099</v>
      </c>
      <c r="S17" s="22"/>
    </row>
    <row r="18" spans="1:19" ht="13.5">
      <c r="A18" s="6" t="s">
        <v>24</v>
      </c>
      <c r="B18" s="28"/>
      <c r="C18" s="22"/>
      <c r="D18" s="28"/>
      <c r="E18" s="22"/>
      <c r="F18" s="28"/>
      <c r="G18" s="22">
        <v>-67859</v>
      </c>
      <c r="H18" s="28">
        <v>-67859</v>
      </c>
      <c r="I18" s="28">
        <v>-67859</v>
      </c>
      <c r="J18" s="28">
        <v>-67859</v>
      </c>
      <c r="K18" s="22">
        <v>7115</v>
      </c>
      <c r="L18" s="28">
        <v>5930</v>
      </c>
      <c r="M18" s="28">
        <v>3092</v>
      </c>
      <c r="N18" s="28">
        <v>2976</v>
      </c>
      <c r="O18" s="22">
        <v>11183</v>
      </c>
      <c r="P18" s="28">
        <v>8387</v>
      </c>
      <c r="Q18" s="28">
        <v>5591</v>
      </c>
      <c r="R18" s="28">
        <v>2795</v>
      </c>
      <c r="S18" s="22">
        <v>9654</v>
      </c>
    </row>
    <row r="19" spans="1:19" ht="13.5">
      <c r="A19" s="6" t="s">
        <v>25</v>
      </c>
      <c r="B19" s="28">
        <v>-11000</v>
      </c>
      <c r="C19" s="22">
        <v>-11500</v>
      </c>
      <c r="D19" s="28">
        <v>-22500</v>
      </c>
      <c r="E19" s="22">
        <v>6500</v>
      </c>
      <c r="F19" s="28">
        <v>-16000</v>
      </c>
      <c r="G19" s="22">
        <v>16000</v>
      </c>
      <c r="H19" s="28"/>
      <c r="I19" s="28"/>
      <c r="J19" s="28"/>
      <c r="K19" s="22">
        <v>-4500</v>
      </c>
      <c r="L19" s="28">
        <v>-4500</v>
      </c>
      <c r="M19" s="28">
        <v>-4500</v>
      </c>
      <c r="N19" s="28">
        <v>-4500</v>
      </c>
      <c r="O19" s="22">
        <v>-18500</v>
      </c>
      <c r="P19" s="28">
        <v>-23000</v>
      </c>
      <c r="Q19" s="28">
        <v>-23000</v>
      </c>
      <c r="R19" s="28">
        <v>-23000</v>
      </c>
      <c r="S19" s="22">
        <v>3000</v>
      </c>
    </row>
    <row r="20" spans="1:19" ht="13.5">
      <c r="A20" s="6" t="s">
        <v>26</v>
      </c>
      <c r="B20" s="28">
        <v>-514</v>
      </c>
      <c r="C20" s="22">
        <v>-288</v>
      </c>
      <c r="D20" s="28">
        <v>-188</v>
      </c>
      <c r="E20" s="22">
        <v>-194</v>
      </c>
      <c r="F20" s="28">
        <v>-55</v>
      </c>
      <c r="G20" s="22">
        <v>-506</v>
      </c>
      <c r="H20" s="28">
        <v>-310</v>
      </c>
      <c r="I20" s="28">
        <v>-239</v>
      </c>
      <c r="J20" s="28">
        <v>-46</v>
      </c>
      <c r="K20" s="22">
        <v>-165</v>
      </c>
      <c r="L20" s="28">
        <v>-135</v>
      </c>
      <c r="M20" s="28">
        <v>-74</v>
      </c>
      <c r="N20" s="28">
        <v>-43</v>
      </c>
      <c r="O20" s="22">
        <v>-649</v>
      </c>
      <c r="P20" s="28">
        <v>-649</v>
      </c>
      <c r="Q20" s="28">
        <v>-318</v>
      </c>
      <c r="R20" s="28">
        <v>-318</v>
      </c>
      <c r="S20" s="22">
        <v>-750</v>
      </c>
    </row>
    <row r="21" spans="1:19" ht="13.5">
      <c r="A21" s="6" t="s">
        <v>221</v>
      </c>
      <c r="B21" s="28">
        <v>7254</v>
      </c>
      <c r="C21" s="22">
        <v>14521</v>
      </c>
      <c r="D21" s="28">
        <v>8514</v>
      </c>
      <c r="E21" s="22">
        <v>14699</v>
      </c>
      <c r="F21" s="28">
        <v>7730</v>
      </c>
      <c r="G21" s="22">
        <v>14350</v>
      </c>
      <c r="H21" s="28">
        <v>11052</v>
      </c>
      <c r="I21" s="28">
        <v>7669</v>
      </c>
      <c r="J21" s="28">
        <v>3577</v>
      </c>
      <c r="K21" s="22">
        <v>10794</v>
      </c>
      <c r="L21" s="28">
        <v>8147</v>
      </c>
      <c r="M21" s="28">
        <v>5516</v>
      </c>
      <c r="N21" s="28">
        <v>2774</v>
      </c>
      <c r="O21" s="22">
        <v>12407</v>
      </c>
      <c r="P21" s="28">
        <v>10260</v>
      </c>
      <c r="Q21" s="28">
        <v>8052</v>
      </c>
      <c r="R21" s="28">
        <v>4342</v>
      </c>
      <c r="S21" s="22">
        <v>20507</v>
      </c>
    </row>
    <row r="22" spans="1:19" ht="13.5">
      <c r="A22" s="6" t="s">
        <v>27</v>
      </c>
      <c r="B22" s="28">
        <v>-40663</v>
      </c>
      <c r="C22" s="22">
        <v>-85654</v>
      </c>
      <c r="D22" s="28">
        <v>-53447</v>
      </c>
      <c r="E22" s="22">
        <v>-10119</v>
      </c>
      <c r="F22" s="28">
        <v>4177</v>
      </c>
      <c r="G22" s="22">
        <v>3628</v>
      </c>
      <c r="H22" s="28">
        <v>84</v>
      </c>
      <c r="I22" s="28">
        <v>0</v>
      </c>
      <c r="J22" s="28">
        <v>0</v>
      </c>
      <c r="K22" s="22">
        <v>-384</v>
      </c>
      <c r="L22" s="28">
        <v>-386</v>
      </c>
      <c r="M22" s="28">
        <v>214</v>
      </c>
      <c r="N22" s="28">
        <v>1406</v>
      </c>
      <c r="O22" s="22">
        <v>-2650</v>
      </c>
      <c r="P22" s="28">
        <v>-2651</v>
      </c>
      <c r="Q22" s="28">
        <v>-11</v>
      </c>
      <c r="R22" s="28">
        <v>2</v>
      </c>
      <c r="S22" s="22">
        <v>-7344</v>
      </c>
    </row>
    <row r="23" spans="1:19" ht="13.5">
      <c r="A23" s="6" t="s">
        <v>28</v>
      </c>
      <c r="B23" s="28">
        <v>1661</v>
      </c>
      <c r="C23" s="22">
        <v>176</v>
      </c>
      <c r="D23" s="28">
        <v>564</v>
      </c>
      <c r="E23" s="22">
        <v>2</v>
      </c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29</v>
      </c>
      <c r="B24" s="28">
        <v>31846</v>
      </c>
      <c r="C24" s="22"/>
      <c r="D24" s="28"/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234</v>
      </c>
      <c r="B25" s="28"/>
      <c r="C25" s="22"/>
      <c r="D25" s="28"/>
      <c r="E25" s="22"/>
      <c r="F25" s="28">
        <v>44</v>
      </c>
      <c r="G25" s="22"/>
      <c r="H25" s="28">
        <v>12</v>
      </c>
      <c r="I25" s="28">
        <v>12</v>
      </c>
      <c r="J25" s="28"/>
      <c r="K25" s="22"/>
      <c r="L25" s="28"/>
      <c r="M25" s="28"/>
      <c r="N25" s="28"/>
      <c r="O25" s="22"/>
      <c r="P25" s="28">
        <v>346</v>
      </c>
      <c r="Q25" s="28"/>
      <c r="R25" s="28"/>
      <c r="S25" s="22">
        <v>869</v>
      </c>
    </row>
    <row r="26" spans="1:19" ht="13.5">
      <c r="A26" s="6" t="s">
        <v>30</v>
      </c>
      <c r="B26" s="28"/>
      <c r="C26" s="22"/>
      <c r="D26" s="28"/>
      <c r="E26" s="22"/>
      <c r="F26" s="28">
        <v>-505</v>
      </c>
      <c r="G26" s="22"/>
      <c r="H26" s="28">
        <v>76</v>
      </c>
      <c r="I26" s="28">
        <v>76</v>
      </c>
      <c r="J26" s="28"/>
      <c r="K26" s="22"/>
      <c r="L26" s="28">
        <v>61</v>
      </c>
      <c r="M26" s="28"/>
      <c r="N26" s="28"/>
      <c r="O26" s="22"/>
      <c r="P26" s="28">
        <v>16080</v>
      </c>
      <c r="Q26" s="28">
        <v>16080</v>
      </c>
      <c r="R26" s="28"/>
      <c r="S26" s="22"/>
    </row>
    <row r="27" spans="1:19" ht="13.5">
      <c r="A27" s="6" t="s">
        <v>31</v>
      </c>
      <c r="B27" s="28">
        <v>-314213</v>
      </c>
      <c r="C27" s="22">
        <v>484501</v>
      </c>
      <c r="D27" s="28">
        <v>-167377</v>
      </c>
      <c r="E27" s="22">
        <v>-895123</v>
      </c>
      <c r="F27" s="28">
        <v>-66117</v>
      </c>
      <c r="G27" s="22">
        <v>418621</v>
      </c>
      <c r="H27" s="28">
        <v>761194</v>
      </c>
      <c r="I27" s="28">
        <v>266599</v>
      </c>
      <c r="J27" s="28">
        <v>339654</v>
      </c>
      <c r="K27" s="22">
        <v>-169281</v>
      </c>
      <c r="L27" s="28">
        <v>352475</v>
      </c>
      <c r="M27" s="28">
        <v>113716</v>
      </c>
      <c r="N27" s="28">
        <v>-53297</v>
      </c>
      <c r="O27" s="22">
        <v>573162</v>
      </c>
      <c r="P27" s="28">
        <v>693138</v>
      </c>
      <c r="Q27" s="28">
        <v>628076</v>
      </c>
      <c r="R27" s="28">
        <v>390485</v>
      </c>
      <c r="S27" s="22">
        <v>-946190</v>
      </c>
    </row>
    <row r="28" spans="1:19" ht="13.5">
      <c r="A28" s="6" t="s">
        <v>32</v>
      </c>
      <c r="B28" s="28">
        <v>-164413</v>
      </c>
      <c r="C28" s="22">
        <v>-111685</v>
      </c>
      <c r="D28" s="28">
        <v>-87613</v>
      </c>
      <c r="E28" s="22">
        <v>103742</v>
      </c>
      <c r="F28" s="28">
        <v>89505</v>
      </c>
      <c r="G28" s="22">
        <v>-65354</v>
      </c>
      <c r="H28" s="28">
        <v>57905</v>
      </c>
      <c r="I28" s="28">
        <v>34240</v>
      </c>
      <c r="J28" s="28">
        <v>-79894</v>
      </c>
      <c r="K28" s="22">
        <v>-43504</v>
      </c>
      <c r="L28" s="28">
        <v>-39018</v>
      </c>
      <c r="M28" s="28">
        <v>-19974</v>
      </c>
      <c r="N28" s="28">
        <v>-65731</v>
      </c>
      <c r="O28" s="22">
        <v>-36469</v>
      </c>
      <c r="P28" s="28">
        <v>-202193</v>
      </c>
      <c r="Q28" s="28">
        <v>-53181</v>
      </c>
      <c r="R28" s="28">
        <v>731</v>
      </c>
      <c r="S28" s="22">
        <v>46850</v>
      </c>
    </row>
    <row r="29" spans="1:19" ht="13.5">
      <c r="A29" s="6" t="s">
        <v>33</v>
      </c>
      <c r="B29" s="28">
        <v>-4815</v>
      </c>
      <c r="C29" s="22">
        <v>95696</v>
      </c>
      <c r="D29" s="28">
        <v>191266</v>
      </c>
      <c r="E29" s="22">
        <v>-42280</v>
      </c>
      <c r="F29" s="28">
        <v>-132996</v>
      </c>
      <c r="G29" s="22">
        <v>148105</v>
      </c>
      <c r="H29" s="28">
        <v>224071</v>
      </c>
      <c r="I29" s="28">
        <v>301052</v>
      </c>
      <c r="J29" s="28">
        <v>23547</v>
      </c>
      <c r="K29" s="22">
        <v>-187304</v>
      </c>
      <c r="L29" s="28">
        <v>71771</v>
      </c>
      <c r="M29" s="28">
        <v>164037</v>
      </c>
      <c r="N29" s="28">
        <v>80388</v>
      </c>
      <c r="O29" s="22">
        <v>-64145</v>
      </c>
      <c r="P29" s="28">
        <v>-106399</v>
      </c>
      <c r="Q29" s="28">
        <v>-98356</v>
      </c>
      <c r="R29" s="28">
        <v>-73314</v>
      </c>
      <c r="S29" s="22">
        <v>-1693</v>
      </c>
    </row>
    <row r="30" spans="1:19" ht="13.5">
      <c r="A30" s="6" t="s">
        <v>34</v>
      </c>
      <c r="B30" s="28">
        <v>-61863</v>
      </c>
      <c r="C30" s="22">
        <v>-25678</v>
      </c>
      <c r="D30" s="28">
        <v>-30754</v>
      </c>
      <c r="E30" s="22">
        <v>-20281</v>
      </c>
      <c r="F30" s="28">
        <v>-19878</v>
      </c>
      <c r="G30" s="22">
        <v>72055</v>
      </c>
      <c r="H30" s="28">
        <v>69529</v>
      </c>
      <c r="I30" s="28">
        <v>56670</v>
      </c>
      <c r="J30" s="28">
        <v>55230</v>
      </c>
      <c r="K30" s="22">
        <v>-6545</v>
      </c>
      <c r="L30" s="28">
        <v>-2125</v>
      </c>
      <c r="M30" s="28">
        <v>23388</v>
      </c>
      <c r="N30" s="28">
        <v>12763</v>
      </c>
      <c r="O30" s="22">
        <v>-45066</v>
      </c>
      <c r="P30" s="28">
        <v>8617</v>
      </c>
      <c r="Q30" s="28">
        <v>12522</v>
      </c>
      <c r="R30" s="28">
        <v>23078</v>
      </c>
      <c r="S30" s="22">
        <v>46728</v>
      </c>
    </row>
    <row r="31" spans="1:19" ht="13.5">
      <c r="A31" s="6" t="s">
        <v>35</v>
      </c>
      <c r="B31" s="28">
        <v>194359</v>
      </c>
      <c r="C31" s="22">
        <v>-248236</v>
      </c>
      <c r="D31" s="28">
        <v>357213</v>
      </c>
      <c r="E31" s="22">
        <v>327324</v>
      </c>
      <c r="F31" s="28">
        <v>-166576</v>
      </c>
      <c r="G31" s="22">
        <v>72911</v>
      </c>
      <c r="H31" s="28">
        <v>-270215</v>
      </c>
      <c r="I31" s="28">
        <v>-122205</v>
      </c>
      <c r="J31" s="28">
        <v>-39274</v>
      </c>
      <c r="K31" s="22">
        <v>113666</v>
      </c>
      <c r="L31" s="28">
        <v>-62265</v>
      </c>
      <c r="M31" s="28">
        <v>-77486</v>
      </c>
      <c r="N31" s="28">
        <v>-51436</v>
      </c>
      <c r="O31" s="22">
        <v>-244670</v>
      </c>
      <c r="P31" s="28">
        <v>-119185</v>
      </c>
      <c r="Q31" s="28">
        <v>-140159</v>
      </c>
      <c r="R31" s="28">
        <v>-191421</v>
      </c>
      <c r="S31" s="22">
        <v>362340</v>
      </c>
    </row>
    <row r="32" spans="1:19" ht="13.5">
      <c r="A32" s="6" t="s">
        <v>36</v>
      </c>
      <c r="B32" s="28">
        <v>-2676</v>
      </c>
      <c r="C32" s="22">
        <v>-7875</v>
      </c>
      <c r="D32" s="28">
        <v>-12399</v>
      </c>
      <c r="E32" s="22">
        <v>-5500</v>
      </c>
      <c r="F32" s="28">
        <v>-12175</v>
      </c>
      <c r="G32" s="22">
        <v>-3163</v>
      </c>
      <c r="H32" s="28">
        <v>-22091</v>
      </c>
      <c r="I32" s="28">
        <v>-15578</v>
      </c>
      <c r="J32" s="28">
        <v>3032</v>
      </c>
      <c r="K32" s="22">
        <v>-3812</v>
      </c>
      <c r="L32" s="28">
        <v>-22743</v>
      </c>
      <c r="M32" s="28">
        <v>-8288</v>
      </c>
      <c r="N32" s="28">
        <v>1654</v>
      </c>
      <c r="O32" s="22">
        <v>25504</v>
      </c>
      <c r="P32" s="28">
        <v>4368</v>
      </c>
      <c r="Q32" s="28">
        <v>6466</v>
      </c>
      <c r="R32" s="28">
        <v>1979</v>
      </c>
      <c r="S32" s="22">
        <v>-8097</v>
      </c>
    </row>
    <row r="33" spans="1:19" ht="13.5">
      <c r="A33" s="6" t="s">
        <v>37</v>
      </c>
      <c r="B33" s="28">
        <v>-27330</v>
      </c>
      <c r="C33" s="22">
        <v>9604</v>
      </c>
      <c r="D33" s="28">
        <v>8556</v>
      </c>
      <c r="E33" s="22">
        <v>-5649</v>
      </c>
      <c r="F33" s="28">
        <v>-12625</v>
      </c>
      <c r="G33" s="22">
        <v>35173</v>
      </c>
      <c r="H33" s="28">
        <v>37889</v>
      </c>
      <c r="I33" s="28">
        <v>33748</v>
      </c>
      <c r="J33" s="28">
        <v>6439</v>
      </c>
      <c r="K33" s="22">
        <v>-10532</v>
      </c>
      <c r="L33" s="28">
        <v>-10532</v>
      </c>
      <c r="M33" s="28">
        <v>-7022</v>
      </c>
      <c r="N33" s="28">
        <v>-8927</v>
      </c>
      <c r="O33" s="22">
        <v>-19983</v>
      </c>
      <c r="P33" s="28">
        <v>-30516</v>
      </c>
      <c r="Q33" s="28">
        <v>-19427</v>
      </c>
      <c r="R33" s="28">
        <v>-14717</v>
      </c>
      <c r="S33" s="22">
        <v>26820</v>
      </c>
    </row>
    <row r="34" spans="1:19" ht="13.5">
      <c r="A34" s="6" t="s">
        <v>38</v>
      </c>
      <c r="B34" s="28">
        <v>78804</v>
      </c>
      <c r="C34" s="22">
        <v>38254</v>
      </c>
      <c r="D34" s="28">
        <v>-41841</v>
      </c>
      <c r="E34" s="22">
        <v>-143431</v>
      </c>
      <c r="F34" s="28">
        <v>-61022</v>
      </c>
      <c r="G34" s="22">
        <v>39819</v>
      </c>
      <c r="H34" s="28">
        <v>-62500</v>
      </c>
      <c r="I34" s="28">
        <v>-118922</v>
      </c>
      <c r="J34" s="28">
        <v>-52313</v>
      </c>
      <c r="K34" s="22">
        <v>78714</v>
      </c>
      <c r="L34" s="28">
        <v>-5098</v>
      </c>
      <c r="M34" s="28">
        <v>-15424</v>
      </c>
      <c r="N34" s="28">
        <v>-43659</v>
      </c>
      <c r="O34" s="22">
        <v>-84236</v>
      </c>
      <c r="P34" s="28">
        <v>-24296</v>
      </c>
      <c r="Q34" s="28">
        <v>-155246</v>
      </c>
      <c r="R34" s="28">
        <v>-100864</v>
      </c>
      <c r="S34" s="22">
        <v>48399</v>
      </c>
    </row>
    <row r="35" spans="1:19" ht="13.5">
      <c r="A35" s="6" t="s">
        <v>39</v>
      </c>
      <c r="B35" s="28">
        <v>-103498</v>
      </c>
      <c r="C35" s="22">
        <v>112250</v>
      </c>
      <c r="D35" s="28">
        <v>-35086</v>
      </c>
      <c r="E35" s="22">
        <v>25327</v>
      </c>
      <c r="F35" s="28">
        <v>-85301</v>
      </c>
      <c r="G35" s="22">
        <v>98100</v>
      </c>
      <c r="H35" s="28">
        <v>-1627</v>
      </c>
      <c r="I35" s="28">
        <v>13785</v>
      </c>
      <c r="J35" s="28">
        <v>4203</v>
      </c>
      <c r="K35" s="22">
        <v>-9754</v>
      </c>
      <c r="L35" s="28">
        <v>-37323</v>
      </c>
      <c r="M35" s="28">
        <v>-26164</v>
      </c>
      <c r="N35" s="28">
        <v>-22654</v>
      </c>
      <c r="O35" s="22">
        <v>-38262</v>
      </c>
      <c r="P35" s="28">
        <v>-80506</v>
      </c>
      <c r="Q35" s="28">
        <v>-67566</v>
      </c>
      <c r="R35" s="28">
        <v>-65449</v>
      </c>
      <c r="S35" s="22">
        <v>43880</v>
      </c>
    </row>
    <row r="36" spans="1:19" ht="13.5">
      <c r="A36" s="6" t="s">
        <v>40</v>
      </c>
      <c r="B36" s="28">
        <v>-301461</v>
      </c>
      <c r="C36" s="22">
        <v>926648</v>
      </c>
      <c r="D36" s="28">
        <v>739223</v>
      </c>
      <c r="E36" s="22">
        <v>-199492</v>
      </c>
      <c r="F36" s="28">
        <v>-210234</v>
      </c>
      <c r="G36" s="22">
        <v>1020163</v>
      </c>
      <c r="H36" s="28">
        <v>1031360</v>
      </c>
      <c r="I36" s="28">
        <v>686244</v>
      </c>
      <c r="J36" s="28">
        <v>274076</v>
      </c>
      <c r="K36" s="22">
        <v>-551372</v>
      </c>
      <c r="L36" s="28">
        <v>79573</v>
      </c>
      <c r="M36" s="28">
        <v>111223</v>
      </c>
      <c r="N36" s="28">
        <v>-222250</v>
      </c>
      <c r="O36" s="22">
        <v>166402</v>
      </c>
      <c r="P36" s="28">
        <v>217385</v>
      </c>
      <c r="Q36" s="28">
        <v>186645</v>
      </c>
      <c r="R36" s="28">
        <v>-31488</v>
      </c>
      <c r="S36" s="22">
        <v>-20453</v>
      </c>
    </row>
    <row r="37" spans="1:19" ht="13.5">
      <c r="A37" s="6" t="s">
        <v>41</v>
      </c>
      <c r="B37" s="28">
        <v>255</v>
      </c>
      <c r="C37" s="22">
        <v>137</v>
      </c>
      <c r="D37" s="28">
        <v>141</v>
      </c>
      <c r="E37" s="22">
        <v>136</v>
      </c>
      <c r="F37" s="28">
        <v>23</v>
      </c>
      <c r="G37" s="22">
        <v>448</v>
      </c>
      <c r="H37" s="28">
        <v>251</v>
      </c>
      <c r="I37" s="28">
        <v>181</v>
      </c>
      <c r="J37" s="28">
        <v>44</v>
      </c>
      <c r="K37" s="22">
        <v>136</v>
      </c>
      <c r="L37" s="28">
        <v>106</v>
      </c>
      <c r="M37" s="28">
        <v>45</v>
      </c>
      <c r="N37" s="28">
        <v>43</v>
      </c>
      <c r="O37" s="22">
        <v>621</v>
      </c>
      <c r="P37" s="28">
        <v>684</v>
      </c>
      <c r="Q37" s="28">
        <v>291</v>
      </c>
      <c r="R37" s="28">
        <v>331</v>
      </c>
      <c r="S37" s="22">
        <v>597</v>
      </c>
    </row>
    <row r="38" spans="1:19" ht="13.5">
      <c r="A38" s="6" t="s">
        <v>42</v>
      </c>
      <c r="B38" s="28">
        <v>-5428</v>
      </c>
      <c r="C38" s="22">
        <v>-11511</v>
      </c>
      <c r="D38" s="28">
        <v>-7312</v>
      </c>
      <c r="E38" s="22">
        <v>-14181</v>
      </c>
      <c r="F38" s="28">
        <v>-7007</v>
      </c>
      <c r="G38" s="22">
        <v>-14410</v>
      </c>
      <c r="H38" s="28">
        <v>-10952</v>
      </c>
      <c r="I38" s="28">
        <v>-7306</v>
      </c>
      <c r="J38" s="28">
        <v>-3470</v>
      </c>
      <c r="K38" s="22">
        <v>-11209</v>
      </c>
      <c r="L38" s="28">
        <v>-8173</v>
      </c>
      <c r="M38" s="28">
        <v>-5499</v>
      </c>
      <c r="N38" s="28">
        <v>-2843</v>
      </c>
      <c r="O38" s="22">
        <v>-11619</v>
      </c>
      <c r="P38" s="28">
        <v>-9501</v>
      </c>
      <c r="Q38" s="28">
        <v>-7048</v>
      </c>
      <c r="R38" s="28">
        <v>-4319</v>
      </c>
      <c r="S38" s="22">
        <v>-21506</v>
      </c>
    </row>
    <row r="39" spans="1:19" ht="13.5">
      <c r="A39" s="6" t="s">
        <v>43</v>
      </c>
      <c r="B39" s="28">
        <v>-105777</v>
      </c>
      <c r="C39" s="22">
        <v>-92582</v>
      </c>
      <c r="D39" s="28">
        <v>-51677</v>
      </c>
      <c r="E39" s="22">
        <v>-108659</v>
      </c>
      <c r="F39" s="28">
        <v>-74386</v>
      </c>
      <c r="G39" s="22">
        <v>-9563</v>
      </c>
      <c r="H39" s="28">
        <v>-9687</v>
      </c>
      <c r="I39" s="28">
        <v>-7377</v>
      </c>
      <c r="J39" s="28">
        <v>-712</v>
      </c>
      <c r="K39" s="22">
        <v>-27719</v>
      </c>
      <c r="L39" s="28">
        <v>-28787</v>
      </c>
      <c r="M39" s="28">
        <v>-15952</v>
      </c>
      <c r="N39" s="28">
        <v>-10269</v>
      </c>
      <c r="O39" s="22">
        <v>-210440</v>
      </c>
      <c r="P39" s="28">
        <v>-206713</v>
      </c>
      <c r="Q39" s="28">
        <v>-123697</v>
      </c>
      <c r="R39" s="28">
        <v>-120380</v>
      </c>
      <c r="S39" s="22">
        <v>-69609</v>
      </c>
    </row>
    <row r="40" spans="1:19" ht="13.5">
      <c r="A40" s="6" t="s">
        <v>44</v>
      </c>
      <c r="B40" s="28">
        <v>6824</v>
      </c>
      <c r="C40" s="22">
        <v>102</v>
      </c>
      <c r="D40" s="28">
        <v>23</v>
      </c>
      <c r="E40" s="22">
        <v>9</v>
      </c>
      <c r="F40" s="28"/>
      <c r="G40" s="22">
        <v>7764</v>
      </c>
      <c r="H40" s="28">
        <v>7764</v>
      </c>
      <c r="I40" s="28">
        <v>7764</v>
      </c>
      <c r="J40" s="28"/>
      <c r="K40" s="22">
        <v>65403</v>
      </c>
      <c r="L40" s="28">
        <v>65403</v>
      </c>
      <c r="M40" s="28">
        <v>65403</v>
      </c>
      <c r="N40" s="28"/>
      <c r="O40" s="22"/>
      <c r="P40" s="28"/>
      <c r="Q40" s="28"/>
      <c r="R40" s="28"/>
      <c r="S40" s="22">
        <v>93194</v>
      </c>
    </row>
    <row r="41" spans="1:19" ht="14.25" thickBot="1">
      <c r="A41" s="5" t="s">
        <v>45</v>
      </c>
      <c r="B41" s="29">
        <v>-405587</v>
      </c>
      <c r="C41" s="23">
        <v>822795</v>
      </c>
      <c r="D41" s="29">
        <v>680398</v>
      </c>
      <c r="E41" s="23">
        <v>-322187</v>
      </c>
      <c r="F41" s="29">
        <v>-291604</v>
      </c>
      <c r="G41" s="23">
        <v>1004402</v>
      </c>
      <c r="H41" s="29">
        <v>1018737</v>
      </c>
      <c r="I41" s="29">
        <v>679506</v>
      </c>
      <c r="J41" s="29">
        <v>269937</v>
      </c>
      <c r="K41" s="23">
        <v>-524761</v>
      </c>
      <c r="L41" s="29">
        <v>108121</v>
      </c>
      <c r="M41" s="29">
        <v>155221</v>
      </c>
      <c r="N41" s="29">
        <v>-235320</v>
      </c>
      <c r="O41" s="23">
        <v>-55035</v>
      </c>
      <c r="P41" s="29">
        <v>1854</v>
      </c>
      <c r="Q41" s="29">
        <v>56190</v>
      </c>
      <c r="R41" s="29">
        <v>-155856</v>
      </c>
      <c r="S41" s="23">
        <v>-17776</v>
      </c>
    </row>
    <row r="42" spans="1:19" ht="14.25" thickTop="1">
      <c r="A42" s="6" t="s">
        <v>46</v>
      </c>
      <c r="B42" s="28">
        <v>-147302</v>
      </c>
      <c r="C42" s="22">
        <v>-336396</v>
      </c>
      <c r="D42" s="28">
        <v>-168712</v>
      </c>
      <c r="E42" s="22">
        <v>-246942</v>
      </c>
      <c r="F42" s="28">
        <v>-110411</v>
      </c>
      <c r="G42" s="22">
        <v>-11059</v>
      </c>
      <c r="H42" s="28">
        <v>-8059</v>
      </c>
      <c r="I42" s="28">
        <v>-7134</v>
      </c>
      <c r="J42" s="28">
        <v>-6774</v>
      </c>
      <c r="K42" s="22">
        <v>-207748</v>
      </c>
      <c r="L42" s="28">
        <v>-193388</v>
      </c>
      <c r="M42" s="28">
        <v>-136795</v>
      </c>
      <c r="N42" s="28">
        <v>-132945</v>
      </c>
      <c r="O42" s="22">
        <v>-65540</v>
      </c>
      <c r="P42" s="28">
        <v>-65540</v>
      </c>
      <c r="Q42" s="28">
        <v>-64046</v>
      </c>
      <c r="R42" s="28">
        <v>-3098</v>
      </c>
      <c r="S42" s="22">
        <v>-12333</v>
      </c>
    </row>
    <row r="43" spans="1:19" ht="13.5">
      <c r="A43" s="6" t="s">
        <v>47</v>
      </c>
      <c r="B43" s="28"/>
      <c r="C43" s="22"/>
      <c r="D43" s="28"/>
      <c r="E43" s="22">
        <v>1149</v>
      </c>
      <c r="F43" s="28">
        <v>505</v>
      </c>
      <c r="G43" s="22">
        <v>3</v>
      </c>
      <c r="H43" s="28">
        <v>3</v>
      </c>
      <c r="I43" s="28">
        <v>3</v>
      </c>
      <c r="J43" s="28"/>
      <c r="K43" s="22">
        <v>3</v>
      </c>
      <c r="L43" s="28">
        <v>3</v>
      </c>
      <c r="M43" s="28"/>
      <c r="N43" s="28"/>
      <c r="O43" s="22"/>
      <c r="P43" s="28"/>
      <c r="Q43" s="28"/>
      <c r="R43" s="28"/>
      <c r="S43" s="22">
        <v>265</v>
      </c>
    </row>
    <row r="44" spans="1:19" ht="13.5">
      <c r="A44" s="6" t="s">
        <v>48</v>
      </c>
      <c r="B44" s="28"/>
      <c r="C44" s="22">
        <v>-420</v>
      </c>
      <c r="D44" s="28">
        <v>-340</v>
      </c>
      <c r="E44" s="22">
        <v>-12108</v>
      </c>
      <c r="F44" s="28">
        <v>-11998</v>
      </c>
      <c r="G44" s="22">
        <v>-2950</v>
      </c>
      <c r="H44" s="28">
        <v>-550</v>
      </c>
      <c r="I44" s="28">
        <v>-550</v>
      </c>
      <c r="J44" s="28">
        <v>-550</v>
      </c>
      <c r="K44" s="22">
        <v>-5105</v>
      </c>
      <c r="L44" s="28">
        <v>-5105</v>
      </c>
      <c r="M44" s="28">
        <v>-5105</v>
      </c>
      <c r="N44" s="28">
        <v>-3305</v>
      </c>
      <c r="O44" s="22">
        <v>-9392</v>
      </c>
      <c r="P44" s="28">
        <v>-8901</v>
      </c>
      <c r="Q44" s="28">
        <v>-5965</v>
      </c>
      <c r="R44" s="28">
        <v>-2534</v>
      </c>
      <c r="S44" s="22">
        <v>-16623</v>
      </c>
    </row>
    <row r="45" spans="1:19" ht="13.5">
      <c r="A45" s="6" t="s">
        <v>49</v>
      </c>
      <c r="B45" s="28"/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>
        <v>9000</v>
      </c>
      <c r="P45" s="28">
        <v>9000</v>
      </c>
      <c r="Q45" s="28"/>
      <c r="R45" s="28"/>
      <c r="S45" s="22"/>
    </row>
    <row r="46" spans="1:19" ht="13.5">
      <c r="A46" s="6" t="s">
        <v>50</v>
      </c>
      <c r="B46" s="28">
        <v>-9000</v>
      </c>
      <c r="C46" s="22"/>
      <c r="D46" s="28"/>
      <c r="E46" s="22"/>
      <c r="F46" s="28"/>
      <c r="G46" s="22"/>
      <c r="H46" s="28"/>
      <c r="I46" s="28">
        <v>-1599</v>
      </c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51</v>
      </c>
      <c r="B47" s="28"/>
      <c r="C47" s="22"/>
      <c r="D47" s="28"/>
      <c r="E47" s="22"/>
      <c r="F47" s="28"/>
      <c r="G47" s="22">
        <v>428</v>
      </c>
      <c r="H47" s="28">
        <v>355</v>
      </c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52</v>
      </c>
      <c r="B48" s="28">
        <v>-108187</v>
      </c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53</v>
      </c>
      <c r="B49" s="28">
        <v>-3000</v>
      </c>
      <c r="C49" s="22"/>
      <c r="D49" s="28"/>
      <c r="E49" s="22">
        <v>-2000</v>
      </c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54</v>
      </c>
      <c r="B50" s="28">
        <v>-400</v>
      </c>
      <c r="C50" s="22"/>
      <c r="D50" s="28"/>
      <c r="E50" s="22">
        <v>-3900</v>
      </c>
      <c r="F50" s="28">
        <v>-3900</v>
      </c>
      <c r="G50" s="22">
        <v>-26000</v>
      </c>
      <c r="H50" s="28">
        <v>-20000</v>
      </c>
      <c r="I50" s="28"/>
      <c r="J50" s="28"/>
      <c r="K50" s="22">
        <v>-900</v>
      </c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55</v>
      </c>
      <c r="B51" s="28"/>
      <c r="C51" s="22"/>
      <c r="D51" s="28"/>
      <c r="E51" s="22"/>
      <c r="F51" s="28"/>
      <c r="G51" s="22">
        <v>26352</v>
      </c>
      <c r="H51" s="28">
        <v>263</v>
      </c>
      <c r="I51" s="28">
        <v>175</v>
      </c>
      <c r="J51" s="28"/>
      <c r="K51" s="22"/>
      <c r="L51" s="28"/>
      <c r="M51" s="28"/>
      <c r="N51" s="28"/>
      <c r="O51" s="22"/>
      <c r="P51" s="28"/>
      <c r="Q51" s="28"/>
      <c r="R51" s="28"/>
      <c r="S51" s="22">
        <v>694</v>
      </c>
    </row>
    <row r="52" spans="1:19" ht="13.5">
      <c r="A52" s="6" t="s">
        <v>56</v>
      </c>
      <c r="B52" s="28">
        <v>-10286</v>
      </c>
      <c r="C52" s="22">
        <v>-40630</v>
      </c>
      <c r="D52" s="28">
        <v>-32012</v>
      </c>
      <c r="E52" s="22">
        <v>-50403</v>
      </c>
      <c r="F52" s="28">
        <v>-22436</v>
      </c>
      <c r="G52" s="22">
        <v>-10190</v>
      </c>
      <c r="H52" s="28">
        <v>-6408</v>
      </c>
      <c r="I52" s="28"/>
      <c r="J52" s="28"/>
      <c r="K52" s="22">
        <v>-30380</v>
      </c>
      <c r="L52" s="28">
        <v>-30224</v>
      </c>
      <c r="M52" s="28"/>
      <c r="N52" s="28"/>
      <c r="O52" s="22">
        <v>-177993</v>
      </c>
      <c r="P52" s="28"/>
      <c r="Q52" s="28"/>
      <c r="R52" s="28"/>
      <c r="S52" s="22"/>
    </row>
    <row r="53" spans="1:19" ht="13.5">
      <c r="A53" s="6" t="s">
        <v>57</v>
      </c>
      <c r="B53" s="28">
        <v>14936</v>
      </c>
      <c r="C53" s="22">
        <v>1088</v>
      </c>
      <c r="D53" s="28">
        <v>1088</v>
      </c>
      <c r="E53" s="22">
        <v>50213</v>
      </c>
      <c r="F53" s="28">
        <v>22668</v>
      </c>
      <c r="G53" s="22">
        <v>4806</v>
      </c>
      <c r="H53" s="28">
        <v>4806</v>
      </c>
      <c r="I53" s="28">
        <v>4056</v>
      </c>
      <c r="J53" s="28">
        <v>4056</v>
      </c>
      <c r="K53" s="22">
        <v>35547</v>
      </c>
      <c r="L53" s="28">
        <v>33547</v>
      </c>
      <c r="M53" s="28">
        <v>32603</v>
      </c>
      <c r="N53" s="28">
        <v>32177</v>
      </c>
      <c r="O53" s="22"/>
      <c r="P53" s="28"/>
      <c r="Q53" s="28"/>
      <c r="R53" s="28"/>
      <c r="S53" s="22"/>
    </row>
    <row r="54" spans="1:19" ht="13.5">
      <c r="A54" s="6" t="s">
        <v>111</v>
      </c>
      <c r="B54" s="28">
        <v>-794</v>
      </c>
      <c r="C54" s="22">
        <v>11151</v>
      </c>
      <c r="D54" s="28">
        <v>4566</v>
      </c>
      <c r="E54" s="22">
        <v>463</v>
      </c>
      <c r="F54" s="28">
        <v>-6085</v>
      </c>
      <c r="G54" s="22">
        <v>526</v>
      </c>
      <c r="H54" s="28">
        <v>-2290</v>
      </c>
      <c r="I54" s="28">
        <v>-2010</v>
      </c>
      <c r="J54" s="28">
        <v>4501</v>
      </c>
      <c r="K54" s="22">
        <v>6559</v>
      </c>
      <c r="L54" s="28">
        <v>-2842</v>
      </c>
      <c r="M54" s="28">
        <v>-2572</v>
      </c>
      <c r="N54" s="28">
        <v>126</v>
      </c>
      <c r="O54" s="22">
        <v>5030</v>
      </c>
      <c r="P54" s="28">
        <v>-19105</v>
      </c>
      <c r="Q54" s="28">
        <v>-18835</v>
      </c>
      <c r="R54" s="28"/>
      <c r="S54" s="22">
        <v>2457</v>
      </c>
    </row>
    <row r="55" spans="1:19" ht="14.25" thickBot="1">
      <c r="A55" s="5" t="s">
        <v>58</v>
      </c>
      <c r="B55" s="29">
        <v>-264034</v>
      </c>
      <c r="C55" s="23">
        <v>-376792</v>
      </c>
      <c r="D55" s="29">
        <v>-195410</v>
      </c>
      <c r="E55" s="23">
        <v>-273991</v>
      </c>
      <c r="F55" s="29">
        <v>-131658</v>
      </c>
      <c r="G55" s="23">
        <v>-19584</v>
      </c>
      <c r="H55" s="29">
        <v>-31880</v>
      </c>
      <c r="I55" s="29">
        <v>-7058</v>
      </c>
      <c r="J55" s="29">
        <v>1232</v>
      </c>
      <c r="K55" s="23">
        <v>-202023</v>
      </c>
      <c r="L55" s="29">
        <v>-198008</v>
      </c>
      <c r="M55" s="29">
        <v>-111869</v>
      </c>
      <c r="N55" s="29">
        <v>-103947</v>
      </c>
      <c r="O55" s="23">
        <v>-230173</v>
      </c>
      <c r="P55" s="29">
        <v>-84548</v>
      </c>
      <c r="Q55" s="29">
        <v>-88847</v>
      </c>
      <c r="R55" s="29">
        <v>-5633</v>
      </c>
      <c r="S55" s="23">
        <v>-25539</v>
      </c>
    </row>
    <row r="56" spans="1:19" ht="14.25" thickTop="1">
      <c r="A56" s="6" t="s">
        <v>59</v>
      </c>
      <c r="B56" s="28">
        <v>382767</v>
      </c>
      <c r="C56" s="22">
        <v>-552985</v>
      </c>
      <c r="D56" s="28">
        <v>-290342</v>
      </c>
      <c r="E56" s="22">
        <v>401229</v>
      </c>
      <c r="F56" s="28">
        <v>282694</v>
      </c>
      <c r="G56" s="22">
        <v>-473505</v>
      </c>
      <c r="H56" s="28">
        <v>-623113</v>
      </c>
      <c r="I56" s="28">
        <v>264600</v>
      </c>
      <c r="J56" s="28">
        <v>-84146</v>
      </c>
      <c r="K56" s="22">
        <v>435027</v>
      </c>
      <c r="L56" s="28">
        <v>-193361</v>
      </c>
      <c r="M56" s="28">
        <v>-12820</v>
      </c>
      <c r="N56" s="28">
        <v>185587</v>
      </c>
      <c r="O56" s="22">
        <v>-60784</v>
      </c>
      <c r="P56" s="28">
        <v>-331751</v>
      </c>
      <c r="Q56" s="28">
        <v>-296235</v>
      </c>
      <c r="R56" s="28">
        <v>-46180</v>
      </c>
      <c r="S56" s="22">
        <v>283313</v>
      </c>
    </row>
    <row r="57" spans="1:19" ht="13.5">
      <c r="A57" s="6" t="s">
        <v>60</v>
      </c>
      <c r="B57" s="28">
        <v>150000</v>
      </c>
      <c r="C57" s="22">
        <v>347300</v>
      </c>
      <c r="D57" s="28">
        <v>347300</v>
      </c>
      <c r="E57" s="22">
        <v>200000</v>
      </c>
      <c r="F57" s="28">
        <v>200000</v>
      </c>
      <c r="G57" s="22">
        <v>354000</v>
      </c>
      <c r="H57" s="28">
        <v>200000</v>
      </c>
      <c r="I57" s="28"/>
      <c r="J57" s="28"/>
      <c r="K57" s="22">
        <v>130000</v>
      </c>
      <c r="L57" s="28">
        <v>130000</v>
      </c>
      <c r="M57" s="28">
        <v>130000</v>
      </c>
      <c r="N57" s="28"/>
      <c r="O57" s="22">
        <v>28000</v>
      </c>
      <c r="P57" s="28">
        <v>28000</v>
      </c>
      <c r="Q57" s="28">
        <v>28000</v>
      </c>
      <c r="R57" s="28"/>
      <c r="S57" s="22"/>
    </row>
    <row r="58" spans="1:19" ht="13.5">
      <c r="A58" s="6" t="s">
        <v>61</v>
      </c>
      <c r="B58" s="28">
        <v>-78408</v>
      </c>
      <c r="C58" s="22">
        <v>-316677</v>
      </c>
      <c r="D58" s="28">
        <v>-156549</v>
      </c>
      <c r="E58" s="22">
        <v>-193150</v>
      </c>
      <c r="F58" s="28">
        <v>-88744</v>
      </c>
      <c r="G58" s="22">
        <v>-98771</v>
      </c>
      <c r="H58" s="28">
        <v>-60719</v>
      </c>
      <c r="I58" s="28">
        <v>-30878</v>
      </c>
      <c r="J58" s="28">
        <v>-18330</v>
      </c>
      <c r="K58" s="22">
        <v>-60653</v>
      </c>
      <c r="L58" s="28">
        <v>-42327</v>
      </c>
      <c r="M58" s="28">
        <v>-20066</v>
      </c>
      <c r="N58" s="28">
        <v>-12061</v>
      </c>
      <c r="O58" s="22">
        <v>-305897</v>
      </c>
      <c r="P58" s="28">
        <v>-293839</v>
      </c>
      <c r="Q58" s="28">
        <v>-278204</v>
      </c>
      <c r="R58" s="28">
        <v>-20712</v>
      </c>
      <c r="S58" s="22">
        <v>-142859</v>
      </c>
    </row>
    <row r="59" spans="1:19" ht="13.5">
      <c r="A59" s="6" t="s">
        <v>62</v>
      </c>
      <c r="B59" s="28">
        <v>1502</v>
      </c>
      <c r="C59" s="22">
        <v>32547</v>
      </c>
      <c r="D59" s="28">
        <v>3003</v>
      </c>
      <c r="E59" s="22">
        <v>10000</v>
      </c>
      <c r="F59" s="28"/>
      <c r="G59" s="22"/>
      <c r="H59" s="28"/>
      <c r="I59" s="28"/>
      <c r="J59" s="28"/>
      <c r="K59" s="22"/>
      <c r="L59" s="28"/>
      <c r="M59" s="28"/>
      <c r="N59" s="28"/>
      <c r="O59" s="22">
        <v>491440</v>
      </c>
      <c r="P59" s="28">
        <v>491440</v>
      </c>
      <c r="Q59" s="28">
        <v>491440</v>
      </c>
      <c r="R59" s="28">
        <v>491440</v>
      </c>
      <c r="S59" s="22"/>
    </row>
    <row r="60" spans="1:19" ht="13.5">
      <c r="A60" s="6" t="s">
        <v>63</v>
      </c>
      <c r="B60" s="28">
        <v>-106</v>
      </c>
      <c r="C60" s="22"/>
      <c r="D60" s="28"/>
      <c r="E60" s="22"/>
      <c r="F60" s="28"/>
      <c r="G60" s="22"/>
      <c r="H60" s="28"/>
      <c r="I60" s="28"/>
      <c r="J60" s="28"/>
      <c r="K60" s="22">
        <v>-31384</v>
      </c>
      <c r="L60" s="28">
        <v>-31384</v>
      </c>
      <c r="M60" s="28"/>
      <c r="N60" s="28"/>
      <c r="O60" s="22"/>
      <c r="P60" s="28"/>
      <c r="Q60" s="28"/>
      <c r="R60" s="28"/>
      <c r="S60" s="22"/>
    </row>
    <row r="61" spans="1:19" ht="13.5">
      <c r="A61" s="6" t="s">
        <v>64</v>
      </c>
      <c r="B61" s="28">
        <v>109434</v>
      </c>
      <c r="C61" s="22">
        <v>43379</v>
      </c>
      <c r="D61" s="28">
        <v>38095</v>
      </c>
      <c r="E61" s="22">
        <v>14700</v>
      </c>
      <c r="F61" s="28"/>
      <c r="G61" s="22"/>
      <c r="H61" s="28"/>
      <c r="I61" s="28"/>
      <c r="J61" s="28"/>
      <c r="K61" s="22"/>
      <c r="L61" s="28"/>
      <c r="M61" s="28"/>
      <c r="N61" s="28"/>
      <c r="O61" s="22">
        <v>4900</v>
      </c>
      <c r="P61" s="28">
        <v>4900</v>
      </c>
      <c r="Q61" s="28">
        <v>4900</v>
      </c>
      <c r="R61" s="28"/>
      <c r="S61" s="22"/>
    </row>
    <row r="62" spans="1:19" ht="13.5">
      <c r="A62" s="6" t="s">
        <v>65</v>
      </c>
      <c r="B62" s="28">
        <v>-69463</v>
      </c>
      <c r="C62" s="22">
        <v>-25582</v>
      </c>
      <c r="D62" s="28">
        <v>-25445</v>
      </c>
      <c r="E62" s="22">
        <v>-12525</v>
      </c>
      <c r="F62" s="28">
        <v>-12525</v>
      </c>
      <c r="G62" s="22"/>
      <c r="H62" s="28"/>
      <c r="I62" s="28"/>
      <c r="J62" s="28"/>
      <c r="K62" s="22"/>
      <c r="L62" s="28"/>
      <c r="M62" s="28"/>
      <c r="N62" s="28"/>
      <c r="O62" s="22">
        <v>-22304</v>
      </c>
      <c r="P62" s="28">
        <v>-22304</v>
      </c>
      <c r="Q62" s="28">
        <v>-22304</v>
      </c>
      <c r="R62" s="28">
        <v>-22304</v>
      </c>
      <c r="S62" s="22">
        <v>-11480</v>
      </c>
    </row>
    <row r="63" spans="1:19" ht="13.5">
      <c r="A63" s="6" t="s">
        <v>66</v>
      </c>
      <c r="B63" s="28">
        <v>-9614</v>
      </c>
      <c r="C63" s="22">
        <v>-19628</v>
      </c>
      <c r="D63" s="28">
        <v>-9532</v>
      </c>
      <c r="E63" s="22">
        <v>-20143</v>
      </c>
      <c r="F63" s="28">
        <v>-12910</v>
      </c>
      <c r="G63" s="22">
        <v>-9950</v>
      </c>
      <c r="H63" s="28">
        <v>-7405</v>
      </c>
      <c r="I63" s="28">
        <v>-4327</v>
      </c>
      <c r="J63" s="28">
        <v>-2316</v>
      </c>
      <c r="K63" s="22">
        <v>-4544</v>
      </c>
      <c r="L63" s="28">
        <v>-2684</v>
      </c>
      <c r="M63" s="28">
        <v>-1290</v>
      </c>
      <c r="N63" s="28">
        <v>-774</v>
      </c>
      <c r="O63" s="22"/>
      <c r="P63" s="28"/>
      <c r="Q63" s="28"/>
      <c r="R63" s="28"/>
      <c r="S63" s="22"/>
    </row>
    <row r="64" spans="1:19" ht="14.25" thickBot="1">
      <c r="A64" s="5" t="s">
        <v>67</v>
      </c>
      <c r="B64" s="29">
        <v>486110</v>
      </c>
      <c r="C64" s="23">
        <v>-491646</v>
      </c>
      <c r="D64" s="29">
        <v>-93471</v>
      </c>
      <c r="E64" s="23">
        <v>400110</v>
      </c>
      <c r="F64" s="29">
        <v>368514</v>
      </c>
      <c r="G64" s="23">
        <v>-196865</v>
      </c>
      <c r="H64" s="29">
        <v>-459876</v>
      </c>
      <c r="I64" s="29">
        <v>229395</v>
      </c>
      <c r="J64" s="29">
        <v>-104792</v>
      </c>
      <c r="K64" s="23">
        <v>468444</v>
      </c>
      <c r="L64" s="29">
        <v>-139757</v>
      </c>
      <c r="M64" s="29">
        <v>95823</v>
      </c>
      <c r="N64" s="29">
        <v>172751</v>
      </c>
      <c r="O64" s="23">
        <v>135353</v>
      </c>
      <c r="P64" s="29">
        <v>-123554</v>
      </c>
      <c r="Q64" s="29">
        <v>-72403</v>
      </c>
      <c r="R64" s="29">
        <v>402243</v>
      </c>
      <c r="S64" s="23">
        <v>128974</v>
      </c>
    </row>
    <row r="65" spans="1:19" ht="14.25" thickTop="1">
      <c r="A65" s="7" t="s">
        <v>68</v>
      </c>
      <c r="B65" s="28">
        <v>14190</v>
      </c>
      <c r="C65" s="22">
        <v>71252</v>
      </c>
      <c r="D65" s="28">
        <v>49140</v>
      </c>
      <c r="E65" s="22">
        <v>10058</v>
      </c>
      <c r="F65" s="28">
        <v>-7124</v>
      </c>
      <c r="G65" s="22">
        <v>-4015</v>
      </c>
      <c r="H65" s="28">
        <v>611</v>
      </c>
      <c r="I65" s="28">
        <v>0</v>
      </c>
      <c r="J65" s="28">
        <v>0</v>
      </c>
      <c r="K65" s="22">
        <v>384</v>
      </c>
      <c r="L65" s="28">
        <v>386</v>
      </c>
      <c r="M65" s="28">
        <v>-214</v>
      </c>
      <c r="N65" s="28">
        <v>-1406</v>
      </c>
      <c r="O65" s="22">
        <v>2650</v>
      </c>
      <c r="P65" s="28">
        <v>2651</v>
      </c>
      <c r="Q65" s="28">
        <v>11</v>
      </c>
      <c r="R65" s="28">
        <v>-2</v>
      </c>
      <c r="S65" s="22">
        <v>7344</v>
      </c>
    </row>
    <row r="66" spans="1:19" ht="13.5">
      <c r="A66" s="7" t="s">
        <v>69</v>
      </c>
      <c r="B66" s="28">
        <v>-169321</v>
      </c>
      <c r="C66" s="22">
        <v>25608</v>
      </c>
      <c r="D66" s="28">
        <v>440658</v>
      </c>
      <c r="E66" s="22">
        <v>-186009</v>
      </c>
      <c r="F66" s="28">
        <v>-61872</v>
      </c>
      <c r="G66" s="22">
        <v>783937</v>
      </c>
      <c r="H66" s="28">
        <v>527591</v>
      </c>
      <c r="I66" s="28">
        <v>901842</v>
      </c>
      <c r="J66" s="28">
        <v>166377</v>
      </c>
      <c r="K66" s="22">
        <v>-257955</v>
      </c>
      <c r="L66" s="28">
        <v>-229258</v>
      </c>
      <c r="M66" s="28">
        <v>138960</v>
      </c>
      <c r="N66" s="28">
        <v>-167922</v>
      </c>
      <c r="O66" s="22">
        <v>-147204</v>
      </c>
      <c r="P66" s="28">
        <v>-203596</v>
      </c>
      <c r="Q66" s="28">
        <v>-105049</v>
      </c>
      <c r="R66" s="28">
        <v>240749</v>
      </c>
      <c r="S66" s="22">
        <v>93002</v>
      </c>
    </row>
    <row r="67" spans="1:19" ht="13.5">
      <c r="A67" s="7" t="s">
        <v>70</v>
      </c>
      <c r="B67" s="28">
        <v>875061</v>
      </c>
      <c r="C67" s="22">
        <v>849452</v>
      </c>
      <c r="D67" s="28">
        <v>849452</v>
      </c>
      <c r="E67" s="22">
        <v>1035462</v>
      </c>
      <c r="F67" s="28">
        <v>1035462</v>
      </c>
      <c r="G67" s="22">
        <v>251524</v>
      </c>
      <c r="H67" s="28">
        <v>251524</v>
      </c>
      <c r="I67" s="28">
        <v>251524</v>
      </c>
      <c r="J67" s="28">
        <v>251524</v>
      </c>
      <c r="K67" s="22">
        <v>509479</v>
      </c>
      <c r="L67" s="28">
        <v>509479</v>
      </c>
      <c r="M67" s="28">
        <v>509479</v>
      </c>
      <c r="N67" s="28">
        <v>509479</v>
      </c>
      <c r="O67" s="22">
        <v>656684</v>
      </c>
      <c r="P67" s="28">
        <v>656684</v>
      </c>
      <c r="Q67" s="28">
        <v>656684</v>
      </c>
      <c r="R67" s="28">
        <v>656684</v>
      </c>
      <c r="S67" s="22">
        <v>563682</v>
      </c>
    </row>
    <row r="68" spans="1:19" ht="14.25" thickBot="1">
      <c r="A68" s="7" t="s">
        <v>70</v>
      </c>
      <c r="B68" s="28">
        <v>705740</v>
      </c>
      <c r="C68" s="22">
        <v>875061</v>
      </c>
      <c r="D68" s="28">
        <v>1290111</v>
      </c>
      <c r="E68" s="22">
        <v>849452</v>
      </c>
      <c r="F68" s="28">
        <v>973589</v>
      </c>
      <c r="G68" s="22">
        <v>1035462</v>
      </c>
      <c r="H68" s="28">
        <v>779116</v>
      </c>
      <c r="I68" s="28">
        <v>1153367</v>
      </c>
      <c r="J68" s="28">
        <v>417901</v>
      </c>
      <c r="K68" s="22">
        <v>251524</v>
      </c>
      <c r="L68" s="28">
        <v>280221</v>
      </c>
      <c r="M68" s="28">
        <v>648440</v>
      </c>
      <c r="N68" s="28">
        <v>341557</v>
      </c>
      <c r="O68" s="22">
        <v>509479</v>
      </c>
      <c r="P68" s="28">
        <v>453087</v>
      </c>
      <c r="Q68" s="28">
        <v>551635</v>
      </c>
      <c r="R68" s="28">
        <v>897434</v>
      </c>
      <c r="S68" s="22">
        <v>656684</v>
      </c>
    </row>
    <row r="69" spans="1:19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1" ht="13.5">
      <c r="A71" s="20" t="s">
        <v>187</v>
      </c>
    </row>
    <row r="72" ht="13.5">
      <c r="A72" s="20" t="s">
        <v>188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183</v>
      </c>
      <c r="B2" s="14">
        <v>2180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77</v>
      </c>
      <c r="B4" s="15" t="str">
        <f>HYPERLINK("http://www.kabupro.jp/mark/20140514/S1001SA0.htm","四半期報告書")</f>
        <v>四半期報告書</v>
      </c>
      <c r="C4" s="15" t="str">
        <f>HYPERLINK("http://www.kabupro.jp/mark/20140508/S1001QM1.htm","訂正四半期報告書")</f>
        <v>訂正四半期報告書</v>
      </c>
      <c r="D4" s="15" t="str">
        <f>HYPERLINK("http://www.kabupro.jp/mark/20140508/S1001QLV.htm","訂正四半期報告書")</f>
        <v>訂正四半期報告書</v>
      </c>
      <c r="E4" s="15" t="str">
        <f>HYPERLINK("http://www.kabupro.jp/mark/20140514/S1001SA0.htm","四半期報告書")</f>
        <v>四半期報告書</v>
      </c>
      <c r="F4" s="15" t="str">
        <f>HYPERLINK("http://www.kabupro.jp/mark/20130514/S000DDBB.htm","四半期報告書")</f>
        <v>四半期報告書</v>
      </c>
      <c r="G4" s="15" t="str">
        <f>HYPERLINK("http://www.kabupro.jp/mark/20130213/S000CU7C.htm","四半期報告書")</f>
        <v>四半期報告書</v>
      </c>
      <c r="H4" s="15" t="str">
        <f>HYPERLINK("http://www.kabupro.jp/mark/20121113/S000C727.htm","四半期報告書")</f>
        <v>四半期報告書</v>
      </c>
      <c r="I4" s="15" t="str">
        <f>HYPERLINK("http://www.kabupro.jp/mark/20130927/S100034V.htm","有価証券報告書")</f>
        <v>有価証券報告書</v>
      </c>
      <c r="J4" s="15" t="str">
        <f>HYPERLINK("http://www.kabupro.jp/mark/20120514/S000ATF4.htm","四半期報告書")</f>
        <v>四半期報告書</v>
      </c>
      <c r="K4" s="15" t="str">
        <f>HYPERLINK("http://www.kabupro.jp/mark/20120213/S000ABFG.htm","四半期報告書")</f>
        <v>四半期報告書</v>
      </c>
      <c r="L4" s="15" t="str">
        <f>HYPERLINK("http://www.kabupro.jp/mark/20111111/S0009OGE.htm","四半期報告書")</f>
        <v>四半期報告書</v>
      </c>
      <c r="M4" s="15" t="str">
        <f>HYPERLINK("http://www.kabupro.jp/mark/20120928/S000BZC6.htm","有価証券報告書")</f>
        <v>有価証券報告書</v>
      </c>
      <c r="N4" s="15" t="str">
        <f>HYPERLINK("http://www.kabupro.jp/mark/20110922/S0009E2N.htm","訂正四半期報告書")</f>
        <v>訂正四半期報告書</v>
      </c>
      <c r="O4" s="15" t="str">
        <f>HYPERLINK("http://www.kabupro.jp/mark/20110214/S0007T1N.htm","四半期報告書")</f>
        <v>四半期報告書</v>
      </c>
      <c r="P4" s="15" t="str">
        <f>HYPERLINK("http://www.kabupro.jp/mark/20101112/S00074RF.htm","四半期報告書")</f>
        <v>四半期報告書</v>
      </c>
      <c r="Q4" s="15" t="str">
        <f>HYPERLINK("http://www.kabupro.jp/mark/20110929/S0009EOY.htm","有価証券報告書")</f>
        <v>有価証券報告書</v>
      </c>
      <c r="R4" s="15" t="str">
        <f>HYPERLINK("http://www.kabupro.jp/mark/20100514/S0005OX6.htm","四半期報告書")</f>
        <v>四半期報告書</v>
      </c>
      <c r="S4" s="15" t="str">
        <f>HYPERLINK("http://www.kabupro.jp/mark/20100212/S00056HL.htm","四半期報告書")</f>
        <v>四半期報告書</v>
      </c>
      <c r="T4" s="15" t="str">
        <f>HYPERLINK("http://www.kabupro.jp/mark/20091113/S0004JHP.htm","四半期報告書")</f>
        <v>四半期報告書</v>
      </c>
      <c r="U4" s="15" t="str">
        <f>HYPERLINK("http://www.kabupro.jp/mark/20100930/S0006VF1.htm","有価証券報告書")</f>
        <v>有価証券報告書</v>
      </c>
      <c r="V4" s="15" t="str">
        <f>HYPERLINK("http://www.kabupro.jp/mark/20090514/S000314Q.htm","四半期報告書")</f>
        <v>四半期報告書</v>
      </c>
      <c r="W4" s="15" t="str">
        <f>HYPERLINK("http://www.kabupro.jp/mark/20090212/S0002G38.htm","四半期報告書")</f>
        <v>四半期報告書</v>
      </c>
      <c r="X4" s="15" t="str">
        <f>HYPERLINK("http://www.kabupro.jp/mark/20081113/S0001UDK.htm","四半期報告書")</f>
        <v>四半期報告書</v>
      </c>
      <c r="Y4" s="15" t="str">
        <f>HYPERLINK("http://www.kabupro.jp/mark/20090929/S00048SI.htm","有価証券報告書")</f>
        <v>有価証券報告書</v>
      </c>
    </row>
    <row r="5" spans="1:25" ht="14.25" thickBot="1">
      <c r="A5" s="11" t="s">
        <v>78</v>
      </c>
      <c r="B5" s="1" t="s">
        <v>250</v>
      </c>
      <c r="C5" s="1" t="s">
        <v>253</v>
      </c>
      <c r="D5" s="1" t="s">
        <v>253</v>
      </c>
      <c r="E5" s="1" t="s">
        <v>250</v>
      </c>
      <c r="F5" s="1" t="s">
        <v>256</v>
      </c>
      <c r="G5" s="1" t="s">
        <v>258</v>
      </c>
      <c r="H5" s="1" t="s">
        <v>260</v>
      </c>
      <c r="I5" s="1" t="s">
        <v>84</v>
      </c>
      <c r="J5" s="1" t="s">
        <v>262</v>
      </c>
      <c r="K5" s="1" t="s">
        <v>264</v>
      </c>
      <c r="L5" s="1" t="s">
        <v>266</v>
      </c>
      <c r="M5" s="1" t="s">
        <v>88</v>
      </c>
      <c r="N5" s="1" t="s">
        <v>268</v>
      </c>
      <c r="O5" s="1" t="s">
        <v>270</v>
      </c>
      <c r="P5" s="1" t="s">
        <v>272</v>
      </c>
      <c r="Q5" s="1" t="s">
        <v>90</v>
      </c>
      <c r="R5" s="1" t="s">
        <v>273</v>
      </c>
      <c r="S5" s="1" t="s">
        <v>275</v>
      </c>
      <c r="T5" s="1" t="s">
        <v>277</v>
      </c>
      <c r="U5" s="1" t="s">
        <v>92</v>
      </c>
      <c r="V5" s="1" t="s">
        <v>279</v>
      </c>
      <c r="W5" s="1" t="s">
        <v>281</v>
      </c>
      <c r="X5" s="1" t="s">
        <v>283</v>
      </c>
      <c r="Y5" s="1" t="s">
        <v>94</v>
      </c>
    </row>
    <row r="6" spans="1:25" ht="15" thickBot="1" thickTop="1">
      <c r="A6" s="10" t="s">
        <v>79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80</v>
      </c>
      <c r="B7" s="14" t="s">
        <v>251</v>
      </c>
      <c r="C7" s="14" t="s">
        <v>251</v>
      </c>
      <c r="D7" s="14" t="s">
        <v>251</v>
      </c>
      <c r="E7" s="16" t="s">
        <v>85</v>
      </c>
      <c r="F7" s="14" t="s">
        <v>251</v>
      </c>
      <c r="G7" s="14" t="s">
        <v>251</v>
      </c>
      <c r="H7" s="14" t="s">
        <v>251</v>
      </c>
      <c r="I7" s="16" t="s">
        <v>85</v>
      </c>
      <c r="J7" s="14" t="s">
        <v>251</v>
      </c>
      <c r="K7" s="14" t="s">
        <v>251</v>
      </c>
      <c r="L7" s="14" t="s">
        <v>251</v>
      </c>
      <c r="M7" s="16" t="s">
        <v>85</v>
      </c>
      <c r="N7" s="14" t="s">
        <v>251</v>
      </c>
      <c r="O7" s="14" t="s">
        <v>251</v>
      </c>
      <c r="P7" s="14" t="s">
        <v>251</v>
      </c>
      <c r="Q7" s="16" t="s">
        <v>85</v>
      </c>
      <c r="R7" s="14" t="s">
        <v>251</v>
      </c>
      <c r="S7" s="14" t="s">
        <v>251</v>
      </c>
      <c r="T7" s="14" t="s">
        <v>251</v>
      </c>
      <c r="U7" s="16" t="s">
        <v>85</v>
      </c>
      <c r="V7" s="14" t="s">
        <v>251</v>
      </c>
      <c r="W7" s="14" t="s">
        <v>251</v>
      </c>
      <c r="X7" s="14" t="s">
        <v>251</v>
      </c>
      <c r="Y7" s="16" t="s">
        <v>85</v>
      </c>
    </row>
    <row r="8" spans="1:25" ht="13.5">
      <c r="A8" s="13" t="s">
        <v>81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82</v>
      </c>
      <c r="B9" s="1" t="s">
        <v>252</v>
      </c>
      <c r="C9" s="1" t="s">
        <v>254</v>
      </c>
      <c r="D9" s="1" t="s">
        <v>255</v>
      </c>
      <c r="E9" s="17" t="s">
        <v>86</v>
      </c>
      <c r="F9" s="1" t="s">
        <v>257</v>
      </c>
      <c r="G9" s="1" t="s">
        <v>259</v>
      </c>
      <c r="H9" s="1" t="s">
        <v>261</v>
      </c>
      <c r="I9" s="17" t="s">
        <v>87</v>
      </c>
      <c r="J9" s="1" t="s">
        <v>263</v>
      </c>
      <c r="K9" s="1" t="s">
        <v>265</v>
      </c>
      <c r="L9" s="1" t="s">
        <v>267</v>
      </c>
      <c r="M9" s="17" t="s">
        <v>89</v>
      </c>
      <c r="N9" s="1" t="s">
        <v>269</v>
      </c>
      <c r="O9" s="1" t="s">
        <v>271</v>
      </c>
      <c r="P9" s="1" t="s">
        <v>92</v>
      </c>
      <c r="Q9" s="17" t="s">
        <v>91</v>
      </c>
      <c r="R9" s="1" t="s">
        <v>274</v>
      </c>
      <c r="S9" s="1" t="s">
        <v>276</v>
      </c>
      <c r="T9" s="1" t="s">
        <v>278</v>
      </c>
      <c r="U9" s="17" t="s">
        <v>93</v>
      </c>
      <c r="V9" s="1" t="s">
        <v>280</v>
      </c>
      <c r="W9" s="1" t="s">
        <v>282</v>
      </c>
      <c r="X9" s="1" t="s">
        <v>284</v>
      </c>
      <c r="Y9" s="17" t="s">
        <v>95</v>
      </c>
    </row>
    <row r="10" spans="1:25" ht="14.25" thickBot="1">
      <c r="A10" s="13" t="s">
        <v>83</v>
      </c>
      <c r="B10" s="1" t="s">
        <v>97</v>
      </c>
      <c r="C10" s="1" t="s">
        <v>97</v>
      </c>
      <c r="D10" s="1" t="s">
        <v>97</v>
      </c>
      <c r="E10" s="17" t="s">
        <v>97</v>
      </c>
      <c r="F10" s="1" t="s">
        <v>97</v>
      </c>
      <c r="G10" s="1" t="s">
        <v>97</v>
      </c>
      <c r="H10" s="1" t="s">
        <v>97</v>
      </c>
      <c r="I10" s="17" t="s">
        <v>97</v>
      </c>
      <c r="J10" s="1" t="s">
        <v>97</v>
      </c>
      <c r="K10" s="1" t="s">
        <v>97</v>
      </c>
      <c r="L10" s="1" t="s">
        <v>97</v>
      </c>
      <c r="M10" s="17" t="s">
        <v>97</v>
      </c>
      <c r="N10" s="1" t="s">
        <v>97</v>
      </c>
      <c r="O10" s="1" t="s">
        <v>97</v>
      </c>
      <c r="P10" s="1" t="s">
        <v>97</v>
      </c>
      <c r="Q10" s="17" t="s">
        <v>97</v>
      </c>
      <c r="R10" s="1" t="s">
        <v>97</v>
      </c>
      <c r="S10" s="1" t="s">
        <v>97</v>
      </c>
      <c r="T10" s="1" t="s">
        <v>97</v>
      </c>
      <c r="U10" s="17" t="s">
        <v>97</v>
      </c>
      <c r="V10" s="1" t="s">
        <v>97</v>
      </c>
      <c r="W10" s="1" t="s">
        <v>97</v>
      </c>
      <c r="X10" s="1" t="s">
        <v>97</v>
      </c>
      <c r="Y10" s="17" t="s">
        <v>97</v>
      </c>
    </row>
    <row r="11" spans="1:25" ht="14.25" thickTop="1">
      <c r="A11" s="9" t="s">
        <v>96</v>
      </c>
      <c r="B11" s="27">
        <v>1038774</v>
      </c>
      <c r="C11" s="27">
        <v>705740</v>
      </c>
      <c r="D11" s="27">
        <v>1258591</v>
      </c>
      <c r="E11" s="21">
        <v>875061</v>
      </c>
      <c r="F11" s="27">
        <v>856385</v>
      </c>
      <c r="G11" s="27">
        <v>1290111</v>
      </c>
      <c r="H11" s="27">
        <v>972421</v>
      </c>
      <c r="I11" s="21">
        <v>849452</v>
      </c>
      <c r="J11" s="27">
        <v>671081</v>
      </c>
      <c r="K11" s="27">
        <v>973589</v>
      </c>
      <c r="L11" s="27">
        <v>626804</v>
      </c>
      <c r="M11" s="21">
        <v>1035462</v>
      </c>
      <c r="N11" s="27">
        <v>779116</v>
      </c>
      <c r="O11" s="27">
        <v>1153367</v>
      </c>
      <c r="P11" s="27">
        <v>417901</v>
      </c>
      <c r="Q11" s="21">
        <v>251524</v>
      </c>
      <c r="R11" s="27">
        <v>280221</v>
      </c>
      <c r="S11" s="27">
        <v>648440</v>
      </c>
      <c r="T11" s="27">
        <v>341557</v>
      </c>
      <c r="U11" s="21">
        <v>509479</v>
      </c>
      <c r="V11" s="27">
        <v>453087</v>
      </c>
      <c r="W11" s="27">
        <v>551635</v>
      </c>
      <c r="X11" s="27">
        <v>897434</v>
      </c>
      <c r="Y11" s="21">
        <v>656684</v>
      </c>
    </row>
    <row r="12" spans="1:25" ht="13.5">
      <c r="A12" s="2" t="s">
        <v>285</v>
      </c>
      <c r="B12" s="28">
        <v>2030430</v>
      </c>
      <c r="C12" s="28">
        <v>1564281</v>
      </c>
      <c r="D12" s="28">
        <v>2439672</v>
      </c>
      <c r="E12" s="22">
        <v>1497323</v>
      </c>
      <c r="F12" s="28">
        <v>1492187</v>
      </c>
      <c r="G12" s="28">
        <v>2140779</v>
      </c>
      <c r="H12" s="28">
        <v>2339883</v>
      </c>
      <c r="I12" s="22">
        <v>1951648</v>
      </c>
      <c r="J12" s="28">
        <v>1814024</v>
      </c>
      <c r="K12" s="28">
        <v>1110729</v>
      </c>
      <c r="L12" s="28">
        <v>1247274</v>
      </c>
      <c r="M12" s="22">
        <v>1049519</v>
      </c>
      <c r="N12" s="28">
        <v>710770</v>
      </c>
      <c r="O12" s="28">
        <v>1205262</v>
      </c>
      <c r="P12" s="28">
        <v>1132207</v>
      </c>
      <c r="Q12" s="22">
        <v>1471862</v>
      </c>
      <c r="R12" s="28">
        <v>962504</v>
      </c>
      <c r="S12" s="28">
        <v>1201336</v>
      </c>
      <c r="T12" s="28">
        <v>1378431</v>
      </c>
      <c r="U12" s="22">
        <v>1325133</v>
      </c>
      <c r="V12" s="28">
        <v>1205070</v>
      </c>
      <c r="W12" s="28">
        <v>1270132</v>
      </c>
      <c r="X12" s="28">
        <v>1508435</v>
      </c>
      <c r="Y12" s="22">
        <v>1898920</v>
      </c>
    </row>
    <row r="13" spans="1:25" ht="13.5">
      <c r="A13" s="2" t="s">
        <v>286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>
        <v>4607</v>
      </c>
      <c r="O13" s="28">
        <v>5142</v>
      </c>
      <c r="P13" s="28">
        <v>31925</v>
      </c>
      <c r="Q13" s="22"/>
      <c r="R13" s="28"/>
      <c r="S13" s="28"/>
      <c r="T13" s="28"/>
      <c r="U13" s="22"/>
      <c r="V13" s="28">
        <v>23750</v>
      </c>
      <c r="W13" s="28">
        <v>27328</v>
      </c>
      <c r="X13" s="28">
        <v>29891</v>
      </c>
      <c r="Y13" s="22"/>
    </row>
    <row r="14" spans="1:25" ht="13.5">
      <c r="A14" s="2" t="s">
        <v>287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>
        <v>3941</v>
      </c>
      <c r="O14" s="28">
        <v>5307</v>
      </c>
      <c r="P14" s="28">
        <v>4130</v>
      </c>
      <c r="Q14" s="22"/>
      <c r="R14" s="28"/>
      <c r="S14" s="28"/>
      <c r="T14" s="28"/>
      <c r="U14" s="22"/>
      <c r="V14" s="28">
        <v>1490</v>
      </c>
      <c r="W14" s="28">
        <v>1841</v>
      </c>
      <c r="X14" s="28"/>
      <c r="Y14" s="22"/>
    </row>
    <row r="15" spans="1:25" ht="13.5">
      <c r="A15" s="2" t="s">
        <v>102</v>
      </c>
      <c r="B15" s="28">
        <v>58100</v>
      </c>
      <c r="C15" s="28">
        <v>62371</v>
      </c>
      <c r="D15" s="28">
        <v>41111</v>
      </c>
      <c r="E15" s="22">
        <v>36841</v>
      </c>
      <c r="F15" s="28">
        <v>3070</v>
      </c>
      <c r="G15" s="28">
        <v>3414</v>
      </c>
      <c r="H15" s="28">
        <v>908</v>
      </c>
      <c r="I15" s="22">
        <v>957</v>
      </c>
      <c r="J15" s="28">
        <v>861</v>
      </c>
      <c r="K15" s="28">
        <v>1230</v>
      </c>
      <c r="L15" s="28">
        <v>1198</v>
      </c>
      <c r="M15" s="22">
        <v>1150</v>
      </c>
      <c r="N15" s="28"/>
      <c r="O15" s="28"/>
      <c r="P15" s="28"/>
      <c r="Q15" s="22">
        <v>30738</v>
      </c>
      <c r="R15" s="28">
        <v>13407</v>
      </c>
      <c r="S15" s="28">
        <v>2934</v>
      </c>
      <c r="T15" s="28">
        <v>7429</v>
      </c>
      <c r="U15" s="22">
        <v>24535</v>
      </c>
      <c r="V15" s="28"/>
      <c r="W15" s="28"/>
      <c r="X15" s="28"/>
      <c r="Y15" s="22"/>
    </row>
    <row r="16" spans="1:25" ht="13.5">
      <c r="A16" s="2" t="s">
        <v>288</v>
      </c>
      <c r="B16" s="28">
        <v>187472</v>
      </c>
      <c r="C16" s="28">
        <v>324063</v>
      </c>
      <c r="D16" s="28">
        <v>228704</v>
      </c>
      <c r="E16" s="22">
        <v>192266</v>
      </c>
      <c r="F16" s="28">
        <v>99314</v>
      </c>
      <c r="G16" s="28">
        <v>198412</v>
      </c>
      <c r="H16" s="28">
        <v>174546</v>
      </c>
      <c r="I16" s="22">
        <v>117571</v>
      </c>
      <c r="J16" s="28">
        <v>157352</v>
      </c>
      <c r="K16" s="28">
        <v>131639</v>
      </c>
      <c r="L16" s="28">
        <v>133715</v>
      </c>
      <c r="M16" s="22">
        <v>224573</v>
      </c>
      <c r="N16" s="28">
        <v>100044</v>
      </c>
      <c r="O16" s="28">
        <v>121809</v>
      </c>
      <c r="P16" s="28">
        <v>210337</v>
      </c>
      <c r="Q16" s="22">
        <v>131809</v>
      </c>
      <c r="R16" s="28">
        <v>144598</v>
      </c>
      <c r="S16" s="28">
        <v>137656</v>
      </c>
      <c r="T16" s="28">
        <v>179082</v>
      </c>
      <c r="U16" s="22">
        <v>96635</v>
      </c>
      <c r="V16" s="28">
        <v>263478</v>
      </c>
      <c r="W16" s="28">
        <v>110538</v>
      </c>
      <c r="X16" s="28">
        <v>56181</v>
      </c>
      <c r="Y16" s="22"/>
    </row>
    <row r="17" spans="1:25" ht="13.5">
      <c r="A17" s="2" t="s">
        <v>103</v>
      </c>
      <c r="B17" s="28">
        <v>15960</v>
      </c>
      <c r="C17" s="28">
        <v>17878</v>
      </c>
      <c r="D17" s="28">
        <v>13104</v>
      </c>
      <c r="E17" s="22">
        <v>10735</v>
      </c>
      <c r="F17" s="28">
        <v>9451</v>
      </c>
      <c r="G17" s="28">
        <v>13897</v>
      </c>
      <c r="H17" s="28">
        <v>9893</v>
      </c>
      <c r="I17" s="22">
        <v>9582</v>
      </c>
      <c r="J17" s="28">
        <v>13742</v>
      </c>
      <c r="K17" s="28">
        <v>9478</v>
      </c>
      <c r="L17" s="28">
        <v>6232</v>
      </c>
      <c r="M17" s="22">
        <v>6129</v>
      </c>
      <c r="N17" s="28"/>
      <c r="O17" s="28"/>
      <c r="P17" s="28"/>
      <c r="Q17" s="22">
        <v>3951</v>
      </c>
      <c r="R17" s="28">
        <v>4006</v>
      </c>
      <c r="S17" s="28">
        <v>2378</v>
      </c>
      <c r="T17" s="28">
        <v>2213</v>
      </c>
      <c r="U17" s="22">
        <v>1823</v>
      </c>
      <c r="V17" s="28"/>
      <c r="W17" s="28"/>
      <c r="X17" s="28"/>
      <c r="Y17" s="22"/>
    </row>
    <row r="18" spans="1:25" ht="13.5">
      <c r="A18" s="2" t="s">
        <v>105</v>
      </c>
      <c r="B18" s="28"/>
      <c r="C18" s="28"/>
      <c r="D18" s="28"/>
      <c r="E18" s="22"/>
      <c r="F18" s="28"/>
      <c r="G18" s="28"/>
      <c r="H18" s="28"/>
      <c r="I18" s="22">
        <v>302553</v>
      </c>
      <c r="J18" s="28">
        <v>295914</v>
      </c>
      <c r="K18" s="28">
        <v>392371</v>
      </c>
      <c r="L18" s="28">
        <v>401016</v>
      </c>
      <c r="M18" s="22">
        <v>261011</v>
      </c>
      <c r="N18" s="28"/>
      <c r="O18" s="28"/>
      <c r="P18" s="28">
        <v>386120</v>
      </c>
      <c r="Q18" s="22">
        <v>409668</v>
      </c>
      <c r="R18" s="28"/>
      <c r="S18" s="28"/>
      <c r="T18" s="28"/>
      <c r="U18" s="22">
        <v>222363</v>
      </c>
      <c r="V18" s="28"/>
      <c r="W18" s="28"/>
      <c r="X18" s="28"/>
      <c r="Y18" s="22">
        <v>158217</v>
      </c>
    </row>
    <row r="19" spans="1:25" ht="13.5">
      <c r="A19" s="2" t="s">
        <v>107</v>
      </c>
      <c r="B19" s="28"/>
      <c r="C19" s="28"/>
      <c r="D19" s="28"/>
      <c r="E19" s="22"/>
      <c r="F19" s="28"/>
      <c r="G19" s="28"/>
      <c r="H19" s="28"/>
      <c r="I19" s="22">
        <v>39008</v>
      </c>
      <c r="J19" s="28"/>
      <c r="K19" s="28"/>
      <c r="L19" s="28"/>
      <c r="M19" s="22">
        <v>45722</v>
      </c>
      <c r="N19" s="28"/>
      <c r="O19" s="28"/>
      <c r="P19" s="28"/>
      <c r="Q19" s="22">
        <v>20318</v>
      </c>
      <c r="R19" s="28"/>
      <c r="S19" s="28"/>
      <c r="T19" s="28"/>
      <c r="U19" s="22">
        <v>8962</v>
      </c>
      <c r="V19" s="28"/>
      <c r="W19" s="28"/>
      <c r="X19" s="28"/>
      <c r="Y19" s="22">
        <v>16313</v>
      </c>
    </row>
    <row r="20" spans="1:25" ht="13.5">
      <c r="A20" s="2" t="s">
        <v>111</v>
      </c>
      <c r="B20" s="28">
        <v>310524</v>
      </c>
      <c r="C20" s="28">
        <v>354322</v>
      </c>
      <c r="D20" s="28">
        <v>308080</v>
      </c>
      <c r="E20" s="22">
        <v>341860</v>
      </c>
      <c r="F20" s="28">
        <v>253870</v>
      </c>
      <c r="G20" s="28">
        <v>242494</v>
      </c>
      <c r="H20" s="28">
        <v>317247</v>
      </c>
      <c r="I20" s="22">
        <v>60064</v>
      </c>
      <c r="J20" s="28">
        <v>113847</v>
      </c>
      <c r="K20" s="28">
        <v>118297</v>
      </c>
      <c r="L20" s="28">
        <v>91558</v>
      </c>
      <c r="M20" s="22">
        <v>48802</v>
      </c>
      <c r="N20" s="28">
        <v>297416</v>
      </c>
      <c r="O20" s="28">
        <v>211399</v>
      </c>
      <c r="P20" s="28">
        <v>104671</v>
      </c>
      <c r="Q20" s="22">
        <v>137845</v>
      </c>
      <c r="R20" s="28">
        <v>282264</v>
      </c>
      <c r="S20" s="28">
        <v>153369</v>
      </c>
      <c r="T20" s="28">
        <v>305114</v>
      </c>
      <c r="U20" s="22">
        <v>162866</v>
      </c>
      <c r="V20" s="28">
        <v>393046</v>
      </c>
      <c r="W20" s="28">
        <v>329740</v>
      </c>
      <c r="X20" s="28">
        <v>286024</v>
      </c>
      <c r="Y20" s="22">
        <v>60707</v>
      </c>
    </row>
    <row r="21" spans="1:25" ht="13.5">
      <c r="A21" s="2" t="s">
        <v>112</v>
      </c>
      <c r="B21" s="28">
        <v>-2195</v>
      </c>
      <c r="C21" s="28">
        <v>-1032</v>
      </c>
      <c r="D21" s="28">
        <v>-1870</v>
      </c>
      <c r="E21" s="22">
        <v>-803</v>
      </c>
      <c r="F21" s="28">
        <v>-1088</v>
      </c>
      <c r="G21" s="28">
        <v>-2050</v>
      </c>
      <c r="H21" s="28">
        <v>-1284</v>
      </c>
      <c r="I21" s="22">
        <v>-8768</v>
      </c>
      <c r="J21" s="28">
        <v>-6994</v>
      </c>
      <c r="K21" s="28">
        <v>-4706</v>
      </c>
      <c r="L21" s="28">
        <v>-5242</v>
      </c>
      <c r="M21" s="22">
        <v>-5730</v>
      </c>
      <c r="N21" s="28">
        <v>-5434</v>
      </c>
      <c r="O21" s="28">
        <v>-7473</v>
      </c>
      <c r="P21" s="28">
        <v>-7907</v>
      </c>
      <c r="Q21" s="22">
        <v>-12286</v>
      </c>
      <c r="R21" s="28">
        <v>-6426</v>
      </c>
      <c r="S21" s="28">
        <v>-7474</v>
      </c>
      <c r="T21" s="28">
        <v>-4013</v>
      </c>
      <c r="U21" s="22">
        <v>-5787</v>
      </c>
      <c r="V21" s="28">
        <v>-2887</v>
      </c>
      <c r="W21" s="28">
        <v>-1378</v>
      </c>
      <c r="X21" s="28">
        <v>-2729</v>
      </c>
      <c r="Y21" s="22">
        <v>-10381</v>
      </c>
    </row>
    <row r="22" spans="1:25" ht="13.5">
      <c r="A22" s="2" t="s">
        <v>113</v>
      </c>
      <c r="B22" s="28">
        <v>3639069</v>
      </c>
      <c r="C22" s="28">
        <v>3027625</v>
      </c>
      <c r="D22" s="28">
        <v>4287394</v>
      </c>
      <c r="E22" s="22">
        <v>2953286</v>
      </c>
      <c r="F22" s="28">
        <v>2713190</v>
      </c>
      <c r="G22" s="28">
        <v>3887058</v>
      </c>
      <c r="H22" s="28">
        <v>3813617</v>
      </c>
      <c r="I22" s="22">
        <v>3322070</v>
      </c>
      <c r="J22" s="28">
        <v>3059830</v>
      </c>
      <c r="K22" s="28">
        <v>2732630</v>
      </c>
      <c r="L22" s="28">
        <v>2502558</v>
      </c>
      <c r="M22" s="22">
        <v>2666641</v>
      </c>
      <c r="N22" s="28">
        <v>1890462</v>
      </c>
      <c r="O22" s="28">
        <v>2694814</v>
      </c>
      <c r="P22" s="28">
        <v>2279387</v>
      </c>
      <c r="Q22" s="22">
        <v>2445431</v>
      </c>
      <c r="R22" s="28">
        <v>1680578</v>
      </c>
      <c r="S22" s="28">
        <v>2138641</v>
      </c>
      <c r="T22" s="28">
        <v>2209816</v>
      </c>
      <c r="U22" s="22">
        <v>2346013</v>
      </c>
      <c r="V22" s="28">
        <v>2337036</v>
      </c>
      <c r="W22" s="28">
        <v>2289836</v>
      </c>
      <c r="X22" s="28">
        <v>2775237</v>
      </c>
      <c r="Y22" s="22">
        <v>2867267</v>
      </c>
    </row>
    <row r="23" spans="1:25" ht="13.5">
      <c r="A23" s="3" t="s">
        <v>289</v>
      </c>
      <c r="B23" s="28">
        <v>874283</v>
      </c>
      <c r="C23" s="28"/>
      <c r="D23" s="28"/>
      <c r="E23" s="22">
        <v>440348</v>
      </c>
      <c r="F23" s="28"/>
      <c r="G23" s="28"/>
      <c r="H23" s="28"/>
      <c r="I23" s="22">
        <v>481522</v>
      </c>
      <c r="J23" s="28"/>
      <c r="K23" s="28"/>
      <c r="L23" s="28"/>
      <c r="M23" s="22">
        <v>305824</v>
      </c>
      <c r="N23" s="28"/>
      <c r="O23" s="28"/>
      <c r="P23" s="28"/>
      <c r="Q23" s="22">
        <v>326677</v>
      </c>
      <c r="R23" s="28">
        <v>344619</v>
      </c>
      <c r="S23" s="28"/>
      <c r="T23" s="28"/>
      <c r="U23" s="22">
        <v>233105</v>
      </c>
      <c r="V23" s="28"/>
      <c r="W23" s="28"/>
      <c r="X23" s="28"/>
      <c r="Y23" s="22">
        <v>202433</v>
      </c>
    </row>
    <row r="24" spans="1:25" ht="13.5">
      <c r="A24" s="3" t="s">
        <v>290</v>
      </c>
      <c r="B24" s="28"/>
      <c r="C24" s="28"/>
      <c r="D24" s="28"/>
      <c r="E24" s="22"/>
      <c r="F24" s="28"/>
      <c r="G24" s="28"/>
      <c r="H24" s="28"/>
      <c r="I24" s="22">
        <v>6333</v>
      </c>
      <c r="J24" s="28"/>
      <c r="K24" s="28"/>
      <c r="L24" s="28"/>
      <c r="M24" s="22">
        <v>1754</v>
      </c>
      <c r="N24" s="28"/>
      <c r="O24" s="28"/>
      <c r="P24" s="28"/>
      <c r="Q24" s="22">
        <v>2576</v>
      </c>
      <c r="R24" s="28"/>
      <c r="S24" s="28"/>
      <c r="T24" s="28"/>
      <c r="U24" s="22">
        <v>6511</v>
      </c>
      <c r="V24" s="28"/>
      <c r="W24" s="28"/>
      <c r="X24" s="28"/>
      <c r="Y24" s="22">
        <v>6624</v>
      </c>
    </row>
    <row r="25" spans="1:25" ht="13.5">
      <c r="A25" s="3" t="s">
        <v>123</v>
      </c>
      <c r="B25" s="28">
        <v>520818</v>
      </c>
      <c r="C25" s="28">
        <v>520818</v>
      </c>
      <c r="D25" s="28">
        <v>520818</v>
      </c>
      <c r="E25" s="22">
        <v>520818</v>
      </c>
      <c r="F25" s="28">
        <v>520818</v>
      </c>
      <c r="G25" s="28">
        <v>520818</v>
      </c>
      <c r="H25" s="28">
        <v>520818</v>
      </c>
      <c r="I25" s="22">
        <v>520818</v>
      </c>
      <c r="J25" s="28">
        <v>520818</v>
      </c>
      <c r="K25" s="28">
        <v>520818</v>
      </c>
      <c r="L25" s="28">
        <v>520818</v>
      </c>
      <c r="M25" s="22">
        <v>520818</v>
      </c>
      <c r="N25" s="28">
        <v>520818</v>
      </c>
      <c r="O25" s="28">
        <v>520818</v>
      </c>
      <c r="P25" s="28">
        <v>520818</v>
      </c>
      <c r="Q25" s="22">
        <v>520818</v>
      </c>
      <c r="R25" s="28">
        <v>520818</v>
      </c>
      <c r="S25" s="28">
        <v>520818</v>
      </c>
      <c r="T25" s="28">
        <v>520818</v>
      </c>
      <c r="U25" s="22">
        <v>520818</v>
      </c>
      <c r="V25" s="28">
        <v>520818</v>
      </c>
      <c r="W25" s="28">
        <v>520818</v>
      </c>
      <c r="X25" s="28">
        <v>520818</v>
      </c>
      <c r="Y25" s="22">
        <v>520818</v>
      </c>
    </row>
    <row r="26" spans="1:25" ht="13.5">
      <c r="A26" s="3" t="s">
        <v>124</v>
      </c>
      <c r="B26" s="28"/>
      <c r="C26" s="28"/>
      <c r="D26" s="28"/>
      <c r="E26" s="22"/>
      <c r="F26" s="28"/>
      <c r="G26" s="28"/>
      <c r="H26" s="28"/>
      <c r="I26" s="22">
        <v>53989</v>
      </c>
      <c r="J26" s="28"/>
      <c r="K26" s="28"/>
      <c r="L26" s="28"/>
      <c r="M26" s="22">
        <v>18197</v>
      </c>
      <c r="N26" s="28"/>
      <c r="O26" s="28"/>
      <c r="P26" s="28"/>
      <c r="Q26" s="22">
        <v>31932</v>
      </c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3" t="s">
        <v>125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3" t="s">
        <v>127</v>
      </c>
      <c r="B28" s="28">
        <v>256787</v>
      </c>
      <c r="C28" s="28">
        <v>969823</v>
      </c>
      <c r="D28" s="28">
        <v>918227</v>
      </c>
      <c r="E28" s="22">
        <v>409169</v>
      </c>
      <c r="F28" s="28">
        <v>783636</v>
      </c>
      <c r="G28" s="28">
        <v>704302</v>
      </c>
      <c r="H28" s="28">
        <v>628043</v>
      </c>
      <c r="I28" s="22">
        <v>83318</v>
      </c>
      <c r="J28" s="28">
        <v>485163</v>
      </c>
      <c r="K28" s="28">
        <v>473175</v>
      </c>
      <c r="L28" s="28">
        <v>476901</v>
      </c>
      <c r="M28" s="22">
        <v>37720</v>
      </c>
      <c r="N28" s="28">
        <v>417410</v>
      </c>
      <c r="O28" s="28">
        <v>430651</v>
      </c>
      <c r="P28" s="28">
        <v>444852</v>
      </c>
      <c r="Q28" s="22">
        <v>61115</v>
      </c>
      <c r="R28" s="28">
        <v>114144</v>
      </c>
      <c r="S28" s="28">
        <v>384667</v>
      </c>
      <c r="T28" s="28">
        <v>396325</v>
      </c>
      <c r="U28" s="22">
        <v>22939</v>
      </c>
      <c r="V28" s="28">
        <v>282973</v>
      </c>
      <c r="W28" s="28">
        <v>283892</v>
      </c>
      <c r="X28" s="28">
        <v>229898</v>
      </c>
      <c r="Y28" s="22">
        <v>23104</v>
      </c>
    </row>
    <row r="29" spans="1:25" ht="13.5">
      <c r="A29" s="3" t="s">
        <v>128</v>
      </c>
      <c r="B29" s="28">
        <v>1651890</v>
      </c>
      <c r="C29" s="28">
        <v>1490642</v>
      </c>
      <c r="D29" s="28">
        <v>1439046</v>
      </c>
      <c r="E29" s="22">
        <v>1370336</v>
      </c>
      <c r="F29" s="28">
        <v>1304454</v>
      </c>
      <c r="G29" s="28">
        <v>1225120</v>
      </c>
      <c r="H29" s="28">
        <v>1148862</v>
      </c>
      <c r="I29" s="22">
        <v>1145981</v>
      </c>
      <c r="J29" s="28">
        <v>1005982</v>
      </c>
      <c r="K29" s="28">
        <v>993994</v>
      </c>
      <c r="L29" s="28">
        <v>997720</v>
      </c>
      <c r="M29" s="22">
        <v>884315</v>
      </c>
      <c r="N29" s="28">
        <v>938229</v>
      </c>
      <c r="O29" s="28">
        <v>951470</v>
      </c>
      <c r="P29" s="28">
        <v>965671</v>
      </c>
      <c r="Q29" s="22">
        <v>943120</v>
      </c>
      <c r="R29" s="28">
        <v>979583</v>
      </c>
      <c r="S29" s="28">
        <v>905486</v>
      </c>
      <c r="T29" s="28">
        <v>917143</v>
      </c>
      <c r="U29" s="22">
        <v>783375</v>
      </c>
      <c r="V29" s="28">
        <v>803792</v>
      </c>
      <c r="W29" s="28">
        <v>804711</v>
      </c>
      <c r="X29" s="28">
        <v>750716</v>
      </c>
      <c r="Y29" s="22">
        <v>752981</v>
      </c>
    </row>
    <row r="30" spans="1:25" ht="13.5">
      <c r="A30" s="3" t="s">
        <v>130</v>
      </c>
      <c r="B30" s="28">
        <v>24477</v>
      </c>
      <c r="C30" s="28"/>
      <c r="D30" s="28"/>
      <c r="E30" s="22">
        <v>11873</v>
      </c>
      <c r="F30" s="28">
        <v>12444</v>
      </c>
      <c r="G30" s="28">
        <v>12511</v>
      </c>
      <c r="H30" s="28">
        <v>12146</v>
      </c>
      <c r="I30" s="22">
        <v>13342</v>
      </c>
      <c r="J30" s="28">
        <v>14799</v>
      </c>
      <c r="K30" s="28">
        <v>14949</v>
      </c>
      <c r="L30" s="28">
        <v>15614</v>
      </c>
      <c r="M30" s="22">
        <v>17464</v>
      </c>
      <c r="N30" s="28">
        <v>18992</v>
      </c>
      <c r="O30" s="28">
        <v>26</v>
      </c>
      <c r="P30" s="28">
        <v>35</v>
      </c>
      <c r="Q30" s="22">
        <v>45</v>
      </c>
      <c r="R30" s="28">
        <v>55</v>
      </c>
      <c r="S30" s="28">
        <v>65</v>
      </c>
      <c r="T30" s="28">
        <v>74</v>
      </c>
      <c r="U30" s="22">
        <v>84</v>
      </c>
      <c r="V30" s="28">
        <v>94</v>
      </c>
      <c r="W30" s="28">
        <v>104</v>
      </c>
      <c r="X30" s="28">
        <v>113</v>
      </c>
      <c r="Y30" s="22">
        <v>123</v>
      </c>
    </row>
    <row r="31" spans="1:25" ht="13.5">
      <c r="A31" s="3" t="s">
        <v>131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15138</v>
      </c>
      <c r="R31" s="28"/>
      <c r="S31" s="28"/>
      <c r="T31" s="28"/>
      <c r="U31" s="22">
        <v>15478</v>
      </c>
      <c r="V31" s="28"/>
      <c r="W31" s="28"/>
      <c r="X31" s="28"/>
      <c r="Y31" s="22">
        <v>39289</v>
      </c>
    </row>
    <row r="32" spans="1:25" ht="13.5">
      <c r="A32" s="3" t="s">
        <v>111</v>
      </c>
      <c r="B32" s="28">
        <v>10857</v>
      </c>
      <c r="C32" s="28">
        <v>11833</v>
      </c>
      <c r="D32" s="28">
        <v>14511</v>
      </c>
      <c r="E32" s="22">
        <v>16625</v>
      </c>
      <c r="F32" s="28">
        <v>19182</v>
      </c>
      <c r="G32" s="28">
        <v>21410</v>
      </c>
      <c r="H32" s="28">
        <v>23131</v>
      </c>
      <c r="I32" s="22">
        <v>16917</v>
      </c>
      <c r="J32" s="28">
        <v>27606</v>
      </c>
      <c r="K32" s="28">
        <v>29769</v>
      </c>
      <c r="L32" s="28">
        <v>30336</v>
      </c>
      <c r="M32" s="22">
        <v>19063</v>
      </c>
      <c r="N32" s="28">
        <v>23843</v>
      </c>
      <c r="O32" s="28">
        <v>25716</v>
      </c>
      <c r="P32" s="28">
        <v>27895</v>
      </c>
      <c r="Q32" s="22">
        <v>1009</v>
      </c>
      <c r="R32" s="28">
        <v>17080</v>
      </c>
      <c r="S32" s="28">
        <v>18552</v>
      </c>
      <c r="T32" s="28">
        <v>18318</v>
      </c>
      <c r="U32" s="22">
        <v>1009</v>
      </c>
      <c r="V32" s="28">
        <v>17303</v>
      </c>
      <c r="W32" s="28">
        <v>17791</v>
      </c>
      <c r="X32" s="28">
        <v>40625</v>
      </c>
      <c r="Y32" s="22">
        <v>1184</v>
      </c>
    </row>
    <row r="33" spans="1:25" ht="13.5">
      <c r="A33" s="3" t="s">
        <v>133</v>
      </c>
      <c r="B33" s="28">
        <v>35335</v>
      </c>
      <c r="C33" s="28">
        <v>11833</v>
      </c>
      <c r="D33" s="28">
        <v>14511</v>
      </c>
      <c r="E33" s="22">
        <v>28499</v>
      </c>
      <c r="F33" s="28">
        <v>31627</v>
      </c>
      <c r="G33" s="28">
        <v>33922</v>
      </c>
      <c r="H33" s="28">
        <v>35278</v>
      </c>
      <c r="I33" s="22">
        <v>38703</v>
      </c>
      <c r="J33" s="28">
        <v>42405</v>
      </c>
      <c r="K33" s="28">
        <v>44719</v>
      </c>
      <c r="L33" s="28">
        <v>45951</v>
      </c>
      <c r="M33" s="22">
        <v>47710</v>
      </c>
      <c r="N33" s="28">
        <v>42836</v>
      </c>
      <c r="O33" s="28">
        <v>25742</v>
      </c>
      <c r="P33" s="28">
        <v>27931</v>
      </c>
      <c r="Q33" s="22">
        <v>16193</v>
      </c>
      <c r="R33" s="28">
        <v>17135</v>
      </c>
      <c r="S33" s="28">
        <v>18618</v>
      </c>
      <c r="T33" s="28">
        <v>18393</v>
      </c>
      <c r="U33" s="22">
        <v>16573</v>
      </c>
      <c r="V33" s="28">
        <v>17397</v>
      </c>
      <c r="W33" s="28">
        <v>17895</v>
      </c>
      <c r="X33" s="28">
        <v>40739</v>
      </c>
      <c r="Y33" s="22">
        <v>40597</v>
      </c>
    </row>
    <row r="34" spans="1:25" ht="13.5">
      <c r="A34" s="3" t="s">
        <v>134</v>
      </c>
      <c r="B34" s="28"/>
      <c r="C34" s="28"/>
      <c r="D34" s="28"/>
      <c r="E34" s="22"/>
      <c r="F34" s="28"/>
      <c r="G34" s="28"/>
      <c r="H34" s="28"/>
      <c r="I34" s="22">
        <v>8978</v>
      </c>
      <c r="J34" s="28"/>
      <c r="K34" s="28"/>
      <c r="L34" s="28"/>
      <c r="M34" s="22">
        <v>6487</v>
      </c>
      <c r="N34" s="28"/>
      <c r="O34" s="28"/>
      <c r="P34" s="28"/>
      <c r="Q34" s="22">
        <v>5432</v>
      </c>
      <c r="R34" s="28"/>
      <c r="S34" s="28"/>
      <c r="T34" s="28"/>
      <c r="U34" s="22">
        <v>5547</v>
      </c>
      <c r="V34" s="28"/>
      <c r="W34" s="28"/>
      <c r="X34" s="28"/>
      <c r="Y34" s="22">
        <v>15640</v>
      </c>
    </row>
    <row r="35" spans="1:25" ht="13.5">
      <c r="A35" s="3" t="s">
        <v>137</v>
      </c>
      <c r="B35" s="28"/>
      <c r="C35" s="28"/>
      <c r="D35" s="28"/>
      <c r="E35" s="22"/>
      <c r="F35" s="28"/>
      <c r="G35" s="28"/>
      <c r="H35" s="28"/>
      <c r="I35" s="22">
        <v>2514</v>
      </c>
      <c r="J35" s="28"/>
      <c r="K35" s="28"/>
      <c r="L35" s="28"/>
      <c r="M35" s="22">
        <v>191</v>
      </c>
      <c r="N35" s="28"/>
      <c r="O35" s="28"/>
      <c r="P35" s="28"/>
      <c r="Q35" s="22">
        <v>547</v>
      </c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3" t="s">
        <v>107</v>
      </c>
      <c r="B36" s="28"/>
      <c r="C36" s="28"/>
      <c r="D36" s="28"/>
      <c r="E36" s="22"/>
      <c r="F36" s="28"/>
      <c r="G36" s="28"/>
      <c r="H36" s="28"/>
      <c r="I36" s="22">
        <v>867</v>
      </c>
      <c r="J36" s="28"/>
      <c r="K36" s="28"/>
      <c r="L36" s="28"/>
      <c r="M36" s="22">
        <v>10124</v>
      </c>
      <c r="N36" s="28"/>
      <c r="O36" s="28"/>
      <c r="P36" s="28"/>
      <c r="Q36" s="22">
        <v>3890</v>
      </c>
      <c r="R36" s="28"/>
      <c r="S36" s="28"/>
      <c r="T36" s="28"/>
      <c r="U36" s="22">
        <v>14933</v>
      </c>
      <c r="V36" s="28"/>
      <c r="W36" s="28"/>
      <c r="X36" s="28"/>
      <c r="Y36" s="22">
        <v>16416</v>
      </c>
    </row>
    <row r="37" spans="1:25" ht="13.5">
      <c r="A37" s="3" t="s">
        <v>111</v>
      </c>
      <c r="B37" s="28">
        <v>484744</v>
      </c>
      <c r="C37" s="28">
        <v>487519</v>
      </c>
      <c r="D37" s="28">
        <v>415797</v>
      </c>
      <c r="E37" s="22">
        <v>428456</v>
      </c>
      <c r="F37" s="28">
        <v>410748</v>
      </c>
      <c r="G37" s="28">
        <v>406553</v>
      </c>
      <c r="H37" s="28">
        <v>397260</v>
      </c>
      <c r="I37" s="22">
        <v>139846</v>
      </c>
      <c r="J37" s="28">
        <v>387216</v>
      </c>
      <c r="K37" s="28">
        <v>368309</v>
      </c>
      <c r="L37" s="28">
        <v>371212</v>
      </c>
      <c r="M37" s="22">
        <v>342675</v>
      </c>
      <c r="N37" s="28">
        <v>346633</v>
      </c>
      <c r="O37" s="28">
        <v>342804</v>
      </c>
      <c r="P37" s="28">
        <v>335059</v>
      </c>
      <c r="Q37" s="22">
        <v>131347</v>
      </c>
      <c r="R37" s="28">
        <v>367178</v>
      </c>
      <c r="S37" s="28">
        <v>337533</v>
      </c>
      <c r="T37" s="28">
        <v>321889</v>
      </c>
      <c r="U37" s="22">
        <v>22903</v>
      </c>
      <c r="V37" s="28">
        <v>194411</v>
      </c>
      <c r="W37" s="28">
        <v>194512</v>
      </c>
      <c r="X37" s="28">
        <v>175336</v>
      </c>
      <c r="Y37" s="22">
        <v>40559</v>
      </c>
    </row>
    <row r="38" spans="1:25" ht="13.5">
      <c r="A38" s="3" t="s">
        <v>112</v>
      </c>
      <c r="B38" s="28">
        <v>-30300</v>
      </c>
      <c r="C38" s="28">
        <v>-29504</v>
      </c>
      <c r="D38" s="28">
        <v>-29503</v>
      </c>
      <c r="E38" s="22">
        <v>-29504</v>
      </c>
      <c r="F38" s="28">
        <v>-29504</v>
      </c>
      <c r="G38" s="28">
        <v>-29504</v>
      </c>
      <c r="H38" s="28">
        <v>-28158</v>
      </c>
      <c r="I38" s="22">
        <v>-27274</v>
      </c>
      <c r="J38" s="28">
        <v>-25695</v>
      </c>
      <c r="K38" s="28">
        <v>-25696</v>
      </c>
      <c r="L38" s="28">
        <v>-25686</v>
      </c>
      <c r="M38" s="22">
        <v>-25686</v>
      </c>
      <c r="N38" s="28">
        <v>-25685</v>
      </c>
      <c r="O38" s="28">
        <v>-25759</v>
      </c>
      <c r="P38" s="28">
        <v>-25960</v>
      </c>
      <c r="Q38" s="22">
        <v>-27461</v>
      </c>
      <c r="R38" s="28">
        <v>-26412</v>
      </c>
      <c r="S38" s="28">
        <v>-26346</v>
      </c>
      <c r="T38" s="28">
        <v>-15964</v>
      </c>
      <c r="U38" s="22">
        <v>-15971</v>
      </c>
      <c r="V38" s="28">
        <v>-5275</v>
      </c>
      <c r="W38" s="28">
        <v>-5277</v>
      </c>
      <c r="X38" s="28">
        <v>-4981</v>
      </c>
      <c r="Y38" s="22">
        <v>-4785</v>
      </c>
    </row>
    <row r="39" spans="1:25" ht="13.5">
      <c r="A39" s="3" t="s">
        <v>145</v>
      </c>
      <c r="B39" s="28">
        <v>454443</v>
      </c>
      <c r="C39" s="28">
        <v>458015</v>
      </c>
      <c r="D39" s="28">
        <v>386293</v>
      </c>
      <c r="E39" s="22">
        <v>398952</v>
      </c>
      <c r="F39" s="28">
        <v>381243</v>
      </c>
      <c r="G39" s="28">
        <v>377049</v>
      </c>
      <c r="H39" s="28">
        <v>369102</v>
      </c>
      <c r="I39" s="22">
        <v>338420</v>
      </c>
      <c r="J39" s="28">
        <v>361521</v>
      </c>
      <c r="K39" s="28">
        <v>342613</v>
      </c>
      <c r="L39" s="28">
        <v>345526</v>
      </c>
      <c r="M39" s="22">
        <v>333793</v>
      </c>
      <c r="N39" s="28">
        <v>320947</v>
      </c>
      <c r="O39" s="28">
        <v>317044</v>
      </c>
      <c r="P39" s="28">
        <v>309099</v>
      </c>
      <c r="Q39" s="22">
        <v>321668</v>
      </c>
      <c r="R39" s="28">
        <v>340765</v>
      </c>
      <c r="S39" s="28">
        <v>311186</v>
      </c>
      <c r="T39" s="28">
        <v>305925</v>
      </c>
      <c r="U39" s="22">
        <v>338442</v>
      </c>
      <c r="V39" s="28">
        <v>189136</v>
      </c>
      <c r="W39" s="28">
        <v>189235</v>
      </c>
      <c r="X39" s="28">
        <v>170354</v>
      </c>
      <c r="Y39" s="22">
        <v>170797</v>
      </c>
    </row>
    <row r="40" spans="1:25" ht="13.5">
      <c r="A40" s="2" t="s">
        <v>146</v>
      </c>
      <c r="B40" s="28">
        <v>2141669</v>
      </c>
      <c r="C40" s="28">
        <v>1960490</v>
      </c>
      <c r="D40" s="28">
        <v>1839851</v>
      </c>
      <c r="E40" s="22">
        <v>1797788</v>
      </c>
      <c r="F40" s="28">
        <v>1717326</v>
      </c>
      <c r="G40" s="28">
        <v>1636092</v>
      </c>
      <c r="H40" s="28">
        <v>1553243</v>
      </c>
      <c r="I40" s="22">
        <v>1523106</v>
      </c>
      <c r="J40" s="28">
        <v>1409909</v>
      </c>
      <c r="K40" s="28">
        <v>1381326</v>
      </c>
      <c r="L40" s="28">
        <v>1389198</v>
      </c>
      <c r="M40" s="22">
        <v>1265819</v>
      </c>
      <c r="N40" s="28">
        <v>1302013</v>
      </c>
      <c r="O40" s="28">
        <v>1294257</v>
      </c>
      <c r="P40" s="28">
        <v>1302701</v>
      </c>
      <c r="Q40" s="22">
        <v>1280983</v>
      </c>
      <c r="R40" s="28">
        <v>1337484</v>
      </c>
      <c r="S40" s="28">
        <v>1235290</v>
      </c>
      <c r="T40" s="28">
        <v>1241462</v>
      </c>
      <c r="U40" s="22">
        <v>1138390</v>
      </c>
      <c r="V40" s="28">
        <v>1010326</v>
      </c>
      <c r="W40" s="28">
        <v>1011841</v>
      </c>
      <c r="X40" s="28">
        <v>961810</v>
      </c>
      <c r="Y40" s="22">
        <v>964377</v>
      </c>
    </row>
    <row r="41" spans="1:25" ht="14.25" thickBot="1">
      <c r="A41" s="5" t="s">
        <v>147</v>
      </c>
      <c r="B41" s="29">
        <v>5780738</v>
      </c>
      <c r="C41" s="29">
        <v>4988116</v>
      </c>
      <c r="D41" s="29">
        <v>6127246</v>
      </c>
      <c r="E41" s="23">
        <v>4751074</v>
      </c>
      <c r="F41" s="29">
        <v>4430517</v>
      </c>
      <c r="G41" s="29">
        <v>5523150</v>
      </c>
      <c r="H41" s="29">
        <v>5366860</v>
      </c>
      <c r="I41" s="23">
        <v>4845176</v>
      </c>
      <c r="J41" s="29">
        <v>4469740</v>
      </c>
      <c r="K41" s="29">
        <v>4113957</v>
      </c>
      <c r="L41" s="29">
        <v>3891756</v>
      </c>
      <c r="M41" s="23">
        <v>3932460</v>
      </c>
      <c r="N41" s="29">
        <v>3192475</v>
      </c>
      <c r="O41" s="29">
        <v>3989072</v>
      </c>
      <c r="P41" s="29">
        <v>3582088</v>
      </c>
      <c r="Q41" s="23">
        <v>3726415</v>
      </c>
      <c r="R41" s="29">
        <v>3018063</v>
      </c>
      <c r="S41" s="29">
        <v>3373931</v>
      </c>
      <c r="T41" s="29">
        <v>3451278</v>
      </c>
      <c r="U41" s="23">
        <v>3484403</v>
      </c>
      <c r="V41" s="29">
        <v>3347363</v>
      </c>
      <c r="W41" s="29">
        <v>3301678</v>
      </c>
      <c r="X41" s="29">
        <v>3737047</v>
      </c>
      <c r="Y41" s="23">
        <v>3831644</v>
      </c>
    </row>
    <row r="42" spans="1:25" ht="14.25" thickTop="1">
      <c r="A42" s="2" t="s">
        <v>8</v>
      </c>
      <c r="B42" s="28">
        <v>1125028</v>
      </c>
      <c r="C42" s="28">
        <v>862204</v>
      </c>
      <c r="D42" s="28">
        <v>1431889</v>
      </c>
      <c r="E42" s="22">
        <v>759647</v>
      </c>
      <c r="F42" s="28">
        <v>688651</v>
      </c>
      <c r="G42" s="28">
        <v>1346737</v>
      </c>
      <c r="H42" s="28">
        <v>911013</v>
      </c>
      <c r="I42" s="22">
        <v>982570</v>
      </c>
      <c r="J42" s="28">
        <v>901206</v>
      </c>
      <c r="K42" s="28">
        <v>484611</v>
      </c>
      <c r="L42" s="28">
        <v>655668</v>
      </c>
      <c r="M42" s="22">
        <v>657719</v>
      </c>
      <c r="N42" s="28">
        <v>316845</v>
      </c>
      <c r="O42" s="28">
        <v>464856</v>
      </c>
      <c r="P42" s="28">
        <v>547787</v>
      </c>
      <c r="Q42" s="22">
        <v>587061</v>
      </c>
      <c r="R42" s="28">
        <v>411129</v>
      </c>
      <c r="S42" s="28">
        <v>395908</v>
      </c>
      <c r="T42" s="28">
        <v>421958</v>
      </c>
      <c r="U42" s="22">
        <v>473394</v>
      </c>
      <c r="V42" s="28">
        <v>598880</v>
      </c>
      <c r="W42" s="28">
        <v>577906</v>
      </c>
      <c r="X42" s="28">
        <v>526644</v>
      </c>
      <c r="Y42" s="22">
        <v>718065</v>
      </c>
    </row>
    <row r="43" spans="1:25" ht="13.5">
      <c r="A43" s="2" t="s">
        <v>149</v>
      </c>
      <c r="B43" s="28">
        <v>1228582</v>
      </c>
      <c r="C43" s="28">
        <v>970014</v>
      </c>
      <c r="D43" s="28">
        <v>1668071</v>
      </c>
      <c r="E43" s="22">
        <v>587247</v>
      </c>
      <c r="F43" s="28">
        <v>409500</v>
      </c>
      <c r="G43" s="28">
        <v>849890</v>
      </c>
      <c r="H43" s="28">
        <v>1468508</v>
      </c>
      <c r="I43" s="22">
        <v>1140232</v>
      </c>
      <c r="J43" s="28">
        <v>902183</v>
      </c>
      <c r="K43" s="28">
        <v>1021697</v>
      </c>
      <c r="L43" s="28">
        <v>865308</v>
      </c>
      <c r="M43" s="22">
        <v>739003</v>
      </c>
      <c r="N43" s="28">
        <v>589395</v>
      </c>
      <c r="O43" s="28">
        <v>1477099</v>
      </c>
      <c r="P43" s="28">
        <v>1128351</v>
      </c>
      <c r="Q43" s="22">
        <v>1212498</v>
      </c>
      <c r="R43" s="28">
        <v>584109</v>
      </c>
      <c r="S43" s="28">
        <v>764650</v>
      </c>
      <c r="T43" s="28">
        <v>963058</v>
      </c>
      <c r="U43" s="22">
        <v>777471</v>
      </c>
      <c r="V43" s="28">
        <v>506504</v>
      </c>
      <c r="W43" s="28">
        <v>542020</v>
      </c>
      <c r="X43" s="28">
        <v>792075</v>
      </c>
      <c r="Y43" s="22">
        <v>838255</v>
      </c>
    </row>
    <row r="44" spans="1:25" ht="13.5">
      <c r="A44" s="2" t="s">
        <v>150</v>
      </c>
      <c r="B44" s="28">
        <v>270291</v>
      </c>
      <c r="C44" s="28">
        <v>294641</v>
      </c>
      <c r="D44" s="28">
        <v>169451</v>
      </c>
      <c r="E44" s="22">
        <v>195209</v>
      </c>
      <c r="F44" s="28">
        <v>237416</v>
      </c>
      <c r="G44" s="28">
        <v>260365</v>
      </c>
      <c r="H44" s="28">
        <v>251668</v>
      </c>
      <c r="I44" s="22">
        <v>210240</v>
      </c>
      <c r="J44" s="28">
        <v>170232</v>
      </c>
      <c r="K44" s="28">
        <v>170232</v>
      </c>
      <c r="L44" s="28">
        <v>171383</v>
      </c>
      <c r="M44" s="22">
        <v>171363</v>
      </c>
      <c r="N44" s="28">
        <v>140539</v>
      </c>
      <c r="O44" s="28">
        <v>73392</v>
      </c>
      <c r="P44" s="28">
        <v>73372</v>
      </c>
      <c r="Q44" s="22">
        <v>73353</v>
      </c>
      <c r="R44" s="28">
        <v>73333</v>
      </c>
      <c r="S44" s="28">
        <v>73632</v>
      </c>
      <c r="T44" s="28">
        <v>47419</v>
      </c>
      <c r="U44" s="22">
        <v>47651</v>
      </c>
      <c r="V44" s="28">
        <v>47884</v>
      </c>
      <c r="W44" s="28">
        <v>48078</v>
      </c>
      <c r="X44" s="28">
        <v>44448</v>
      </c>
      <c r="Y44" s="22">
        <v>54048</v>
      </c>
    </row>
    <row r="45" spans="1:25" ht="13.5">
      <c r="A45" s="2" t="s">
        <v>154</v>
      </c>
      <c r="B45" s="28">
        <v>129362</v>
      </c>
      <c r="C45" s="28">
        <v>114195</v>
      </c>
      <c r="D45" s="28">
        <v>85339</v>
      </c>
      <c r="E45" s="22">
        <v>126239</v>
      </c>
      <c r="F45" s="28">
        <v>133908</v>
      </c>
      <c r="G45" s="28">
        <v>153730</v>
      </c>
      <c r="H45" s="28">
        <v>86013</v>
      </c>
      <c r="I45" s="22">
        <v>50546</v>
      </c>
      <c r="J45" s="28">
        <v>51544</v>
      </c>
      <c r="K45" s="28">
        <v>36236</v>
      </c>
      <c r="L45" s="28">
        <v>12052</v>
      </c>
      <c r="M45" s="22">
        <v>73461</v>
      </c>
      <c r="N45" s="28">
        <v>106591</v>
      </c>
      <c r="O45" s="28">
        <v>124187</v>
      </c>
      <c r="P45" s="28">
        <v>35491</v>
      </c>
      <c r="Q45" s="22">
        <v>3572</v>
      </c>
      <c r="R45" s="28">
        <v>4545</v>
      </c>
      <c r="S45" s="28">
        <v>6757</v>
      </c>
      <c r="T45" s="28">
        <v>4687</v>
      </c>
      <c r="U45" s="22">
        <v>12754</v>
      </c>
      <c r="V45" s="28"/>
      <c r="W45" s="28">
        <v>30172</v>
      </c>
      <c r="X45" s="28">
        <v>6516</v>
      </c>
      <c r="Y45" s="22">
        <v>122187</v>
      </c>
    </row>
    <row r="46" spans="1:25" ht="13.5">
      <c r="A46" s="2" t="s">
        <v>9</v>
      </c>
      <c r="B46" s="28">
        <v>3958</v>
      </c>
      <c r="C46" s="28"/>
      <c r="D46" s="28">
        <v>4775</v>
      </c>
      <c r="E46" s="22"/>
      <c r="F46" s="28">
        <v>4625</v>
      </c>
      <c r="G46" s="28"/>
      <c r="H46" s="28">
        <v>4644</v>
      </c>
      <c r="I46" s="22"/>
      <c r="J46" s="28">
        <v>4957</v>
      </c>
      <c r="K46" s="28"/>
      <c r="L46" s="28">
        <v>4783</v>
      </c>
      <c r="M46" s="22"/>
      <c r="N46" s="28">
        <v>4635</v>
      </c>
      <c r="O46" s="28"/>
      <c r="P46" s="28">
        <v>4955</v>
      </c>
      <c r="Q46" s="22"/>
      <c r="R46" s="28">
        <v>5042</v>
      </c>
      <c r="S46" s="28"/>
      <c r="T46" s="28">
        <v>4880</v>
      </c>
      <c r="U46" s="22"/>
      <c r="V46" s="28">
        <v>4728</v>
      </c>
      <c r="W46" s="28"/>
      <c r="X46" s="28">
        <v>4099</v>
      </c>
      <c r="Y46" s="22"/>
    </row>
    <row r="47" spans="1:25" ht="13.5">
      <c r="A47" s="2" t="s">
        <v>160</v>
      </c>
      <c r="B47" s="28"/>
      <c r="C47" s="28"/>
      <c r="D47" s="28"/>
      <c r="E47" s="22">
        <v>11000</v>
      </c>
      <c r="F47" s="28"/>
      <c r="G47" s="28"/>
      <c r="H47" s="28"/>
      <c r="I47" s="22">
        <v>22500</v>
      </c>
      <c r="J47" s="28"/>
      <c r="K47" s="28"/>
      <c r="L47" s="28"/>
      <c r="M47" s="22">
        <v>16000</v>
      </c>
      <c r="N47" s="28"/>
      <c r="O47" s="28"/>
      <c r="P47" s="28"/>
      <c r="Q47" s="22"/>
      <c r="R47" s="28"/>
      <c r="S47" s="28"/>
      <c r="T47" s="28"/>
      <c r="U47" s="22">
        <v>4500</v>
      </c>
      <c r="V47" s="28"/>
      <c r="W47" s="28"/>
      <c r="X47" s="28"/>
      <c r="Y47" s="22">
        <v>23000</v>
      </c>
    </row>
    <row r="48" spans="1:25" ht="13.5">
      <c r="A48" s="2" t="s">
        <v>157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>
        <v>256882</v>
      </c>
      <c r="R48" s="28"/>
      <c r="S48" s="28"/>
      <c r="T48" s="28"/>
      <c r="U48" s="22">
        <v>178168</v>
      </c>
      <c r="V48" s="28"/>
      <c r="W48" s="28"/>
      <c r="X48" s="28"/>
      <c r="Y48" s="22">
        <v>262404</v>
      </c>
    </row>
    <row r="49" spans="1:25" ht="13.5">
      <c r="A49" s="2" t="s">
        <v>161</v>
      </c>
      <c r="B49" s="28"/>
      <c r="C49" s="28"/>
      <c r="D49" s="28"/>
      <c r="E49" s="22">
        <v>4580</v>
      </c>
      <c r="F49" s="28">
        <v>1549</v>
      </c>
      <c r="G49" s="28">
        <v>1542</v>
      </c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111</v>
      </c>
      <c r="B50" s="28">
        <v>252703</v>
      </c>
      <c r="C50" s="28">
        <v>308850</v>
      </c>
      <c r="D50" s="28">
        <v>314939</v>
      </c>
      <c r="E50" s="22">
        <v>525741</v>
      </c>
      <c r="F50" s="28">
        <v>357038</v>
      </c>
      <c r="G50" s="28">
        <v>332677</v>
      </c>
      <c r="H50" s="28">
        <v>347048</v>
      </c>
      <c r="I50" s="22">
        <v>239459</v>
      </c>
      <c r="J50" s="28">
        <v>323626</v>
      </c>
      <c r="K50" s="28">
        <v>350410</v>
      </c>
      <c r="L50" s="28">
        <v>418356</v>
      </c>
      <c r="M50" s="22">
        <v>523309</v>
      </c>
      <c r="N50" s="28">
        <v>305415</v>
      </c>
      <c r="O50" s="28">
        <v>266873</v>
      </c>
      <c r="P50" s="28">
        <v>315681</v>
      </c>
      <c r="Q50" s="22">
        <v>132403</v>
      </c>
      <c r="R50" s="28">
        <v>278372</v>
      </c>
      <c r="S50" s="28">
        <v>281993</v>
      </c>
      <c r="T50" s="28">
        <v>267099</v>
      </c>
      <c r="U50" s="22">
        <v>148610</v>
      </c>
      <c r="V50" s="28">
        <v>324682</v>
      </c>
      <c r="W50" s="28">
        <v>218051</v>
      </c>
      <c r="X50" s="28">
        <v>275262</v>
      </c>
      <c r="Y50" s="22">
        <v>159901</v>
      </c>
    </row>
    <row r="51" spans="1:25" ht="13.5">
      <c r="A51" s="2" t="s">
        <v>163</v>
      </c>
      <c r="B51" s="28">
        <v>3009926</v>
      </c>
      <c r="C51" s="28">
        <v>2549906</v>
      </c>
      <c r="D51" s="28">
        <v>3674466</v>
      </c>
      <c r="E51" s="22">
        <v>2209665</v>
      </c>
      <c r="F51" s="28">
        <v>1832690</v>
      </c>
      <c r="G51" s="28">
        <v>2944942</v>
      </c>
      <c r="H51" s="28">
        <v>3068897</v>
      </c>
      <c r="I51" s="22">
        <v>2836469</v>
      </c>
      <c r="J51" s="28">
        <v>2353749</v>
      </c>
      <c r="K51" s="28">
        <v>2063187</v>
      </c>
      <c r="L51" s="28">
        <v>2127552</v>
      </c>
      <c r="M51" s="22">
        <v>2191544</v>
      </c>
      <c r="N51" s="28">
        <v>1463423</v>
      </c>
      <c r="O51" s="28">
        <v>2406409</v>
      </c>
      <c r="P51" s="28">
        <v>2105640</v>
      </c>
      <c r="Q51" s="22">
        <v>2273584</v>
      </c>
      <c r="R51" s="28">
        <v>1356533</v>
      </c>
      <c r="S51" s="28">
        <v>1522942</v>
      </c>
      <c r="T51" s="28">
        <v>1709104</v>
      </c>
      <c r="U51" s="22">
        <v>1653083</v>
      </c>
      <c r="V51" s="28">
        <v>1482679</v>
      </c>
      <c r="W51" s="28">
        <v>1416228</v>
      </c>
      <c r="X51" s="28">
        <v>1649044</v>
      </c>
      <c r="Y51" s="22">
        <v>2208379</v>
      </c>
    </row>
    <row r="52" spans="1:25" ht="13.5">
      <c r="A52" s="2" t="s">
        <v>164</v>
      </c>
      <c r="B52" s="28">
        <v>349253</v>
      </c>
      <c r="C52" s="28">
        <v>362808</v>
      </c>
      <c r="D52" s="28">
        <v>334134</v>
      </c>
      <c r="E52" s="22">
        <v>390648</v>
      </c>
      <c r="F52" s="28">
        <v>420645</v>
      </c>
      <c r="G52" s="28">
        <v>485620</v>
      </c>
      <c r="H52" s="28">
        <v>446388</v>
      </c>
      <c r="I52" s="22">
        <v>344995</v>
      </c>
      <c r="J52" s="28">
        <v>437206</v>
      </c>
      <c r="K52" s="28">
        <v>489409</v>
      </c>
      <c r="L52" s="28">
        <v>333811</v>
      </c>
      <c r="M52" s="22">
        <v>377021</v>
      </c>
      <c r="N52" s="28">
        <v>291897</v>
      </c>
      <c r="O52" s="28">
        <v>188885</v>
      </c>
      <c r="P52" s="28">
        <v>201453</v>
      </c>
      <c r="Q52" s="22">
        <v>219803</v>
      </c>
      <c r="R52" s="28">
        <v>238149</v>
      </c>
      <c r="S52" s="28">
        <v>260111</v>
      </c>
      <c r="T52" s="28">
        <v>164329</v>
      </c>
      <c r="U52" s="22">
        <v>176158</v>
      </c>
      <c r="V52" s="28">
        <v>187983</v>
      </c>
      <c r="W52" s="28">
        <v>203425</v>
      </c>
      <c r="X52" s="28">
        <v>436548</v>
      </c>
      <c r="Y52" s="22">
        <v>447660</v>
      </c>
    </row>
    <row r="53" spans="1:25" ht="13.5">
      <c r="A53" s="2" t="s">
        <v>165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8"/>
      <c r="Q53" s="22">
        <v>67859</v>
      </c>
      <c r="R53" s="28">
        <v>66674</v>
      </c>
      <c r="S53" s="28">
        <v>63836</v>
      </c>
      <c r="T53" s="28">
        <v>63720</v>
      </c>
      <c r="U53" s="22">
        <v>60744</v>
      </c>
      <c r="V53" s="28">
        <v>57948</v>
      </c>
      <c r="W53" s="28">
        <v>55152</v>
      </c>
      <c r="X53" s="28">
        <v>52356</v>
      </c>
      <c r="Y53" s="22">
        <v>49561</v>
      </c>
    </row>
    <row r="54" spans="1:25" ht="13.5">
      <c r="A54" s="2" t="s">
        <v>161</v>
      </c>
      <c r="B54" s="28">
        <v>50083</v>
      </c>
      <c r="C54" s="28">
        <v>49836</v>
      </c>
      <c r="D54" s="28">
        <v>49590</v>
      </c>
      <c r="E54" s="22">
        <v>49344</v>
      </c>
      <c r="F54" s="28">
        <v>47003</v>
      </c>
      <c r="G54" s="28">
        <v>46771</v>
      </c>
      <c r="H54" s="28">
        <v>48074</v>
      </c>
      <c r="I54" s="22">
        <v>47342</v>
      </c>
      <c r="J54" s="28">
        <v>38950</v>
      </c>
      <c r="K54" s="28">
        <v>38758</v>
      </c>
      <c r="L54" s="28">
        <v>38566</v>
      </c>
      <c r="M54" s="22">
        <v>28154</v>
      </c>
      <c r="N54" s="28">
        <v>33663</v>
      </c>
      <c r="O54" s="28">
        <v>33497</v>
      </c>
      <c r="P54" s="28">
        <v>33331</v>
      </c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2" t="s">
        <v>10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>
        <v>1734</v>
      </c>
      <c r="O55" s="28">
        <v>3468</v>
      </c>
      <c r="P55" s="28">
        <v>5203</v>
      </c>
      <c r="Q55" s="22">
        <v>6937</v>
      </c>
      <c r="R55" s="28">
        <v>8672</v>
      </c>
      <c r="S55" s="28">
        <v>10406</v>
      </c>
      <c r="T55" s="28">
        <v>12141</v>
      </c>
      <c r="U55" s="22">
        <v>13875</v>
      </c>
      <c r="V55" s="28">
        <v>15609</v>
      </c>
      <c r="W55" s="28">
        <v>17344</v>
      </c>
      <c r="X55" s="28">
        <v>19078</v>
      </c>
      <c r="Y55" s="22">
        <v>20813</v>
      </c>
    </row>
    <row r="56" spans="1:25" ht="13.5">
      <c r="A56" s="2" t="s">
        <v>111</v>
      </c>
      <c r="B56" s="28">
        <v>406730</v>
      </c>
      <c r="C56" s="28">
        <v>145524</v>
      </c>
      <c r="D56" s="28">
        <v>146408</v>
      </c>
      <c r="E56" s="22">
        <v>152131</v>
      </c>
      <c r="F56" s="28">
        <v>120192</v>
      </c>
      <c r="G56" s="28">
        <v>125463</v>
      </c>
      <c r="H56" s="28">
        <v>120670</v>
      </c>
      <c r="I56" s="22">
        <v>54752</v>
      </c>
      <c r="J56" s="28">
        <v>116997</v>
      </c>
      <c r="K56" s="28">
        <v>102833</v>
      </c>
      <c r="L56" s="28">
        <v>98300</v>
      </c>
      <c r="M56" s="22">
        <v>51611</v>
      </c>
      <c r="N56" s="28">
        <v>90053</v>
      </c>
      <c r="O56" s="28">
        <v>93233</v>
      </c>
      <c r="P56" s="28">
        <v>95189</v>
      </c>
      <c r="Q56" s="22">
        <v>6600</v>
      </c>
      <c r="R56" s="28">
        <v>31469</v>
      </c>
      <c r="S56" s="28">
        <v>15448</v>
      </c>
      <c r="T56" s="28">
        <v>12190</v>
      </c>
      <c r="U56" s="22"/>
      <c r="V56" s="28"/>
      <c r="W56" s="28"/>
      <c r="X56" s="28"/>
      <c r="Y56" s="22"/>
    </row>
    <row r="57" spans="1:25" ht="13.5">
      <c r="A57" s="2" t="s">
        <v>167</v>
      </c>
      <c r="B57" s="28">
        <v>806067</v>
      </c>
      <c r="C57" s="28">
        <v>558169</v>
      </c>
      <c r="D57" s="28">
        <v>530134</v>
      </c>
      <c r="E57" s="22">
        <v>592124</v>
      </c>
      <c r="F57" s="28">
        <v>587841</v>
      </c>
      <c r="G57" s="28">
        <v>657855</v>
      </c>
      <c r="H57" s="28">
        <v>615134</v>
      </c>
      <c r="I57" s="22">
        <v>510644</v>
      </c>
      <c r="J57" s="28">
        <v>593153</v>
      </c>
      <c r="K57" s="28">
        <v>631000</v>
      </c>
      <c r="L57" s="28">
        <v>470678</v>
      </c>
      <c r="M57" s="22">
        <v>488856</v>
      </c>
      <c r="N57" s="28">
        <v>417348</v>
      </c>
      <c r="O57" s="28">
        <v>319084</v>
      </c>
      <c r="P57" s="28">
        <v>335177</v>
      </c>
      <c r="Q57" s="22">
        <v>326916</v>
      </c>
      <c r="R57" s="28">
        <v>344965</v>
      </c>
      <c r="S57" s="28">
        <v>349803</v>
      </c>
      <c r="T57" s="28">
        <v>252381</v>
      </c>
      <c r="U57" s="22">
        <v>250777</v>
      </c>
      <c r="V57" s="28">
        <v>261541</v>
      </c>
      <c r="W57" s="28">
        <v>275922</v>
      </c>
      <c r="X57" s="28">
        <v>507983</v>
      </c>
      <c r="Y57" s="22">
        <v>518034</v>
      </c>
    </row>
    <row r="58" spans="1:25" ht="14.25" thickBot="1">
      <c r="A58" s="5" t="s">
        <v>11</v>
      </c>
      <c r="B58" s="29">
        <v>3815994</v>
      </c>
      <c r="C58" s="29">
        <v>3108076</v>
      </c>
      <c r="D58" s="29">
        <v>4204600</v>
      </c>
      <c r="E58" s="23">
        <v>2801790</v>
      </c>
      <c r="F58" s="29">
        <v>2420531</v>
      </c>
      <c r="G58" s="29">
        <v>3602797</v>
      </c>
      <c r="H58" s="29">
        <v>3684031</v>
      </c>
      <c r="I58" s="23">
        <v>3347114</v>
      </c>
      <c r="J58" s="29">
        <v>2946903</v>
      </c>
      <c r="K58" s="29">
        <v>2694188</v>
      </c>
      <c r="L58" s="29">
        <v>2598231</v>
      </c>
      <c r="M58" s="23">
        <v>2680400</v>
      </c>
      <c r="N58" s="29">
        <v>1880771</v>
      </c>
      <c r="O58" s="29">
        <v>2725493</v>
      </c>
      <c r="P58" s="29">
        <v>2440818</v>
      </c>
      <c r="Q58" s="23">
        <v>2600500</v>
      </c>
      <c r="R58" s="29">
        <v>1701498</v>
      </c>
      <c r="S58" s="29">
        <v>1872746</v>
      </c>
      <c r="T58" s="29">
        <v>1961485</v>
      </c>
      <c r="U58" s="23">
        <v>1903860</v>
      </c>
      <c r="V58" s="29">
        <v>1744221</v>
      </c>
      <c r="W58" s="29">
        <v>1692151</v>
      </c>
      <c r="X58" s="29">
        <v>2157028</v>
      </c>
      <c r="Y58" s="23">
        <v>2726413</v>
      </c>
    </row>
    <row r="59" spans="1:25" ht="14.25" thickTop="1">
      <c r="A59" s="2" t="s">
        <v>169</v>
      </c>
      <c r="B59" s="28">
        <v>453245</v>
      </c>
      <c r="C59" s="28">
        <v>452744</v>
      </c>
      <c r="D59" s="28">
        <v>452244</v>
      </c>
      <c r="E59" s="22">
        <v>451993</v>
      </c>
      <c r="F59" s="28">
        <v>444982</v>
      </c>
      <c r="G59" s="28">
        <v>437221</v>
      </c>
      <c r="H59" s="28">
        <v>435970</v>
      </c>
      <c r="I59" s="22">
        <v>435720</v>
      </c>
      <c r="J59" s="28">
        <v>430720</v>
      </c>
      <c r="K59" s="28">
        <v>430720</v>
      </c>
      <c r="L59" s="28">
        <v>430720</v>
      </c>
      <c r="M59" s="22">
        <v>430720</v>
      </c>
      <c r="N59" s="28">
        <v>430720</v>
      </c>
      <c r="O59" s="28">
        <v>430720</v>
      </c>
      <c r="P59" s="28">
        <v>430720</v>
      </c>
      <c r="Q59" s="22">
        <v>430720</v>
      </c>
      <c r="R59" s="28">
        <v>430720</v>
      </c>
      <c r="S59" s="28">
        <v>430720</v>
      </c>
      <c r="T59" s="28">
        <v>430720</v>
      </c>
      <c r="U59" s="22">
        <v>430720</v>
      </c>
      <c r="V59" s="28">
        <v>430720</v>
      </c>
      <c r="W59" s="28">
        <v>430720</v>
      </c>
      <c r="X59" s="28">
        <v>430720</v>
      </c>
      <c r="Y59" s="22">
        <v>185000</v>
      </c>
    </row>
    <row r="60" spans="1:25" ht="13.5">
      <c r="A60" s="2" t="s">
        <v>12</v>
      </c>
      <c r="B60" s="28">
        <v>513845</v>
      </c>
      <c r="C60" s="28">
        <v>513344</v>
      </c>
      <c r="D60" s="28">
        <v>512844</v>
      </c>
      <c r="E60" s="22">
        <v>512593</v>
      </c>
      <c r="F60" s="28">
        <v>505582</v>
      </c>
      <c r="G60" s="28">
        <v>497821</v>
      </c>
      <c r="H60" s="28">
        <v>496570</v>
      </c>
      <c r="I60" s="22">
        <v>496320</v>
      </c>
      <c r="J60" s="28">
        <v>491320</v>
      </c>
      <c r="K60" s="28">
        <v>491320</v>
      </c>
      <c r="L60" s="28">
        <v>491320</v>
      </c>
      <c r="M60" s="22">
        <v>491320</v>
      </c>
      <c r="N60" s="28">
        <v>491320</v>
      </c>
      <c r="O60" s="28">
        <v>491320</v>
      </c>
      <c r="P60" s="28">
        <v>491320</v>
      </c>
      <c r="Q60" s="22">
        <v>491320</v>
      </c>
      <c r="R60" s="28">
        <v>491320</v>
      </c>
      <c r="S60" s="28">
        <v>491320</v>
      </c>
      <c r="T60" s="28">
        <v>491320</v>
      </c>
      <c r="U60" s="22">
        <v>491320</v>
      </c>
      <c r="V60" s="28">
        <v>491320</v>
      </c>
      <c r="W60" s="28">
        <v>491320</v>
      </c>
      <c r="X60" s="28">
        <v>491320</v>
      </c>
      <c r="Y60" s="22">
        <v>245600</v>
      </c>
    </row>
    <row r="61" spans="1:25" ht="13.5">
      <c r="A61" s="2" t="s">
        <v>175</v>
      </c>
      <c r="B61" s="28">
        <v>880855</v>
      </c>
      <c r="C61" s="28">
        <v>816619</v>
      </c>
      <c r="D61" s="28">
        <v>812967</v>
      </c>
      <c r="E61" s="22">
        <v>835195</v>
      </c>
      <c r="F61" s="28">
        <v>905190</v>
      </c>
      <c r="G61" s="28">
        <v>851721</v>
      </c>
      <c r="H61" s="28">
        <v>669001</v>
      </c>
      <c r="I61" s="22">
        <v>507191</v>
      </c>
      <c r="J61" s="28">
        <v>554975</v>
      </c>
      <c r="K61" s="28">
        <v>471804</v>
      </c>
      <c r="L61" s="28">
        <v>354486</v>
      </c>
      <c r="M61" s="22">
        <v>303922</v>
      </c>
      <c r="N61" s="28">
        <v>368529</v>
      </c>
      <c r="O61" s="28">
        <v>370206</v>
      </c>
      <c r="P61" s="28">
        <v>249207</v>
      </c>
      <c r="Q61" s="22">
        <v>234861</v>
      </c>
      <c r="R61" s="28">
        <v>435758</v>
      </c>
      <c r="S61" s="28">
        <v>573143</v>
      </c>
      <c r="T61" s="28">
        <v>561748</v>
      </c>
      <c r="U61" s="22">
        <v>653100</v>
      </c>
      <c r="V61" s="28">
        <v>677302</v>
      </c>
      <c r="W61" s="28">
        <v>682951</v>
      </c>
      <c r="X61" s="28">
        <v>658293</v>
      </c>
      <c r="Y61" s="22">
        <v>675274</v>
      </c>
    </row>
    <row r="62" spans="1:25" ht="13.5">
      <c r="A62" s="2" t="s">
        <v>13</v>
      </c>
      <c r="B62" s="28">
        <v>-106</v>
      </c>
      <c r="C62" s="28">
        <v>-106</v>
      </c>
      <c r="D62" s="28">
        <v>-106</v>
      </c>
      <c r="E62" s="22"/>
      <c r="F62" s="28"/>
      <c r="G62" s="28"/>
      <c r="H62" s="28"/>
      <c r="I62" s="22"/>
      <c r="J62" s="28"/>
      <c r="K62" s="28"/>
      <c r="L62" s="28"/>
      <c r="M62" s="22"/>
      <c r="N62" s="28"/>
      <c r="O62" s="28">
        <v>-31384</v>
      </c>
      <c r="P62" s="28">
        <v>-31384</v>
      </c>
      <c r="Q62" s="22">
        <v>-31384</v>
      </c>
      <c r="R62" s="28">
        <v>-31384</v>
      </c>
      <c r="S62" s="28"/>
      <c r="T62" s="28"/>
      <c r="U62" s="22"/>
      <c r="V62" s="28"/>
      <c r="W62" s="28"/>
      <c r="X62" s="28"/>
      <c r="Y62" s="22"/>
    </row>
    <row r="63" spans="1:25" ht="13.5">
      <c r="A63" s="2" t="s">
        <v>14</v>
      </c>
      <c r="B63" s="28">
        <v>1847839</v>
      </c>
      <c r="C63" s="28">
        <v>1782602</v>
      </c>
      <c r="D63" s="28">
        <v>1777949</v>
      </c>
      <c r="E63" s="22">
        <v>1799782</v>
      </c>
      <c r="F63" s="28">
        <v>1855755</v>
      </c>
      <c r="G63" s="28">
        <v>1786764</v>
      </c>
      <c r="H63" s="28">
        <v>1601541</v>
      </c>
      <c r="I63" s="22">
        <v>1439231</v>
      </c>
      <c r="J63" s="28">
        <v>1477015</v>
      </c>
      <c r="K63" s="28">
        <v>1393844</v>
      </c>
      <c r="L63" s="28">
        <v>1276526</v>
      </c>
      <c r="M63" s="22">
        <v>1225962</v>
      </c>
      <c r="N63" s="28">
        <v>1290569</v>
      </c>
      <c r="O63" s="28">
        <v>1260861</v>
      </c>
      <c r="P63" s="28">
        <v>1139862</v>
      </c>
      <c r="Q63" s="22">
        <v>1125516</v>
      </c>
      <c r="R63" s="28">
        <v>1326414</v>
      </c>
      <c r="S63" s="28">
        <v>1495183</v>
      </c>
      <c r="T63" s="28">
        <v>1483788</v>
      </c>
      <c r="U63" s="22">
        <v>1575140</v>
      </c>
      <c r="V63" s="28">
        <v>1599342</v>
      </c>
      <c r="W63" s="28">
        <v>1604991</v>
      </c>
      <c r="X63" s="28">
        <v>1580333</v>
      </c>
      <c r="Y63" s="22">
        <v>1105874</v>
      </c>
    </row>
    <row r="64" spans="1:25" ht="13.5">
      <c r="A64" s="2" t="s">
        <v>177</v>
      </c>
      <c r="B64" s="28">
        <v>2934</v>
      </c>
      <c r="C64" s="28">
        <v>2781</v>
      </c>
      <c r="D64" s="28">
        <v>2831</v>
      </c>
      <c r="E64" s="22">
        <v>2039</v>
      </c>
      <c r="F64" s="28">
        <v>1711</v>
      </c>
      <c r="G64" s="28">
        <v>1006</v>
      </c>
      <c r="H64" s="28">
        <v>1240</v>
      </c>
      <c r="I64" s="22">
        <v>1008</v>
      </c>
      <c r="J64" s="28">
        <v>765</v>
      </c>
      <c r="K64" s="28">
        <v>374</v>
      </c>
      <c r="L64" s="28">
        <v>215</v>
      </c>
      <c r="M64" s="22">
        <v>644</v>
      </c>
      <c r="N64" s="28">
        <v>556</v>
      </c>
      <c r="O64" s="28">
        <v>512</v>
      </c>
      <c r="P64" s="28">
        <v>301</v>
      </c>
      <c r="Q64" s="22">
        <v>65</v>
      </c>
      <c r="R64" s="28">
        <v>414</v>
      </c>
      <c r="S64" s="28">
        <v>195</v>
      </c>
      <c r="T64" s="28">
        <v>294</v>
      </c>
      <c r="U64" s="22">
        <v>146</v>
      </c>
      <c r="V64" s="28">
        <v>-967</v>
      </c>
      <c r="W64" s="28">
        <v>-615</v>
      </c>
      <c r="X64" s="28">
        <v>-313</v>
      </c>
      <c r="Y64" s="22">
        <v>-643</v>
      </c>
    </row>
    <row r="65" spans="1:25" ht="13.5">
      <c r="A65" s="2" t="s">
        <v>15</v>
      </c>
      <c r="B65" s="28">
        <v>5523</v>
      </c>
      <c r="C65" s="28">
        <v>2676</v>
      </c>
      <c r="D65" s="28">
        <v>23713</v>
      </c>
      <c r="E65" s="22">
        <v>21102</v>
      </c>
      <c r="F65" s="28">
        <v>17220</v>
      </c>
      <c r="G65" s="28">
        <v>7678</v>
      </c>
      <c r="H65" s="28">
        <v>-4434</v>
      </c>
      <c r="I65" s="22">
        <v>-2479</v>
      </c>
      <c r="J65" s="28">
        <v>245</v>
      </c>
      <c r="K65" s="28">
        <v>-3725</v>
      </c>
      <c r="L65" s="28">
        <v>-4617</v>
      </c>
      <c r="M65" s="22">
        <v>-1307</v>
      </c>
      <c r="N65" s="28">
        <v>-245</v>
      </c>
      <c r="O65" s="28"/>
      <c r="P65" s="28"/>
      <c r="Q65" s="22"/>
      <c r="R65" s="28"/>
      <c r="S65" s="28"/>
      <c r="T65" s="28"/>
      <c r="U65" s="22"/>
      <c r="V65" s="28"/>
      <c r="W65" s="28"/>
      <c r="X65" s="28"/>
      <c r="Y65" s="22"/>
    </row>
    <row r="66" spans="1:25" ht="13.5">
      <c r="A66" s="2" t="s">
        <v>178</v>
      </c>
      <c r="B66" s="28">
        <v>8457</v>
      </c>
      <c r="C66" s="28">
        <v>5457</v>
      </c>
      <c r="D66" s="28">
        <v>26544</v>
      </c>
      <c r="E66" s="22">
        <v>23141</v>
      </c>
      <c r="F66" s="28">
        <v>18932</v>
      </c>
      <c r="G66" s="28">
        <v>8685</v>
      </c>
      <c r="H66" s="28">
        <v>-3194</v>
      </c>
      <c r="I66" s="22">
        <v>-1471</v>
      </c>
      <c r="J66" s="28">
        <v>1010</v>
      </c>
      <c r="K66" s="28">
        <v>-3351</v>
      </c>
      <c r="L66" s="28">
        <v>-4402</v>
      </c>
      <c r="M66" s="22">
        <v>-662</v>
      </c>
      <c r="N66" s="28">
        <v>310</v>
      </c>
      <c r="O66" s="28">
        <v>512</v>
      </c>
      <c r="P66" s="28">
        <v>301</v>
      </c>
      <c r="Q66" s="22">
        <v>65</v>
      </c>
      <c r="R66" s="28">
        <v>414</v>
      </c>
      <c r="S66" s="28">
        <v>195</v>
      </c>
      <c r="T66" s="28">
        <v>294</v>
      </c>
      <c r="U66" s="22">
        <v>146</v>
      </c>
      <c r="V66" s="28">
        <v>-967</v>
      </c>
      <c r="W66" s="28">
        <v>-615</v>
      </c>
      <c r="X66" s="28">
        <v>-313</v>
      </c>
      <c r="Y66" s="22">
        <v>-643</v>
      </c>
    </row>
    <row r="67" spans="1:25" ht="13.5">
      <c r="A67" s="6" t="s">
        <v>16</v>
      </c>
      <c r="B67" s="28">
        <v>108446</v>
      </c>
      <c r="C67" s="28">
        <v>91979</v>
      </c>
      <c r="D67" s="28">
        <v>118151</v>
      </c>
      <c r="E67" s="22">
        <v>126360</v>
      </c>
      <c r="F67" s="28">
        <v>135297</v>
      </c>
      <c r="G67" s="28">
        <v>124903</v>
      </c>
      <c r="H67" s="28">
        <v>84481</v>
      </c>
      <c r="I67" s="22">
        <v>60301</v>
      </c>
      <c r="J67" s="28">
        <v>44810</v>
      </c>
      <c r="K67" s="28">
        <v>29275</v>
      </c>
      <c r="L67" s="28">
        <v>21401</v>
      </c>
      <c r="M67" s="22">
        <v>26759</v>
      </c>
      <c r="N67" s="28">
        <v>20824</v>
      </c>
      <c r="O67" s="28">
        <v>2204</v>
      </c>
      <c r="P67" s="28">
        <v>1106</v>
      </c>
      <c r="Q67" s="22">
        <v>331</v>
      </c>
      <c r="R67" s="28">
        <v>-10264</v>
      </c>
      <c r="S67" s="28">
        <v>5807</v>
      </c>
      <c r="T67" s="28">
        <v>5708</v>
      </c>
      <c r="U67" s="22">
        <v>5254</v>
      </c>
      <c r="V67" s="28">
        <v>4766</v>
      </c>
      <c r="W67" s="28">
        <v>5150</v>
      </c>
      <c r="X67" s="28"/>
      <c r="Y67" s="22"/>
    </row>
    <row r="68" spans="1:25" ht="13.5">
      <c r="A68" s="6" t="s">
        <v>180</v>
      </c>
      <c r="B68" s="28">
        <v>1964743</v>
      </c>
      <c r="C68" s="28">
        <v>1880039</v>
      </c>
      <c r="D68" s="28">
        <v>1922645</v>
      </c>
      <c r="E68" s="22">
        <v>1949284</v>
      </c>
      <c r="F68" s="28">
        <v>2009985</v>
      </c>
      <c r="G68" s="28">
        <v>1920353</v>
      </c>
      <c r="H68" s="28">
        <v>1682828</v>
      </c>
      <c r="I68" s="22">
        <v>1498061</v>
      </c>
      <c r="J68" s="28">
        <v>1522837</v>
      </c>
      <c r="K68" s="28">
        <v>1419768</v>
      </c>
      <c r="L68" s="28">
        <v>1293525</v>
      </c>
      <c r="M68" s="22">
        <v>1252059</v>
      </c>
      <c r="N68" s="28">
        <v>1311704</v>
      </c>
      <c r="O68" s="28">
        <v>1263578</v>
      </c>
      <c r="P68" s="28">
        <v>1141270</v>
      </c>
      <c r="Q68" s="22">
        <v>1125914</v>
      </c>
      <c r="R68" s="28">
        <v>1316564</v>
      </c>
      <c r="S68" s="28">
        <v>1501185</v>
      </c>
      <c r="T68" s="28">
        <v>1489792</v>
      </c>
      <c r="U68" s="22">
        <v>1580542</v>
      </c>
      <c r="V68" s="28">
        <v>1603141</v>
      </c>
      <c r="W68" s="28">
        <v>1609527</v>
      </c>
      <c r="X68" s="28">
        <v>1580019</v>
      </c>
      <c r="Y68" s="22">
        <v>1105231</v>
      </c>
    </row>
    <row r="69" spans="1:25" ht="14.25" thickBot="1">
      <c r="A69" s="7" t="s">
        <v>182</v>
      </c>
      <c r="B69" s="28">
        <v>5780738</v>
      </c>
      <c r="C69" s="28">
        <v>4988116</v>
      </c>
      <c r="D69" s="28">
        <v>6127246</v>
      </c>
      <c r="E69" s="22">
        <v>4751074</v>
      </c>
      <c r="F69" s="28">
        <v>4430517</v>
      </c>
      <c r="G69" s="28">
        <v>5523150</v>
      </c>
      <c r="H69" s="28">
        <v>5366860</v>
      </c>
      <c r="I69" s="22">
        <v>4845176</v>
      </c>
      <c r="J69" s="28">
        <v>4469740</v>
      </c>
      <c r="K69" s="28">
        <v>4113957</v>
      </c>
      <c r="L69" s="28">
        <v>3891756</v>
      </c>
      <c r="M69" s="22">
        <v>3932460</v>
      </c>
      <c r="N69" s="28">
        <v>3192475</v>
      </c>
      <c r="O69" s="28">
        <v>3989072</v>
      </c>
      <c r="P69" s="28">
        <v>3582088</v>
      </c>
      <c r="Q69" s="22">
        <v>3726415</v>
      </c>
      <c r="R69" s="28">
        <v>3018063</v>
      </c>
      <c r="S69" s="28">
        <v>3373931</v>
      </c>
      <c r="T69" s="28">
        <v>3451278</v>
      </c>
      <c r="U69" s="22">
        <v>3484403</v>
      </c>
      <c r="V69" s="28">
        <v>3347363</v>
      </c>
      <c r="W69" s="28">
        <v>3301678</v>
      </c>
      <c r="X69" s="28">
        <v>3737047</v>
      </c>
      <c r="Y69" s="22">
        <v>3831644</v>
      </c>
    </row>
    <row r="70" spans="1:25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2" ht="13.5">
      <c r="A72" s="20" t="s">
        <v>187</v>
      </c>
    </row>
    <row r="73" ht="13.5">
      <c r="A73" s="20" t="s">
        <v>188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2180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77</v>
      </c>
      <c r="B4" s="15" t="str">
        <f>HYPERLINK("http://www.kabupro.jp/mark/20130927/S100034V.htm","有価証券報告書")</f>
        <v>有価証券報告書</v>
      </c>
      <c r="C4" s="15" t="str">
        <f>HYPERLINK("http://www.kabupro.jp/mark/20130927/S100034V.htm","有価証券報告書")</f>
        <v>有価証券報告書</v>
      </c>
      <c r="D4" s="15" t="str">
        <f>HYPERLINK("http://www.kabupro.jp/mark/20120928/S000BZC6.htm","有価証券報告書")</f>
        <v>有価証券報告書</v>
      </c>
      <c r="E4" s="15" t="str">
        <f>HYPERLINK("http://www.kabupro.jp/mark/20110929/S0009EOY.htm","有価証券報告書")</f>
        <v>有価証券報告書</v>
      </c>
      <c r="F4" s="15" t="str">
        <f>HYPERLINK("http://www.kabupro.jp/mark/20100930/S0006VF1.htm","有価証券報告書")</f>
        <v>有価証券報告書</v>
      </c>
      <c r="G4" s="15" t="str">
        <f>HYPERLINK("http://www.kabupro.jp/mark/20090929/S00048SI.htm","有価証券報告書")</f>
        <v>有価証券報告書</v>
      </c>
    </row>
    <row r="5" spans="1:7" ht="14.25" thickBot="1">
      <c r="A5" s="11" t="s">
        <v>78</v>
      </c>
      <c r="B5" s="1" t="s">
        <v>84</v>
      </c>
      <c r="C5" s="1" t="s">
        <v>84</v>
      </c>
      <c r="D5" s="1" t="s">
        <v>88</v>
      </c>
      <c r="E5" s="1" t="s">
        <v>90</v>
      </c>
      <c r="F5" s="1" t="s">
        <v>92</v>
      </c>
      <c r="G5" s="1" t="s">
        <v>94</v>
      </c>
    </row>
    <row r="6" spans="1:7" ht="15" thickBot="1" thickTop="1">
      <c r="A6" s="10" t="s">
        <v>79</v>
      </c>
      <c r="B6" s="18" t="s">
        <v>249</v>
      </c>
      <c r="C6" s="19"/>
      <c r="D6" s="19"/>
      <c r="E6" s="19"/>
      <c r="F6" s="19"/>
      <c r="G6" s="19"/>
    </row>
    <row r="7" spans="1:7" ht="14.25" thickTop="1">
      <c r="A7" s="12" t="s">
        <v>80</v>
      </c>
      <c r="B7" s="16" t="s">
        <v>85</v>
      </c>
      <c r="C7" s="16" t="s">
        <v>85</v>
      </c>
      <c r="D7" s="16" t="s">
        <v>85</v>
      </c>
      <c r="E7" s="16" t="s">
        <v>85</v>
      </c>
      <c r="F7" s="16" t="s">
        <v>85</v>
      </c>
      <c r="G7" s="16" t="s">
        <v>85</v>
      </c>
    </row>
    <row r="8" spans="1:7" ht="13.5">
      <c r="A8" s="13" t="s">
        <v>81</v>
      </c>
      <c r="B8" s="17" t="s">
        <v>189</v>
      </c>
      <c r="C8" s="17" t="s">
        <v>190</v>
      </c>
      <c r="D8" s="17" t="s">
        <v>191</v>
      </c>
      <c r="E8" s="17" t="s">
        <v>192</v>
      </c>
      <c r="F8" s="17" t="s">
        <v>193</v>
      </c>
      <c r="G8" s="17" t="s">
        <v>194</v>
      </c>
    </row>
    <row r="9" spans="1:7" ht="13.5">
      <c r="A9" s="13" t="s">
        <v>82</v>
      </c>
      <c r="B9" s="17" t="s">
        <v>86</v>
      </c>
      <c r="C9" s="17" t="s">
        <v>87</v>
      </c>
      <c r="D9" s="17" t="s">
        <v>89</v>
      </c>
      <c r="E9" s="17" t="s">
        <v>91</v>
      </c>
      <c r="F9" s="17" t="s">
        <v>93</v>
      </c>
      <c r="G9" s="17" t="s">
        <v>95</v>
      </c>
    </row>
    <row r="10" spans="1:7" ht="14.25" thickBot="1">
      <c r="A10" s="13" t="s">
        <v>83</v>
      </c>
      <c r="B10" s="17" t="s">
        <v>97</v>
      </c>
      <c r="C10" s="17" t="s">
        <v>97</v>
      </c>
      <c r="D10" s="17" t="s">
        <v>97</v>
      </c>
      <c r="E10" s="17" t="s">
        <v>97</v>
      </c>
      <c r="F10" s="17" t="s">
        <v>97</v>
      </c>
      <c r="G10" s="17" t="s">
        <v>97</v>
      </c>
    </row>
    <row r="11" spans="1:7" ht="14.25" thickTop="1">
      <c r="A11" s="26" t="s">
        <v>195</v>
      </c>
      <c r="B11" s="21">
        <v>4310007</v>
      </c>
      <c r="C11" s="21">
        <v>3624024</v>
      </c>
      <c r="D11" s="21">
        <v>3007875</v>
      </c>
      <c r="E11" s="21">
        <v>3267966</v>
      </c>
      <c r="F11" s="21">
        <v>3196550</v>
      </c>
      <c r="G11" s="21"/>
    </row>
    <row r="12" spans="1:7" ht="13.5">
      <c r="A12" s="6" t="s">
        <v>196</v>
      </c>
      <c r="B12" s="22"/>
      <c r="C12" s="22">
        <v>2745</v>
      </c>
      <c r="D12" s="22">
        <v>6109</v>
      </c>
      <c r="E12" s="22">
        <v>28479</v>
      </c>
      <c r="F12" s="22">
        <v>34030</v>
      </c>
      <c r="G12" s="22">
        <v>70016</v>
      </c>
    </row>
    <row r="13" spans="1:7" ht="13.5">
      <c r="A13" s="6" t="s">
        <v>198</v>
      </c>
      <c r="B13" s="22">
        <v>4310007</v>
      </c>
      <c r="C13" s="22">
        <v>3626769</v>
      </c>
      <c r="D13" s="22">
        <v>3013984</v>
      </c>
      <c r="E13" s="22">
        <v>3296446</v>
      </c>
      <c r="F13" s="22">
        <v>3230580</v>
      </c>
      <c r="G13" s="22">
        <v>3357175</v>
      </c>
    </row>
    <row r="14" spans="1:7" ht="13.5">
      <c r="A14" s="6" t="s">
        <v>199</v>
      </c>
      <c r="B14" s="22">
        <v>857</v>
      </c>
      <c r="C14" s="22">
        <v>1441</v>
      </c>
      <c r="D14" s="22">
        <v>4154</v>
      </c>
      <c r="E14" s="22">
        <v>24078</v>
      </c>
      <c r="F14" s="22">
        <v>31864</v>
      </c>
      <c r="G14" s="22">
        <v>9279</v>
      </c>
    </row>
    <row r="15" spans="1:7" ht="13.5">
      <c r="A15" s="6" t="s">
        <v>200</v>
      </c>
      <c r="B15" s="22">
        <v>5</v>
      </c>
      <c r="C15" s="22">
        <v>1140</v>
      </c>
      <c r="D15" s="22">
        <v>6079</v>
      </c>
      <c r="E15" s="22">
        <v>21098</v>
      </c>
      <c r="F15" s="22">
        <v>19325</v>
      </c>
      <c r="G15" s="22">
        <v>57328</v>
      </c>
    </row>
    <row r="16" spans="1:7" ht="13.5">
      <c r="A16" s="6" t="s">
        <v>201</v>
      </c>
      <c r="B16" s="22">
        <v>3316207</v>
      </c>
      <c r="C16" s="22">
        <v>2914524</v>
      </c>
      <c r="D16" s="22">
        <v>2279845</v>
      </c>
      <c r="E16" s="22">
        <v>2660900</v>
      </c>
      <c r="F16" s="22">
        <v>2561982</v>
      </c>
      <c r="G16" s="22"/>
    </row>
    <row r="17" spans="1:7" ht="13.5">
      <c r="A17" s="6" t="s">
        <v>202</v>
      </c>
      <c r="B17" s="22">
        <v>3317070</v>
      </c>
      <c r="C17" s="22">
        <v>2917105</v>
      </c>
      <c r="D17" s="22">
        <v>2290079</v>
      </c>
      <c r="E17" s="22">
        <v>2706077</v>
      </c>
      <c r="F17" s="22">
        <v>2613172</v>
      </c>
      <c r="G17" s="22">
        <v>2655770</v>
      </c>
    </row>
    <row r="18" spans="1:7" ht="13.5">
      <c r="A18" s="6" t="s">
        <v>203</v>
      </c>
      <c r="B18" s="22">
        <v>490</v>
      </c>
      <c r="C18" s="22">
        <v>857</v>
      </c>
      <c r="D18" s="22">
        <v>1441</v>
      </c>
      <c r="E18" s="22">
        <v>4154</v>
      </c>
      <c r="F18" s="22">
        <v>24078</v>
      </c>
      <c r="G18" s="22">
        <v>31864</v>
      </c>
    </row>
    <row r="19" spans="1:7" ht="13.5">
      <c r="A19" s="6" t="s">
        <v>204</v>
      </c>
      <c r="B19" s="22"/>
      <c r="C19" s="22">
        <v>-88</v>
      </c>
      <c r="D19" s="22">
        <v>-887</v>
      </c>
      <c r="E19" s="22">
        <v>-1953</v>
      </c>
      <c r="F19" s="22">
        <v>-4596</v>
      </c>
      <c r="G19" s="22">
        <v>-2167</v>
      </c>
    </row>
    <row r="20" spans="1:7" ht="13.5">
      <c r="A20" s="6" t="s">
        <v>205</v>
      </c>
      <c r="B20" s="22"/>
      <c r="C20" s="22"/>
      <c r="D20" s="22"/>
      <c r="E20" s="22">
        <v>20435</v>
      </c>
      <c r="F20" s="22"/>
      <c r="G20" s="22"/>
    </row>
    <row r="21" spans="1:7" ht="13.5">
      <c r="A21" s="6" t="s">
        <v>206</v>
      </c>
      <c r="B21" s="22">
        <v>3316579</v>
      </c>
      <c r="C21" s="22">
        <v>2916159</v>
      </c>
      <c r="D21" s="22">
        <v>2287751</v>
      </c>
      <c r="E21" s="22">
        <v>2679534</v>
      </c>
      <c r="F21" s="22">
        <v>2584497</v>
      </c>
      <c r="G21" s="22">
        <v>2621738</v>
      </c>
    </row>
    <row r="22" spans="1:7" ht="13.5">
      <c r="A22" s="7" t="s">
        <v>207</v>
      </c>
      <c r="B22" s="22">
        <v>993427</v>
      </c>
      <c r="C22" s="22">
        <v>710610</v>
      </c>
      <c r="D22" s="22">
        <v>726232</v>
      </c>
      <c r="E22" s="22">
        <v>616912</v>
      </c>
      <c r="F22" s="22">
        <v>646082</v>
      </c>
      <c r="G22" s="22">
        <v>735437</v>
      </c>
    </row>
    <row r="23" spans="1:7" ht="13.5">
      <c r="A23" s="7" t="s">
        <v>208</v>
      </c>
      <c r="B23" s="22">
        <v>618042</v>
      </c>
      <c r="C23" s="22">
        <v>608988</v>
      </c>
      <c r="D23" s="22">
        <v>703343</v>
      </c>
      <c r="E23" s="22">
        <v>834173</v>
      </c>
      <c r="F23" s="22">
        <v>640310</v>
      </c>
      <c r="G23" s="22">
        <v>510433</v>
      </c>
    </row>
    <row r="24" spans="1:7" ht="14.25" thickBot="1">
      <c r="A24" s="25" t="s">
        <v>209</v>
      </c>
      <c r="B24" s="23">
        <v>375384</v>
      </c>
      <c r="C24" s="23">
        <v>101621</v>
      </c>
      <c r="D24" s="23">
        <v>22888</v>
      </c>
      <c r="E24" s="23">
        <v>-217261</v>
      </c>
      <c r="F24" s="23">
        <v>5771</v>
      </c>
      <c r="G24" s="23">
        <v>225003</v>
      </c>
    </row>
    <row r="25" spans="1:7" ht="14.25" thickTop="1">
      <c r="A25" s="6" t="s">
        <v>210</v>
      </c>
      <c r="B25" s="22">
        <v>4454</v>
      </c>
      <c r="C25" s="22">
        <v>2598</v>
      </c>
      <c r="D25" s="22">
        <v>1128</v>
      </c>
      <c r="E25" s="22">
        <v>938</v>
      </c>
      <c r="F25" s="22">
        <v>1246</v>
      </c>
      <c r="G25" s="22">
        <v>310</v>
      </c>
    </row>
    <row r="26" spans="1:7" ht="13.5">
      <c r="A26" s="6" t="s">
        <v>212</v>
      </c>
      <c r="B26" s="22">
        <v>30</v>
      </c>
      <c r="C26" s="22">
        <v>30</v>
      </c>
      <c r="D26" s="22">
        <v>30</v>
      </c>
      <c r="E26" s="22">
        <v>30</v>
      </c>
      <c r="F26" s="22">
        <v>30</v>
      </c>
      <c r="G26" s="22">
        <v>30</v>
      </c>
    </row>
    <row r="27" spans="1:7" ht="13.5">
      <c r="A27" s="6" t="s">
        <v>213</v>
      </c>
      <c r="B27" s="22">
        <v>37829</v>
      </c>
      <c r="C27" s="22">
        <v>55311</v>
      </c>
      <c r="D27" s="22">
        <v>45231</v>
      </c>
      <c r="E27" s="22">
        <v>18670</v>
      </c>
      <c r="F27" s="22">
        <v>890</v>
      </c>
      <c r="G27" s="22">
        <v>1440</v>
      </c>
    </row>
    <row r="28" spans="1:7" ht="13.5">
      <c r="A28" s="6" t="s">
        <v>214</v>
      </c>
      <c r="B28" s="22"/>
      <c r="C28" s="22"/>
      <c r="D28" s="22">
        <v>4000</v>
      </c>
      <c r="E28" s="22">
        <v>4000</v>
      </c>
      <c r="F28" s="22"/>
      <c r="G28" s="22"/>
    </row>
    <row r="29" spans="1:7" ht="13.5">
      <c r="A29" s="6" t="s">
        <v>215</v>
      </c>
      <c r="B29" s="22"/>
      <c r="C29" s="22"/>
      <c r="D29" s="22"/>
      <c r="E29" s="22">
        <v>12443</v>
      </c>
      <c r="F29" s="22">
        <v>17442</v>
      </c>
      <c r="G29" s="22">
        <v>9443</v>
      </c>
    </row>
    <row r="30" spans="1:7" ht="13.5">
      <c r="A30" s="6" t="s">
        <v>216</v>
      </c>
      <c r="B30" s="22"/>
      <c r="C30" s="22"/>
      <c r="D30" s="22"/>
      <c r="E30" s="22"/>
      <c r="F30" s="22"/>
      <c r="G30" s="22">
        <v>8000</v>
      </c>
    </row>
    <row r="31" spans="1:7" ht="13.5">
      <c r="A31" s="6" t="s">
        <v>217</v>
      </c>
      <c r="B31" s="22"/>
      <c r="C31" s="22"/>
      <c r="D31" s="22"/>
      <c r="E31" s="22"/>
      <c r="F31" s="22"/>
      <c r="G31" s="22">
        <v>2765</v>
      </c>
    </row>
    <row r="32" spans="1:7" ht="13.5">
      <c r="A32" s="6" t="s">
        <v>218</v>
      </c>
      <c r="B32" s="22"/>
      <c r="C32" s="22"/>
      <c r="D32" s="22"/>
      <c r="E32" s="22"/>
      <c r="F32" s="22"/>
      <c r="G32" s="22">
        <v>1080</v>
      </c>
    </row>
    <row r="33" spans="1:7" ht="13.5">
      <c r="A33" s="6" t="s">
        <v>219</v>
      </c>
      <c r="B33" s="22">
        <v>7857</v>
      </c>
      <c r="C33" s="22">
        <v>10600</v>
      </c>
      <c r="D33" s="22">
        <v>12604</v>
      </c>
      <c r="E33" s="22">
        <v>3229</v>
      </c>
      <c r="F33" s="22">
        <v>1547</v>
      </c>
      <c r="G33" s="22">
        <v>1579</v>
      </c>
    </row>
    <row r="34" spans="1:7" ht="13.5">
      <c r="A34" s="6" t="s">
        <v>220</v>
      </c>
      <c r="B34" s="22">
        <v>50170</v>
      </c>
      <c r="C34" s="22">
        <v>68541</v>
      </c>
      <c r="D34" s="22">
        <v>62994</v>
      </c>
      <c r="E34" s="22">
        <v>39311</v>
      </c>
      <c r="F34" s="22">
        <v>21156</v>
      </c>
      <c r="G34" s="22">
        <v>24649</v>
      </c>
    </row>
    <row r="35" spans="1:7" ht="13.5">
      <c r="A35" s="6" t="s">
        <v>221</v>
      </c>
      <c r="B35" s="22">
        <v>4008</v>
      </c>
      <c r="C35" s="22">
        <v>6222</v>
      </c>
      <c r="D35" s="22">
        <v>5987</v>
      </c>
      <c r="E35" s="22">
        <v>3873</v>
      </c>
      <c r="F35" s="22">
        <v>5131</v>
      </c>
      <c r="G35" s="22">
        <v>8520</v>
      </c>
    </row>
    <row r="36" spans="1:7" ht="13.5">
      <c r="A36" s="6" t="s">
        <v>222</v>
      </c>
      <c r="B36" s="22"/>
      <c r="C36" s="22"/>
      <c r="D36" s="22"/>
      <c r="E36" s="22"/>
      <c r="F36" s="22">
        <v>5428</v>
      </c>
      <c r="G36" s="22">
        <v>896</v>
      </c>
    </row>
    <row r="37" spans="1:7" ht="13.5">
      <c r="A37" s="6" t="s">
        <v>225</v>
      </c>
      <c r="B37" s="22">
        <v>16493</v>
      </c>
      <c r="C37" s="22">
        <v>12847</v>
      </c>
      <c r="D37" s="22">
        <v>12574</v>
      </c>
      <c r="E37" s="22">
        <v>11855</v>
      </c>
      <c r="F37" s="22"/>
      <c r="G37" s="22"/>
    </row>
    <row r="38" spans="1:7" ht="13.5">
      <c r="A38" s="6" t="s">
        <v>226</v>
      </c>
      <c r="B38" s="22"/>
      <c r="C38" s="22"/>
      <c r="D38" s="22"/>
      <c r="E38" s="22"/>
      <c r="F38" s="22">
        <v>2581</v>
      </c>
      <c r="G38" s="22">
        <v>888</v>
      </c>
    </row>
    <row r="39" spans="1:7" ht="13.5">
      <c r="A39" s="6" t="s">
        <v>227</v>
      </c>
      <c r="B39" s="22"/>
      <c r="C39" s="22"/>
      <c r="D39" s="22"/>
      <c r="E39" s="22"/>
      <c r="F39" s="22">
        <v>17895</v>
      </c>
      <c r="G39" s="22">
        <v>9250</v>
      </c>
    </row>
    <row r="40" spans="1:7" ht="13.5">
      <c r="A40" s="6" t="s">
        <v>228</v>
      </c>
      <c r="B40" s="22">
        <v>980</v>
      </c>
      <c r="C40" s="22">
        <v>2595</v>
      </c>
      <c r="D40" s="22">
        <v>1865</v>
      </c>
      <c r="E40" s="22">
        <v>2345</v>
      </c>
      <c r="F40" s="22">
        <v>381</v>
      </c>
      <c r="G40" s="22">
        <v>472</v>
      </c>
    </row>
    <row r="41" spans="1:7" ht="13.5">
      <c r="A41" s="6" t="s">
        <v>229</v>
      </c>
      <c r="B41" s="22">
        <v>21483</v>
      </c>
      <c r="C41" s="22">
        <v>21665</v>
      </c>
      <c r="D41" s="22">
        <v>20427</v>
      </c>
      <c r="E41" s="22">
        <v>18073</v>
      </c>
      <c r="F41" s="22">
        <v>31418</v>
      </c>
      <c r="G41" s="22">
        <v>20028</v>
      </c>
    </row>
    <row r="42" spans="1:7" ht="14.25" thickBot="1">
      <c r="A42" s="25" t="s">
        <v>230</v>
      </c>
      <c r="B42" s="23">
        <v>404072</v>
      </c>
      <c r="C42" s="23">
        <v>148497</v>
      </c>
      <c r="D42" s="23">
        <v>65455</v>
      </c>
      <c r="E42" s="23">
        <v>-196023</v>
      </c>
      <c r="F42" s="23">
        <v>-4489</v>
      </c>
      <c r="G42" s="23">
        <v>229624</v>
      </c>
    </row>
    <row r="43" spans="1:7" ht="14.25" thickTop="1">
      <c r="A43" s="6" t="s">
        <v>231</v>
      </c>
      <c r="B43" s="22"/>
      <c r="C43" s="22">
        <v>555</v>
      </c>
      <c r="D43" s="22"/>
      <c r="E43" s="22">
        <v>339</v>
      </c>
      <c r="F43" s="22"/>
      <c r="G43" s="22">
        <v>140</v>
      </c>
    </row>
    <row r="44" spans="1:7" ht="13.5">
      <c r="A44" s="6" t="s">
        <v>232</v>
      </c>
      <c r="B44" s="22"/>
      <c r="C44" s="22"/>
      <c r="D44" s="22">
        <v>4888</v>
      </c>
      <c r="E44" s="22"/>
      <c r="F44" s="22"/>
      <c r="G44" s="22">
        <v>1563</v>
      </c>
    </row>
    <row r="45" spans="1:7" ht="13.5">
      <c r="A45" s="6" t="s">
        <v>233</v>
      </c>
      <c r="B45" s="22"/>
      <c r="C45" s="22">
        <v>555</v>
      </c>
      <c r="D45" s="22">
        <v>4888</v>
      </c>
      <c r="E45" s="22">
        <v>339</v>
      </c>
      <c r="F45" s="22"/>
      <c r="G45" s="22">
        <v>1703</v>
      </c>
    </row>
    <row r="46" spans="1:7" ht="13.5">
      <c r="A46" s="6" t="s">
        <v>234</v>
      </c>
      <c r="B46" s="22">
        <v>23</v>
      </c>
      <c r="C46" s="22">
        <v>32</v>
      </c>
      <c r="D46" s="22">
        <v>12</v>
      </c>
      <c r="E46" s="22">
        <v>205</v>
      </c>
      <c r="F46" s="22"/>
      <c r="G46" s="22">
        <v>869</v>
      </c>
    </row>
    <row r="47" spans="1:7" ht="13.5">
      <c r="A47" s="6" t="s">
        <v>235</v>
      </c>
      <c r="B47" s="22">
        <v>27</v>
      </c>
      <c r="C47" s="22">
        <v>642</v>
      </c>
      <c r="D47" s="22">
        <v>76</v>
      </c>
      <c r="E47" s="22">
        <v>401</v>
      </c>
      <c r="F47" s="22"/>
      <c r="G47" s="22"/>
    </row>
    <row r="48" spans="1:7" ht="13.5">
      <c r="A48" s="6" t="s">
        <v>236</v>
      </c>
      <c r="B48" s="22"/>
      <c r="C48" s="22"/>
      <c r="D48" s="22"/>
      <c r="E48" s="22"/>
      <c r="F48" s="22">
        <v>1586</v>
      </c>
      <c r="G48" s="22"/>
    </row>
    <row r="49" spans="1:7" ht="13.5">
      <c r="A49" s="6" t="s">
        <v>237</v>
      </c>
      <c r="B49" s="22">
        <v>32009</v>
      </c>
      <c r="C49" s="22"/>
      <c r="D49" s="22">
        <v>35218</v>
      </c>
      <c r="E49" s="22"/>
      <c r="F49" s="22"/>
      <c r="G49" s="22"/>
    </row>
    <row r="50" spans="1:7" ht="13.5">
      <c r="A50" s="6" t="s">
        <v>238</v>
      </c>
      <c r="B50" s="22"/>
      <c r="C50" s="22"/>
      <c r="D50" s="22"/>
      <c r="E50" s="22">
        <v>24865</v>
      </c>
      <c r="F50" s="22"/>
      <c r="G50" s="22"/>
    </row>
    <row r="51" spans="1:7" ht="13.5">
      <c r="A51" s="6" t="s">
        <v>239</v>
      </c>
      <c r="B51" s="22"/>
      <c r="C51" s="22"/>
      <c r="D51" s="22"/>
      <c r="E51" s="22">
        <v>186151</v>
      </c>
      <c r="F51" s="22"/>
      <c r="G51" s="22"/>
    </row>
    <row r="52" spans="1:7" ht="13.5">
      <c r="A52" s="6" t="s">
        <v>240</v>
      </c>
      <c r="B52" s="22"/>
      <c r="C52" s="22"/>
      <c r="D52" s="22">
        <v>27917</v>
      </c>
      <c r="E52" s="22"/>
      <c r="F52" s="22"/>
      <c r="G52" s="22"/>
    </row>
    <row r="53" spans="1:7" ht="13.5">
      <c r="A53" s="6" t="s">
        <v>242</v>
      </c>
      <c r="B53" s="22">
        <v>32060</v>
      </c>
      <c r="C53" s="22">
        <v>674</v>
      </c>
      <c r="D53" s="22">
        <v>64057</v>
      </c>
      <c r="E53" s="22">
        <v>211623</v>
      </c>
      <c r="F53" s="22">
        <v>1586</v>
      </c>
      <c r="G53" s="22">
        <v>869</v>
      </c>
    </row>
    <row r="54" spans="1:7" ht="13.5">
      <c r="A54" s="7" t="s">
        <v>243</v>
      </c>
      <c r="B54" s="22">
        <v>372011</v>
      </c>
      <c r="C54" s="22">
        <v>148378</v>
      </c>
      <c r="D54" s="22">
        <v>6285</v>
      </c>
      <c r="E54" s="22">
        <v>-407307</v>
      </c>
      <c r="F54" s="22">
        <v>-6075</v>
      </c>
      <c r="G54" s="22">
        <v>230458</v>
      </c>
    </row>
    <row r="55" spans="1:7" ht="13.5">
      <c r="A55" s="7" t="s">
        <v>244</v>
      </c>
      <c r="B55" s="22">
        <v>86807</v>
      </c>
      <c r="C55" s="22">
        <v>6263</v>
      </c>
      <c r="D55" s="22">
        <v>9094</v>
      </c>
      <c r="E55" s="22">
        <v>530</v>
      </c>
      <c r="F55" s="22">
        <v>631</v>
      </c>
      <c r="G55" s="22">
        <v>129504</v>
      </c>
    </row>
    <row r="56" spans="1:7" ht="13.5">
      <c r="A56" s="7" t="s">
        <v>245</v>
      </c>
      <c r="B56" s="22"/>
      <c r="C56" s="22"/>
      <c r="D56" s="22"/>
      <c r="E56" s="22"/>
      <c r="F56" s="22">
        <v>12006</v>
      </c>
      <c r="G56" s="22"/>
    </row>
    <row r="57" spans="1:7" ht="13.5">
      <c r="A57" s="7" t="s">
        <v>246</v>
      </c>
      <c r="B57" s="22">
        <v>5590</v>
      </c>
      <c r="C57" s="22">
        <v>17787</v>
      </c>
      <c r="D57" s="22">
        <v>-3143</v>
      </c>
      <c r="E57" s="22">
        <v>-4266</v>
      </c>
      <c r="F57" s="22">
        <v>4733</v>
      </c>
      <c r="G57" s="22">
        <v>-15128</v>
      </c>
    </row>
    <row r="58" spans="1:7" ht="13.5">
      <c r="A58" s="7" t="s">
        <v>247</v>
      </c>
      <c r="B58" s="22">
        <v>92398</v>
      </c>
      <c r="C58" s="22">
        <v>24051</v>
      </c>
      <c r="D58" s="22">
        <v>5950</v>
      </c>
      <c r="E58" s="22">
        <v>-3736</v>
      </c>
      <c r="F58" s="22">
        <v>17371</v>
      </c>
      <c r="G58" s="22">
        <v>114375</v>
      </c>
    </row>
    <row r="59" spans="1:7" ht="14.25" thickBot="1">
      <c r="A59" s="7" t="s">
        <v>248</v>
      </c>
      <c r="B59" s="22">
        <v>279613</v>
      </c>
      <c r="C59" s="22">
        <v>124327</v>
      </c>
      <c r="D59" s="22">
        <v>335</v>
      </c>
      <c r="E59" s="22">
        <v>-403570</v>
      </c>
      <c r="F59" s="22">
        <v>-23447</v>
      </c>
      <c r="G59" s="22">
        <v>116082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187</v>
      </c>
    </row>
    <row r="63" ht="13.5">
      <c r="A63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2180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77</v>
      </c>
      <c r="B4" s="15" t="str">
        <f>HYPERLINK("http://www.kabupro.jp/mark/20130927/S100034V.htm","有価証券報告書")</f>
        <v>有価証券報告書</v>
      </c>
      <c r="C4" s="15" t="str">
        <f>HYPERLINK("http://www.kabupro.jp/mark/20130927/S100034V.htm","有価証券報告書")</f>
        <v>有価証券報告書</v>
      </c>
      <c r="D4" s="15" t="str">
        <f>HYPERLINK("http://www.kabupro.jp/mark/20120928/S000BZC6.htm","有価証券報告書")</f>
        <v>有価証券報告書</v>
      </c>
      <c r="E4" s="15" t="str">
        <f>HYPERLINK("http://www.kabupro.jp/mark/20110929/S0009EOY.htm","有価証券報告書")</f>
        <v>有価証券報告書</v>
      </c>
      <c r="F4" s="15" t="str">
        <f>HYPERLINK("http://www.kabupro.jp/mark/20100930/S0006VF1.htm","有価証券報告書")</f>
        <v>有価証券報告書</v>
      </c>
      <c r="G4" s="15" t="str">
        <f>HYPERLINK("http://www.kabupro.jp/mark/20090929/S00048SI.htm","有価証券報告書")</f>
        <v>有価証券報告書</v>
      </c>
    </row>
    <row r="5" spans="1:7" ht="14.25" thickBot="1">
      <c r="A5" s="11" t="s">
        <v>78</v>
      </c>
      <c r="B5" s="1" t="s">
        <v>84</v>
      </c>
      <c r="C5" s="1" t="s">
        <v>84</v>
      </c>
      <c r="D5" s="1" t="s">
        <v>88</v>
      </c>
      <c r="E5" s="1" t="s">
        <v>90</v>
      </c>
      <c r="F5" s="1" t="s">
        <v>92</v>
      </c>
      <c r="G5" s="1" t="s">
        <v>94</v>
      </c>
    </row>
    <row r="6" spans="1:7" ht="15" thickBot="1" thickTop="1">
      <c r="A6" s="10" t="s">
        <v>79</v>
      </c>
      <c r="B6" s="18" t="s">
        <v>186</v>
      </c>
      <c r="C6" s="19"/>
      <c r="D6" s="19"/>
      <c r="E6" s="19"/>
      <c r="F6" s="19"/>
      <c r="G6" s="19"/>
    </row>
    <row r="7" spans="1:7" ht="14.25" thickTop="1">
      <c r="A7" s="12" t="s">
        <v>80</v>
      </c>
      <c r="B7" s="16" t="s">
        <v>85</v>
      </c>
      <c r="C7" s="16" t="s">
        <v>85</v>
      </c>
      <c r="D7" s="16" t="s">
        <v>85</v>
      </c>
      <c r="E7" s="16" t="s">
        <v>85</v>
      </c>
      <c r="F7" s="16" t="s">
        <v>85</v>
      </c>
      <c r="G7" s="16" t="s">
        <v>85</v>
      </c>
    </row>
    <row r="8" spans="1:7" ht="13.5">
      <c r="A8" s="13" t="s">
        <v>81</v>
      </c>
      <c r="B8" s="17"/>
      <c r="C8" s="17"/>
      <c r="D8" s="17"/>
      <c r="E8" s="17"/>
      <c r="F8" s="17"/>
      <c r="G8" s="17"/>
    </row>
    <row r="9" spans="1:7" ht="13.5">
      <c r="A9" s="13" t="s">
        <v>82</v>
      </c>
      <c r="B9" s="17" t="s">
        <v>86</v>
      </c>
      <c r="C9" s="17" t="s">
        <v>87</v>
      </c>
      <c r="D9" s="17" t="s">
        <v>89</v>
      </c>
      <c r="E9" s="17" t="s">
        <v>91</v>
      </c>
      <c r="F9" s="17" t="s">
        <v>93</v>
      </c>
      <c r="G9" s="17" t="s">
        <v>95</v>
      </c>
    </row>
    <row r="10" spans="1:7" ht="14.25" thickBot="1">
      <c r="A10" s="13" t="s">
        <v>83</v>
      </c>
      <c r="B10" s="17" t="s">
        <v>97</v>
      </c>
      <c r="C10" s="17" t="s">
        <v>97</v>
      </c>
      <c r="D10" s="17" t="s">
        <v>97</v>
      </c>
      <c r="E10" s="17" t="s">
        <v>97</v>
      </c>
      <c r="F10" s="17" t="s">
        <v>97</v>
      </c>
      <c r="G10" s="17" t="s">
        <v>97</v>
      </c>
    </row>
    <row r="11" spans="1:7" ht="14.25" thickTop="1">
      <c r="A11" s="9" t="s">
        <v>96</v>
      </c>
      <c r="B11" s="21">
        <v>285330</v>
      </c>
      <c r="C11" s="21">
        <v>343465</v>
      </c>
      <c r="D11" s="21">
        <v>607095</v>
      </c>
      <c r="E11" s="21">
        <v>174733</v>
      </c>
      <c r="F11" s="21">
        <v>466232</v>
      </c>
      <c r="G11" s="21">
        <v>567948</v>
      </c>
    </row>
    <row r="12" spans="1:7" ht="13.5">
      <c r="A12" s="2" t="s">
        <v>98</v>
      </c>
      <c r="B12" s="22">
        <v>17475</v>
      </c>
      <c r="C12" s="22">
        <v>19304</v>
      </c>
      <c r="D12" s="22">
        <v>7145</v>
      </c>
      <c r="E12" s="22">
        <v>6681</v>
      </c>
      <c r="F12" s="22">
        <v>7097</v>
      </c>
      <c r="G12" s="22">
        <v>42982</v>
      </c>
    </row>
    <row r="13" spans="1:7" ht="13.5">
      <c r="A13" s="2" t="s">
        <v>99</v>
      </c>
      <c r="B13" s="22">
        <v>415540</v>
      </c>
      <c r="C13" s="22">
        <v>564175</v>
      </c>
      <c r="D13" s="22">
        <v>329767</v>
      </c>
      <c r="E13" s="22">
        <v>668429</v>
      </c>
      <c r="F13" s="22">
        <v>426443</v>
      </c>
      <c r="G13" s="22">
        <v>733310</v>
      </c>
    </row>
    <row r="14" spans="1:7" ht="13.5">
      <c r="A14" s="2" t="s">
        <v>100</v>
      </c>
      <c r="B14" s="22">
        <v>56</v>
      </c>
      <c r="C14" s="22"/>
      <c r="D14" s="22">
        <v>308</v>
      </c>
      <c r="E14" s="22">
        <v>3678</v>
      </c>
      <c r="F14" s="22">
        <v>24078</v>
      </c>
      <c r="G14" s="22">
        <v>31864</v>
      </c>
    </row>
    <row r="15" spans="1:7" ht="13.5">
      <c r="A15" s="2" t="s">
        <v>101</v>
      </c>
      <c r="B15" s="22">
        <v>106340</v>
      </c>
      <c r="C15" s="22">
        <v>48742</v>
      </c>
      <c r="D15" s="22">
        <v>50721</v>
      </c>
      <c r="E15" s="22">
        <v>81075</v>
      </c>
      <c r="F15" s="22">
        <v>52035</v>
      </c>
      <c r="G15" s="22">
        <v>18930</v>
      </c>
    </row>
    <row r="16" spans="1:7" ht="13.5">
      <c r="A16" s="2" t="s">
        <v>104</v>
      </c>
      <c r="B16" s="22">
        <v>1946</v>
      </c>
      <c r="C16" s="22">
        <v>857</v>
      </c>
      <c r="D16" s="22">
        <v>1132</v>
      </c>
      <c r="E16" s="22">
        <v>475</v>
      </c>
      <c r="F16" s="22"/>
      <c r="G16" s="22"/>
    </row>
    <row r="17" spans="1:7" ht="13.5">
      <c r="A17" s="2" t="s">
        <v>105</v>
      </c>
      <c r="B17" s="22">
        <v>45920</v>
      </c>
      <c r="C17" s="22">
        <v>78963</v>
      </c>
      <c r="D17" s="22">
        <v>121257</v>
      </c>
      <c r="E17" s="22">
        <v>149186</v>
      </c>
      <c r="F17" s="22">
        <v>133755</v>
      </c>
      <c r="G17" s="22">
        <v>142203</v>
      </c>
    </row>
    <row r="18" spans="1:7" ht="13.5">
      <c r="A18" s="2" t="s">
        <v>106</v>
      </c>
      <c r="B18" s="22">
        <v>11114</v>
      </c>
      <c r="C18" s="22">
        <v>7342</v>
      </c>
      <c r="D18" s="22">
        <v>11498</v>
      </c>
      <c r="E18" s="22">
        <v>23837</v>
      </c>
      <c r="F18" s="22">
        <v>42397</v>
      </c>
      <c r="G18" s="22">
        <v>4735</v>
      </c>
    </row>
    <row r="19" spans="1:7" ht="13.5">
      <c r="A19" s="2" t="s">
        <v>107</v>
      </c>
      <c r="B19" s="22">
        <v>12412</v>
      </c>
      <c r="C19" s="22">
        <v>30019</v>
      </c>
      <c r="D19" s="22">
        <v>33293</v>
      </c>
      <c r="E19" s="22">
        <v>18259</v>
      </c>
      <c r="F19" s="22">
        <v>8206</v>
      </c>
      <c r="G19" s="22">
        <v>12151</v>
      </c>
    </row>
    <row r="20" spans="1:7" ht="13.5">
      <c r="A20" s="2" t="s">
        <v>108</v>
      </c>
      <c r="B20" s="22">
        <v>175214</v>
      </c>
      <c r="C20" s="22">
        <v>102540</v>
      </c>
      <c r="D20" s="22">
        <v>26020</v>
      </c>
      <c r="E20" s="22"/>
      <c r="F20" s="22">
        <v>95747</v>
      </c>
      <c r="G20" s="22"/>
    </row>
    <row r="21" spans="1:7" ht="13.5">
      <c r="A21" s="2" t="s">
        <v>109</v>
      </c>
      <c r="B21" s="22">
        <v>39569</v>
      </c>
      <c r="C21" s="22">
        <v>21695</v>
      </c>
      <c r="D21" s="22"/>
      <c r="E21" s="22">
        <v>47004</v>
      </c>
      <c r="F21" s="22">
        <v>34828</v>
      </c>
      <c r="G21" s="22"/>
    </row>
    <row r="22" spans="1:7" ht="13.5">
      <c r="A22" s="2" t="s">
        <v>110</v>
      </c>
      <c r="B22" s="22"/>
      <c r="C22" s="22"/>
      <c r="D22" s="22"/>
      <c r="E22" s="22"/>
      <c r="F22" s="22">
        <v>68891</v>
      </c>
      <c r="G22" s="22"/>
    </row>
    <row r="23" spans="1:7" ht="13.5">
      <c r="A23" s="2" t="s">
        <v>111</v>
      </c>
      <c r="B23" s="22">
        <v>1202</v>
      </c>
      <c r="C23" s="22">
        <v>5079</v>
      </c>
      <c r="D23" s="22">
        <v>13504</v>
      </c>
      <c r="E23" s="22">
        <v>37638</v>
      </c>
      <c r="F23" s="22">
        <v>8302</v>
      </c>
      <c r="G23" s="22">
        <v>49001</v>
      </c>
    </row>
    <row r="24" spans="1:7" ht="13.5">
      <c r="A24" s="2" t="s">
        <v>112</v>
      </c>
      <c r="B24" s="22">
        <v>-1312</v>
      </c>
      <c r="C24" s="22">
        <v>-5762</v>
      </c>
      <c r="D24" s="22">
        <v>-4340</v>
      </c>
      <c r="E24" s="22">
        <v>-8543</v>
      </c>
      <c r="F24" s="22">
        <v>-2758</v>
      </c>
      <c r="G24" s="22">
        <v>-185</v>
      </c>
    </row>
    <row r="25" spans="1:7" ht="13.5">
      <c r="A25" s="2" t="s">
        <v>113</v>
      </c>
      <c r="B25" s="22">
        <v>1110810</v>
      </c>
      <c r="C25" s="22">
        <v>1216423</v>
      </c>
      <c r="D25" s="22">
        <v>1197405</v>
      </c>
      <c r="E25" s="22">
        <v>1202455</v>
      </c>
      <c r="F25" s="22">
        <v>1365257</v>
      </c>
      <c r="G25" s="22">
        <v>1602941</v>
      </c>
    </row>
    <row r="26" spans="1:7" ht="13.5">
      <c r="A26" s="3" t="s">
        <v>114</v>
      </c>
      <c r="B26" s="22">
        <v>304279</v>
      </c>
      <c r="C26" s="22">
        <v>320887</v>
      </c>
      <c r="D26" s="22">
        <v>291441</v>
      </c>
      <c r="E26" s="22">
        <v>298189</v>
      </c>
      <c r="F26" s="22">
        <v>224937</v>
      </c>
      <c r="G26" s="22">
        <v>224937</v>
      </c>
    </row>
    <row r="27" spans="1:7" ht="13.5">
      <c r="A27" s="4" t="s">
        <v>115</v>
      </c>
      <c r="B27" s="22">
        <v>-102503</v>
      </c>
      <c r="C27" s="22">
        <v>-87100</v>
      </c>
      <c r="D27" s="22">
        <v>-81452</v>
      </c>
      <c r="E27" s="22">
        <v>-63646</v>
      </c>
      <c r="F27" s="22">
        <v>-44795</v>
      </c>
      <c r="G27" s="22">
        <v>-35285</v>
      </c>
    </row>
    <row r="28" spans="1:7" ht="13.5">
      <c r="A28" s="4" t="s">
        <v>116</v>
      </c>
      <c r="B28" s="22">
        <v>201775</v>
      </c>
      <c r="C28" s="22">
        <v>233787</v>
      </c>
      <c r="D28" s="22">
        <v>209988</v>
      </c>
      <c r="E28" s="22">
        <v>234543</v>
      </c>
      <c r="F28" s="22">
        <v>180141</v>
      </c>
      <c r="G28" s="22">
        <v>189651</v>
      </c>
    </row>
    <row r="29" spans="1:7" ht="13.5">
      <c r="A29" s="3" t="s">
        <v>117</v>
      </c>
      <c r="B29" s="22">
        <v>3055</v>
      </c>
      <c r="C29" s="22">
        <v>3055</v>
      </c>
      <c r="D29" s="22">
        <v>3055</v>
      </c>
      <c r="E29" s="22">
        <v>3055</v>
      </c>
      <c r="F29" s="22">
        <v>3055</v>
      </c>
      <c r="G29" s="22">
        <v>3055</v>
      </c>
    </row>
    <row r="30" spans="1:7" ht="13.5">
      <c r="A30" s="4" t="s">
        <v>115</v>
      </c>
      <c r="B30" s="22">
        <v>-2622</v>
      </c>
      <c r="C30" s="22">
        <v>-2509</v>
      </c>
      <c r="D30" s="22">
        <v>-2368</v>
      </c>
      <c r="E30" s="22">
        <v>-2190</v>
      </c>
      <c r="F30" s="22">
        <v>-1965</v>
      </c>
      <c r="G30" s="22">
        <v>-1683</v>
      </c>
    </row>
    <row r="31" spans="1:7" ht="13.5">
      <c r="A31" s="4" t="s">
        <v>118</v>
      </c>
      <c r="B31" s="22">
        <v>432</v>
      </c>
      <c r="C31" s="22">
        <v>545</v>
      </c>
      <c r="D31" s="22">
        <v>686</v>
      </c>
      <c r="E31" s="22">
        <v>864</v>
      </c>
      <c r="F31" s="22">
        <v>1089</v>
      </c>
      <c r="G31" s="22">
        <v>1371</v>
      </c>
    </row>
    <row r="32" spans="1:7" ht="13.5">
      <c r="A32" s="3" t="s">
        <v>119</v>
      </c>
      <c r="B32" s="22">
        <v>22388</v>
      </c>
      <c r="C32" s="22">
        <v>10102</v>
      </c>
      <c r="D32" s="22">
        <v>13732</v>
      </c>
      <c r="E32" s="22">
        <v>13732</v>
      </c>
      <c r="F32" s="22">
        <v>19197</v>
      </c>
      <c r="G32" s="22">
        <v>16874</v>
      </c>
    </row>
    <row r="33" spans="1:7" ht="13.5">
      <c r="A33" s="4" t="s">
        <v>115</v>
      </c>
      <c r="B33" s="22">
        <v>-8404</v>
      </c>
      <c r="C33" s="22">
        <v>-3769</v>
      </c>
      <c r="D33" s="22">
        <v>-11977</v>
      </c>
      <c r="E33" s="22">
        <v>-11156</v>
      </c>
      <c r="F33" s="22">
        <v>-12686</v>
      </c>
      <c r="G33" s="22">
        <v>-10249</v>
      </c>
    </row>
    <row r="34" spans="1:7" ht="13.5">
      <c r="A34" s="4" t="s">
        <v>120</v>
      </c>
      <c r="B34" s="22">
        <v>13984</v>
      </c>
      <c r="C34" s="22">
        <v>6333</v>
      </c>
      <c r="D34" s="22">
        <v>1754</v>
      </c>
      <c r="E34" s="22">
        <v>2576</v>
      </c>
      <c r="F34" s="22">
        <v>6511</v>
      </c>
      <c r="G34" s="22">
        <v>6624</v>
      </c>
    </row>
    <row r="35" spans="1:7" ht="13.5">
      <c r="A35" s="3" t="s">
        <v>121</v>
      </c>
      <c r="B35" s="22">
        <v>92663</v>
      </c>
      <c r="C35" s="22">
        <v>94848</v>
      </c>
      <c r="D35" s="22">
        <v>94693</v>
      </c>
      <c r="E35" s="22">
        <v>98769</v>
      </c>
      <c r="F35" s="22">
        <v>52120</v>
      </c>
      <c r="G35" s="22">
        <v>50655</v>
      </c>
    </row>
    <row r="36" spans="1:7" ht="13.5">
      <c r="A36" s="4" t="s">
        <v>115</v>
      </c>
      <c r="B36" s="22">
        <v>-73149</v>
      </c>
      <c r="C36" s="22">
        <v>-67317</v>
      </c>
      <c r="D36" s="22">
        <v>-67903</v>
      </c>
      <c r="E36" s="22">
        <v>-56938</v>
      </c>
      <c r="F36" s="22">
        <v>-35724</v>
      </c>
      <c r="G36" s="22">
        <v>-30493</v>
      </c>
    </row>
    <row r="37" spans="1:7" ht="13.5">
      <c r="A37" s="4" t="s">
        <v>122</v>
      </c>
      <c r="B37" s="22">
        <v>19514</v>
      </c>
      <c r="C37" s="22">
        <v>27531</v>
      </c>
      <c r="D37" s="22">
        <v>26789</v>
      </c>
      <c r="E37" s="22">
        <v>41831</v>
      </c>
      <c r="F37" s="22">
        <v>16395</v>
      </c>
      <c r="G37" s="22">
        <v>20161</v>
      </c>
    </row>
    <row r="38" spans="1:7" ht="13.5">
      <c r="A38" s="3" t="s">
        <v>123</v>
      </c>
      <c r="B38" s="22">
        <v>520818</v>
      </c>
      <c r="C38" s="22">
        <v>520818</v>
      </c>
      <c r="D38" s="22">
        <v>520818</v>
      </c>
      <c r="E38" s="22">
        <v>520818</v>
      </c>
      <c r="F38" s="22">
        <v>520818</v>
      </c>
      <c r="G38" s="22">
        <v>520818</v>
      </c>
    </row>
    <row r="39" spans="1:7" ht="13.5">
      <c r="A39" s="3" t="s">
        <v>124</v>
      </c>
      <c r="B39" s="22">
        <v>12497</v>
      </c>
      <c r="C39" s="22">
        <v>3677</v>
      </c>
      <c r="D39" s="22">
        <v>9185</v>
      </c>
      <c r="E39" s="22">
        <v>15480</v>
      </c>
      <c r="F39" s="22"/>
      <c r="G39" s="22"/>
    </row>
    <row r="40" spans="1:7" ht="13.5">
      <c r="A40" s="4" t="s">
        <v>115</v>
      </c>
      <c r="B40" s="22">
        <v>-4559</v>
      </c>
      <c r="C40" s="22">
        <v>-2206</v>
      </c>
      <c r="D40" s="22">
        <v>-6192</v>
      </c>
      <c r="E40" s="22">
        <v>-3096</v>
      </c>
      <c r="F40" s="22"/>
      <c r="G40" s="22"/>
    </row>
    <row r="41" spans="1:7" ht="13.5">
      <c r="A41" s="4" t="s">
        <v>124</v>
      </c>
      <c r="B41" s="22">
        <v>7938</v>
      </c>
      <c r="C41" s="22">
        <v>1471</v>
      </c>
      <c r="D41" s="22">
        <v>2993</v>
      </c>
      <c r="E41" s="22">
        <v>12384</v>
      </c>
      <c r="F41" s="22"/>
      <c r="G41" s="22"/>
    </row>
    <row r="42" spans="1:7" ht="13.5">
      <c r="A42" s="3" t="s">
        <v>129</v>
      </c>
      <c r="B42" s="22">
        <v>764465</v>
      </c>
      <c r="C42" s="22">
        <v>790487</v>
      </c>
      <c r="D42" s="22">
        <v>763031</v>
      </c>
      <c r="E42" s="22">
        <v>813018</v>
      </c>
      <c r="F42" s="22">
        <v>724956</v>
      </c>
      <c r="G42" s="22">
        <v>738628</v>
      </c>
    </row>
    <row r="43" spans="1:7" ht="13.5">
      <c r="A43" s="3" t="s">
        <v>132</v>
      </c>
      <c r="B43" s="22">
        <v>6696</v>
      </c>
      <c r="C43" s="22">
        <v>10551</v>
      </c>
      <c r="D43" s="22">
        <v>5966</v>
      </c>
      <c r="E43" s="22">
        <v>9213</v>
      </c>
      <c r="F43" s="22">
        <v>7439</v>
      </c>
      <c r="G43" s="22">
        <v>5133</v>
      </c>
    </row>
    <row r="44" spans="1:7" ht="13.5">
      <c r="A44" s="3" t="s">
        <v>124</v>
      </c>
      <c r="B44" s="22">
        <v>5705</v>
      </c>
      <c r="C44" s="22">
        <v>8443</v>
      </c>
      <c r="D44" s="22">
        <v>11181</v>
      </c>
      <c r="E44" s="22"/>
      <c r="F44" s="22"/>
      <c r="G44" s="22"/>
    </row>
    <row r="45" spans="1:7" ht="13.5">
      <c r="A45" s="3" t="s">
        <v>111</v>
      </c>
      <c r="B45" s="22">
        <v>520</v>
      </c>
      <c r="C45" s="22">
        <v>520</v>
      </c>
      <c r="D45" s="22">
        <v>6505</v>
      </c>
      <c r="E45" s="22">
        <v>520</v>
      </c>
      <c r="F45" s="22">
        <v>520</v>
      </c>
      <c r="G45" s="22">
        <v>695</v>
      </c>
    </row>
    <row r="46" spans="1:7" ht="13.5">
      <c r="A46" s="3" t="s">
        <v>133</v>
      </c>
      <c r="B46" s="22">
        <v>12922</v>
      </c>
      <c r="C46" s="22">
        <v>19515</v>
      </c>
      <c r="D46" s="22">
        <v>23654</v>
      </c>
      <c r="E46" s="22">
        <v>9733</v>
      </c>
      <c r="F46" s="22">
        <v>7959</v>
      </c>
      <c r="G46" s="22">
        <v>5828</v>
      </c>
    </row>
    <row r="47" spans="1:7" ht="13.5">
      <c r="A47" s="3" t="s">
        <v>134</v>
      </c>
      <c r="B47" s="22">
        <v>2750</v>
      </c>
      <c r="C47" s="22">
        <v>2247</v>
      </c>
      <c r="D47" s="22">
        <v>2048</v>
      </c>
      <c r="E47" s="22">
        <v>1984</v>
      </c>
      <c r="F47" s="22">
        <v>1789</v>
      </c>
      <c r="G47" s="22">
        <v>11201</v>
      </c>
    </row>
    <row r="48" spans="1:7" ht="13.5">
      <c r="A48" s="3" t="s">
        <v>135</v>
      </c>
      <c r="B48" s="22">
        <v>136000</v>
      </c>
      <c r="C48" s="22">
        <v>128000</v>
      </c>
      <c r="D48" s="22">
        <v>110700</v>
      </c>
      <c r="E48" s="22">
        <v>110700</v>
      </c>
      <c r="F48" s="22">
        <v>110700</v>
      </c>
      <c r="G48" s="22">
        <v>105600</v>
      </c>
    </row>
    <row r="49" spans="1:7" ht="13.5">
      <c r="A49" s="3" t="s">
        <v>136</v>
      </c>
      <c r="B49" s="22">
        <v>10</v>
      </c>
      <c r="C49" s="22">
        <v>10</v>
      </c>
      <c r="D49" s="22">
        <v>10</v>
      </c>
      <c r="E49" s="22"/>
      <c r="F49" s="22"/>
      <c r="G49" s="22"/>
    </row>
    <row r="50" spans="1:7" ht="13.5">
      <c r="A50" s="3" t="s">
        <v>138</v>
      </c>
      <c r="B50" s="22">
        <v>148139</v>
      </c>
      <c r="C50" s="22">
        <v>106580</v>
      </c>
      <c r="D50" s="22">
        <v>98252</v>
      </c>
      <c r="E50" s="22">
        <v>27613</v>
      </c>
      <c r="F50" s="22">
        <v>33477</v>
      </c>
      <c r="G50" s="22"/>
    </row>
    <row r="51" spans="1:7" ht="13.5">
      <c r="A51" s="3" t="s">
        <v>139</v>
      </c>
      <c r="B51" s="22">
        <v>14991</v>
      </c>
      <c r="C51" s="22">
        <v>12753</v>
      </c>
      <c r="D51" s="22">
        <v>11173</v>
      </c>
      <c r="E51" s="22">
        <v>13446</v>
      </c>
      <c r="F51" s="22">
        <v>11421</v>
      </c>
      <c r="G51" s="22">
        <v>142</v>
      </c>
    </row>
    <row r="52" spans="1:7" ht="13.5">
      <c r="A52" s="3" t="s">
        <v>140</v>
      </c>
      <c r="B52" s="22">
        <v>579</v>
      </c>
      <c r="C52" s="22">
        <v>2223</v>
      </c>
      <c r="D52" s="22">
        <v>3798</v>
      </c>
      <c r="E52" s="22">
        <v>5005</v>
      </c>
      <c r="F52" s="22">
        <v>6190</v>
      </c>
      <c r="G52" s="22">
        <v>195</v>
      </c>
    </row>
    <row r="53" spans="1:7" ht="13.5">
      <c r="A53" s="3" t="s">
        <v>141</v>
      </c>
      <c r="B53" s="22">
        <v>124909</v>
      </c>
      <c r="C53" s="22">
        <v>125974</v>
      </c>
      <c r="D53" s="22">
        <v>166686</v>
      </c>
      <c r="E53" s="22">
        <v>170586</v>
      </c>
      <c r="F53" s="22">
        <v>169125</v>
      </c>
      <c r="G53" s="22">
        <v>3301</v>
      </c>
    </row>
    <row r="54" spans="1:7" ht="13.5">
      <c r="A54" s="3" t="s">
        <v>142</v>
      </c>
      <c r="B54" s="22">
        <v>44257</v>
      </c>
      <c r="C54" s="22">
        <v>41957</v>
      </c>
      <c r="D54" s="22">
        <v>40780</v>
      </c>
      <c r="E54" s="22">
        <v>46445</v>
      </c>
      <c r="F54" s="22">
        <v>53394</v>
      </c>
      <c r="G54" s="22">
        <v>65455</v>
      </c>
    </row>
    <row r="55" spans="1:7" ht="13.5">
      <c r="A55" s="3" t="s">
        <v>143</v>
      </c>
      <c r="B55" s="22">
        <v>6947</v>
      </c>
      <c r="C55" s="22"/>
      <c r="D55" s="22">
        <v>9684</v>
      </c>
      <c r="E55" s="22">
        <v>3387</v>
      </c>
      <c r="F55" s="22">
        <v>9253</v>
      </c>
      <c r="G55" s="22">
        <v>10407</v>
      </c>
    </row>
    <row r="56" spans="1:7" ht="13.5">
      <c r="A56" s="3" t="s">
        <v>144</v>
      </c>
      <c r="B56" s="22">
        <v>-15291</v>
      </c>
      <c r="C56" s="22">
        <v>-13615</v>
      </c>
      <c r="D56" s="22">
        <v>-12308</v>
      </c>
      <c r="E56" s="22">
        <v>-13267</v>
      </c>
      <c r="F56" s="22">
        <v>-11247</v>
      </c>
      <c r="G56" s="22">
        <v>-71</v>
      </c>
    </row>
    <row r="57" spans="1:7" ht="13.5">
      <c r="A57" s="3" t="s">
        <v>145</v>
      </c>
      <c r="B57" s="22">
        <v>463294</v>
      </c>
      <c r="C57" s="22">
        <v>406130</v>
      </c>
      <c r="D57" s="22">
        <v>430825</v>
      </c>
      <c r="E57" s="22">
        <v>365902</v>
      </c>
      <c r="F57" s="22">
        <v>384103</v>
      </c>
      <c r="G57" s="22">
        <v>196232</v>
      </c>
    </row>
    <row r="58" spans="1:7" ht="13.5">
      <c r="A58" s="2" t="s">
        <v>146</v>
      </c>
      <c r="B58" s="22">
        <v>1240681</v>
      </c>
      <c r="C58" s="22">
        <v>1216133</v>
      </c>
      <c r="D58" s="22">
        <v>1217511</v>
      </c>
      <c r="E58" s="22">
        <v>1188654</v>
      </c>
      <c r="F58" s="22">
        <v>1117020</v>
      </c>
      <c r="G58" s="22">
        <v>940689</v>
      </c>
    </row>
    <row r="59" spans="1:7" ht="14.25" thickBot="1">
      <c r="A59" s="5" t="s">
        <v>147</v>
      </c>
      <c r="B59" s="23">
        <v>2351492</v>
      </c>
      <c r="C59" s="23">
        <v>2432556</v>
      </c>
      <c r="D59" s="23">
        <v>2414916</v>
      </c>
      <c r="E59" s="23">
        <v>2391109</v>
      </c>
      <c r="F59" s="23">
        <v>2482277</v>
      </c>
      <c r="G59" s="23">
        <v>2543631</v>
      </c>
    </row>
    <row r="60" spans="1:7" ht="14.25" thickTop="1">
      <c r="A60" s="2" t="s">
        <v>148</v>
      </c>
      <c r="B60" s="22">
        <v>269062</v>
      </c>
      <c r="C60" s="22">
        <v>341231</v>
      </c>
      <c r="D60" s="22">
        <v>235869</v>
      </c>
      <c r="E60" s="22">
        <v>400419</v>
      </c>
      <c r="F60" s="22">
        <v>317345</v>
      </c>
      <c r="G60" s="22">
        <v>486423</v>
      </c>
    </row>
    <row r="61" spans="1:7" ht="13.5">
      <c r="A61" s="2" t="s">
        <v>149</v>
      </c>
      <c r="B61" s="22">
        <v>80000</v>
      </c>
      <c r="C61" s="22">
        <v>425000</v>
      </c>
      <c r="D61" s="22">
        <v>450000</v>
      </c>
      <c r="E61" s="22">
        <v>370000</v>
      </c>
      <c r="F61" s="22">
        <v>160000</v>
      </c>
      <c r="G61" s="22"/>
    </row>
    <row r="62" spans="1:7" ht="13.5">
      <c r="A62" s="2" t="s">
        <v>150</v>
      </c>
      <c r="B62" s="22"/>
      <c r="C62" s="22">
        <v>77724</v>
      </c>
      <c r="D62" s="22">
        <v>77724</v>
      </c>
      <c r="E62" s="22">
        <v>43440</v>
      </c>
      <c r="F62" s="22">
        <v>43440</v>
      </c>
      <c r="G62" s="22">
        <v>53040</v>
      </c>
    </row>
    <row r="63" spans="1:7" ht="13.5">
      <c r="A63" s="2" t="s">
        <v>151</v>
      </c>
      <c r="B63" s="22">
        <v>5499</v>
      </c>
      <c r="C63" s="22">
        <v>3647</v>
      </c>
      <c r="D63" s="22">
        <v>6126</v>
      </c>
      <c r="E63" s="22">
        <v>3250</v>
      </c>
      <c r="F63" s="22"/>
      <c r="G63" s="22"/>
    </row>
    <row r="64" spans="1:7" ht="13.5">
      <c r="A64" s="2" t="s">
        <v>152</v>
      </c>
      <c r="B64" s="22">
        <v>9360</v>
      </c>
      <c r="C64" s="22">
        <v>43832</v>
      </c>
      <c r="D64" s="22">
        <v>24246</v>
      </c>
      <c r="E64" s="22">
        <v>49668</v>
      </c>
      <c r="F64" s="22">
        <v>31286</v>
      </c>
      <c r="G64" s="22">
        <v>4117</v>
      </c>
    </row>
    <row r="65" spans="1:7" ht="13.5">
      <c r="A65" s="2" t="s">
        <v>153</v>
      </c>
      <c r="B65" s="22">
        <v>181382</v>
      </c>
      <c r="C65" s="22">
        <v>89297</v>
      </c>
      <c r="D65" s="22">
        <v>65227</v>
      </c>
      <c r="E65" s="22">
        <v>47183</v>
      </c>
      <c r="F65" s="22">
        <v>41757</v>
      </c>
      <c r="G65" s="22">
        <v>89380</v>
      </c>
    </row>
    <row r="66" spans="1:7" ht="13.5">
      <c r="A66" s="2" t="s">
        <v>154</v>
      </c>
      <c r="B66" s="22">
        <v>81346</v>
      </c>
      <c r="C66" s="22">
        <v>2943</v>
      </c>
      <c r="D66" s="22">
        <v>2771</v>
      </c>
      <c r="E66" s="22">
        <v>3399</v>
      </c>
      <c r="F66" s="22">
        <v>12271</v>
      </c>
      <c r="G66" s="22">
        <v>116750</v>
      </c>
    </row>
    <row r="67" spans="1:7" ht="13.5">
      <c r="A67" s="2" t="s">
        <v>155</v>
      </c>
      <c r="B67" s="22">
        <v>27706</v>
      </c>
      <c r="C67" s="22">
        <v>13718</v>
      </c>
      <c r="D67" s="22">
        <v>21106</v>
      </c>
      <c r="E67" s="22"/>
      <c r="F67" s="22">
        <v>3488</v>
      </c>
      <c r="G67" s="22">
        <v>20521</v>
      </c>
    </row>
    <row r="68" spans="1:7" ht="13.5">
      <c r="A68" s="2" t="s">
        <v>158</v>
      </c>
      <c r="B68" s="22">
        <v>132054</v>
      </c>
      <c r="C68" s="22">
        <v>120306</v>
      </c>
      <c r="D68" s="22">
        <v>275179</v>
      </c>
      <c r="E68" s="22">
        <v>256882</v>
      </c>
      <c r="F68" s="22">
        <v>177980</v>
      </c>
      <c r="G68" s="22">
        <v>254122</v>
      </c>
    </row>
    <row r="69" spans="1:7" ht="13.5">
      <c r="A69" s="2" t="s">
        <v>159</v>
      </c>
      <c r="B69" s="22">
        <v>8127</v>
      </c>
      <c r="C69" s="22">
        <v>7983</v>
      </c>
      <c r="D69" s="22">
        <v>5818</v>
      </c>
      <c r="E69" s="22">
        <v>8494</v>
      </c>
      <c r="F69" s="22">
        <v>31549</v>
      </c>
      <c r="G69" s="22">
        <v>7055</v>
      </c>
    </row>
    <row r="70" spans="1:7" ht="13.5">
      <c r="A70" s="2" t="s">
        <v>160</v>
      </c>
      <c r="B70" s="22">
        <v>11000</v>
      </c>
      <c r="C70" s="22">
        <v>5000</v>
      </c>
      <c r="D70" s="22"/>
      <c r="E70" s="22"/>
      <c r="F70" s="22"/>
      <c r="G70" s="22">
        <v>13000</v>
      </c>
    </row>
    <row r="71" spans="1:7" ht="13.5">
      <c r="A71" s="2" t="s">
        <v>162</v>
      </c>
      <c r="B71" s="22">
        <v>4580</v>
      </c>
      <c r="C71" s="22"/>
      <c r="D71" s="22"/>
      <c r="E71" s="22"/>
      <c r="F71" s="22"/>
      <c r="G71" s="22"/>
    </row>
    <row r="72" spans="1:7" ht="13.5">
      <c r="A72" s="2" t="s">
        <v>126</v>
      </c>
      <c r="B72" s="22"/>
      <c r="C72" s="22"/>
      <c r="D72" s="22"/>
      <c r="E72" s="22">
        <v>55</v>
      </c>
      <c r="F72" s="22">
        <v>30</v>
      </c>
      <c r="G72" s="22">
        <v>55</v>
      </c>
    </row>
    <row r="73" spans="1:7" ht="13.5">
      <c r="A73" s="2" t="s">
        <v>163</v>
      </c>
      <c r="B73" s="22">
        <v>810119</v>
      </c>
      <c r="C73" s="22">
        <v>1130684</v>
      </c>
      <c r="D73" s="22">
        <v>1164068</v>
      </c>
      <c r="E73" s="22">
        <v>1182794</v>
      </c>
      <c r="F73" s="22">
        <v>819150</v>
      </c>
      <c r="G73" s="22">
        <v>1044467</v>
      </c>
    </row>
    <row r="74" spans="1:7" ht="13.5">
      <c r="A74" s="2" t="s">
        <v>164</v>
      </c>
      <c r="B74" s="22"/>
      <c r="C74" s="22">
        <v>52858</v>
      </c>
      <c r="D74" s="22">
        <v>124105</v>
      </c>
      <c r="E74" s="22">
        <v>110400</v>
      </c>
      <c r="F74" s="22">
        <v>153840</v>
      </c>
      <c r="G74" s="22">
        <v>447280</v>
      </c>
    </row>
    <row r="75" spans="1:7" ht="13.5">
      <c r="A75" s="2" t="s">
        <v>151</v>
      </c>
      <c r="B75" s="22">
        <v>9129</v>
      </c>
      <c r="C75" s="22">
        <v>7066</v>
      </c>
      <c r="D75" s="22">
        <v>15367</v>
      </c>
      <c r="E75" s="22">
        <v>9752</v>
      </c>
      <c r="F75" s="22"/>
      <c r="G75" s="22"/>
    </row>
    <row r="76" spans="1:7" ht="13.5">
      <c r="A76" s="2" t="s">
        <v>165</v>
      </c>
      <c r="B76" s="22"/>
      <c r="C76" s="22"/>
      <c r="D76" s="22"/>
      <c r="E76" s="22">
        <v>67859</v>
      </c>
      <c r="F76" s="22">
        <v>60744</v>
      </c>
      <c r="G76" s="22">
        <v>49561</v>
      </c>
    </row>
    <row r="77" spans="1:7" ht="13.5">
      <c r="A77" s="2" t="s">
        <v>166</v>
      </c>
      <c r="B77" s="22">
        <v>44475</v>
      </c>
      <c r="C77" s="22">
        <v>44475</v>
      </c>
      <c r="D77" s="22">
        <v>44475</v>
      </c>
      <c r="E77" s="22"/>
      <c r="F77" s="22"/>
      <c r="G77" s="22"/>
    </row>
    <row r="78" spans="1:7" ht="13.5">
      <c r="A78" s="2" t="s">
        <v>156</v>
      </c>
      <c r="B78" s="22"/>
      <c r="C78" s="22">
        <v>4889</v>
      </c>
      <c r="D78" s="22"/>
      <c r="E78" s="22"/>
      <c r="F78" s="22"/>
      <c r="G78" s="22"/>
    </row>
    <row r="79" spans="1:7" ht="13.5">
      <c r="A79" s="2" t="s">
        <v>162</v>
      </c>
      <c r="B79" s="22">
        <v>14904</v>
      </c>
      <c r="C79" s="22">
        <v>16139</v>
      </c>
      <c r="D79" s="22">
        <v>14325</v>
      </c>
      <c r="E79" s="22"/>
      <c r="F79" s="22"/>
      <c r="G79" s="22"/>
    </row>
    <row r="80" spans="1:7" ht="13.5">
      <c r="A80" s="2" t="s">
        <v>111</v>
      </c>
      <c r="B80" s="22">
        <v>18904</v>
      </c>
      <c r="C80" s="22">
        <v>9253</v>
      </c>
      <c r="D80" s="22">
        <v>7136</v>
      </c>
      <c r="E80" s="22">
        <v>6600</v>
      </c>
      <c r="F80" s="22"/>
      <c r="G80" s="22"/>
    </row>
    <row r="81" spans="1:7" ht="13.5">
      <c r="A81" s="2" t="s">
        <v>167</v>
      </c>
      <c r="B81" s="22">
        <v>87413</v>
      </c>
      <c r="C81" s="22">
        <v>134681</v>
      </c>
      <c r="D81" s="22">
        <v>205409</v>
      </c>
      <c r="E81" s="22">
        <v>194611</v>
      </c>
      <c r="F81" s="22">
        <v>214584</v>
      </c>
      <c r="G81" s="22">
        <v>496841</v>
      </c>
    </row>
    <row r="82" spans="1:7" ht="14.25" thickBot="1">
      <c r="A82" s="5" t="s">
        <v>168</v>
      </c>
      <c r="B82" s="23">
        <v>897533</v>
      </c>
      <c r="C82" s="23">
        <v>1265366</v>
      </c>
      <c r="D82" s="23">
        <v>1369478</v>
      </c>
      <c r="E82" s="23">
        <v>1377405</v>
      </c>
      <c r="F82" s="23">
        <v>1033734</v>
      </c>
      <c r="G82" s="23">
        <v>1541308</v>
      </c>
    </row>
    <row r="83" spans="1:7" ht="14.25" thickTop="1">
      <c r="A83" s="2" t="s">
        <v>169</v>
      </c>
      <c r="B83" s="22">
        <v>451993</v>
      </c>
      <c r="C83" s="22">
        <v>435720</v>
      </c>
      <c r="D83" s="22">
        <v>430720</v>
      </c>
      <c r="E83" s="22">
        <v>430720</v>
      </c>
      <c r="F83" s="22">
        <v>430720</v>
      </c>
      <c r="G83" s="22">
        <v>185000</v>
      </c>
    </row>
    <row r="84" spans="1:7" ht="13.5">
      <c r="A84" s="3" t="s">
        <v>170</v>
      </c>
      <c r="B84" s="22">
        <v>512593</v>
      </c>
      <c r="C84" s="22">
        <v>496320</v>
      </c>
      <c r="D84" s="22">
        <v>491320</v>
      </c>
      <c r="E84" s="22">
        <v>491320</v>
      </c>
      <c r="F84" s="22">
        <v>491320</v>
      </c>
      <c r="G84" s="22">
        <v>245600</v>
      </c>
    </row>
    <row r="85" spans="1:7" ht="13.5">
      <c r="A85" s="3" t="s">
        <v>171</v>
      </c>
      <c r="B85" s="22">
        <v>512593</v>
      </c>
      <c r="C85" s="22">
        <v>496320</v>
      </c>
      <c r="D85" s="22">
        <v>491320</v>
      </c>
      <c r="E85" s="22">
        <v>491320</v>
      </c>
      <c r="F85" s="22">
        <v>491320</v>
      </c>
      <c r="G85" s="22">
        <v>245600</v>
      </c>
    </row>
    <row r="86" spans="1:7" ht="13.5">
      <c r="A86" s="3" t="s">
        <v>172</v>
      </c>
      <c r="B86" s="22">
        <v>11250</v>
      </c>
      <c r="C86" s="22">
        <v>11250</v>
      </c>
      <c r="D86" s="22">
        <v>11250</v>
      </c>
      <c r="E86" s="22">
        <v>11250</v>
      </c>
      <c r="F86" s="22">
        <v>11250</v>
      </c>
      <c r="G86" s="22">
        <v>11250</v>
      </c>
    </row>
    <row r="87" spans="1:7" ht="13.5">
      <c r="A87" s="4" t="s">
        <v>173</v>
      </c>
      <c r="B87" s="22">
        <v>7000</v>
      </c>
      <c r="C87" s="22">
        <v>7000</v>
      </c>
      <c r="D87" s="22">
        <v>7000</v>
      </c>
      <c r="E87" s="22">
        <v>7000</v>
      </c>
      <c r="F87" s="22">
        <v>7000</v>
      </c>
      <c r="G87" s="22">
        <v>7000</v>
      </c>
    </row>
    <row r="88" spans="1:7" ht="13.5">
      <c r="A88" s="4" t="s">
        <v>174</v>
      </c>
      <c r="B88" s="22">
        <v>470535</v>
      </c>
      <c r="C88" s="22">
        <v>216637</v>
      </c>
      <c r="D88" s="22">
        <v>105024</v>
      </c>
      <c r="E88" s="22">
        <v>104712</v>
      </c>
      <c r="F88" s="22">
        <v>508283</v>
      </c>
      <c r="G88" s="22">
        <v>554034</v>
      </c>
    </row>
    <row r="89" spans="1:7" ht="13.5">
      <c r="A89" s="3" t="s">
        <v>175</v>
      </c>
      <c r="B89" s="22">
        <v>488785</v>
      </c>
      <c r="C89" s="22">
        <v>234887</v>
      </c>
      <c r="D89" s="22">
        <v>123274</v>
      </c>
      <c r="E89" s="22">
        <v>122962</v>
      </c>
      <c r="F89" s="22">
        <v>526533</v>
      </c>
      <c r="G89" s="22">
        <v>572284</v>
      </c>
    </row>
    <row r="90" spans="1:7" ht="13.5">
      <c r="A90" s="2" t="s">
        <v>176</v>
      </c>
      <c r="B90" s="22">
        <v>1453372</v>
      </c>
      <c r="C90" s="22">
        <v>1166927</v>
      </c>
      <c r="D90" s="22">
        <v>1045314</v>
      </c>
      <c r="E90" s="22">
        <v>1013617</v>
      </c>
      <c r="F90" s="22">
        <v>1448573</v>
      </c>
      <c r="G90" s="22">
        <v>1002884</v>
      </c>
    </row>
    <row r="91" spans="1:7" ht="13.5">
      <c r="A91" s="2" t="s">
        <v>177</v>
      </c>
      <c r="B91" s="22">
        <v>586</v>
      </c>
      <c r="C91" s="22">
        <v>262</v>
      </c>
      <c r="D91" s="22">
        <v>123</v>
      </c>
      <c r="E91" s="22">
        <v>86</v>
      </c>
      <c r="F91" s="22">
        <v>-29</v>
      </c>
      <c r="G91" s="22">
        <v>-561</v>
      </c>
    </row>
    <row r="92" spans="1:7" ht="13.5">
      <c r="A92" s="2" t="s">
        <v>179</v>
      </c>
      <c r="B92" s="22">
        <v>586</v>
      </c>
      <c r="C92" s="22">
        <v>262</v>
      </c>
      <c r="D92" s="22">
        <v>123</v>
      </c>
      <c r="E92" s="22">
        <v>86</v>
      </c>
      <c r="F92" s="22">
        <v>-29</v>
      </c>
      <c r="G92" s="22">
        <v>-561</v>
      </c>
    </row>
    <row r="93" spans="1:7" ht="13.5">
      <c r="A93" s="6" t="s">
        <v>181</v>
      </c>
      <c r="B93" s="22">
        <v>1453959</v>
      </c>
      <c r="C93" s="22">
        <v>1167190</v>
      </c>
      <c r="D93" s="22">
        <v>1045438</v>
      </c>
      <c r="E93" s="22">
        <v>1013703</v>
      </c>
      <c r="F93" s="22">
        <v>1448543</v>
      </c>
      <c r="G93" s="22">
        <v>1002322</v>
      </c>
    </row>
    <row r="94" spans="1:7" ht="14.25" thickBot="1">
      <c r="A94" s="7" t="s">
        <v>182</v>
      </c>
      <c r="B94" s="22">
        <v>2351492</v>
      </c>
      <c r="C94" s="22">
        <v>2432556</v>
      </c>
      <c r="D94" s="22">
        <v>2414916</v>
      </c>
      <c r="E94" s="22">
        <v>2391109</v>
      </c>
      <c r="F94" s="22">
        <v>2482277</v>
      </c>
      <c r="G94" s="22">
        <v>2543631</v>
      </c>
    </row>
    <row r="95" spans="1:7" ht="14.25" thickTop="1">
      <c r="A95" s="8"/>
      <c r="B95" s="24"/>
      <c r="C95" s="24"/>
      <c r="D95" s="24"/>
      <c r="E95" s="24"/>
      <c r="F95" s="24"/>
      <c r="G95" s="24"/>
    </row>
    <row r="97" ht="13.5">
      <c r="A97" s="20" t="s">
        <v>187</v>
      </c>
    </row>
    <row r="98" ht="13.5">
      <c r="A98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2014-05-14T01:39:08Z</dcterms:created>
  <dcterms:modified xsi:type="dcterms:W3CDTF">2014-05-14T01:39:26Z</dcterms:modified>
  <cp:category/>
  <cp:version/>
  <cp:contentType/>
  <cp:contentStatus/>
</cp:coreProperties>
</file>